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mmolina_sena_edu_co/Documents/PASTEUR 2025/AUDITORIA/"/>
    </mc:Choice>
  </mc:AlternateContent>
  <xr:revisionPtr revIDLastSave="240" documentId="13_ncr:1_{D4E2F2CB-90FD-40D9-A69A-B974122CB136}" xr6:coauthVersionLast="47" xr6:coauthVersionMax="47" xr10:uidLastSave="{939FFD74-677F-48E9-BD9E-79221BE0EE94}"/>
  <bookViews>
    <workbookView xWindow="-120" yWindow="-120" windowWidth="29040" windowHeight="15720" xr2:uid="{00000000-000D-0000-FFFF-FFFF00000000}"/>
  </bookViews>
  <sheets>
    <sheet name="Informe_auditoria" sheetId="1" r:id="rId1"/>
  </sheets>
  <definedNames>
    <definedName name="_xlnm._FilterDatabase" localSheetId="0" hidden="1">Informe_auditoria!$A$4:$T$26</definedName>
    <definedName name="_xlnm.Print_Area" localSheetId="0">Informe_auditoria!$A$1:$I$30</definedName>
    <definedName name="Print_Area" localSheetId="0">Informe_auditoria!$A$1:$I$30</definedName>
    <definedName name="_xlnm.Print_Titles" localSheetId="0">Informe_auditoria!$1:$4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Q24" i="1" l="1"/>
  <c r="Q25" i="1"/>
  <c r="P24" i="1"/>
  <c r="P25" i="1"/>
  <c r="M24" i="1"/>
  <c r="M25" i="1"/>
  <c r="L24" i="1"/>
  <c r="L25" i="1"/>
  <c r="K24" i="1"/>
  <c r="K25" i="1"/>
  <c r="G24" i="1"/>
  <c r="D26" i="1" l="1"/>
  <c r="M5" i="1" l="1"/>
  <c r="L5" i="1"/>
  <c r="K5" i="1"/>
  <c r="Q6" i="1" l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Q5" i="1"/>
  <c r="P5" i="1"/>
  <c r="K6" i="1"/>
  <c r="L6" i="1"/>
  <c r="M6" i="1"/>
  <c r="K7" i="1"/>
  <c r="L7" i="1"/>
  <c r="M7" i="1"/>
  <c r="K8" i="1"/>
  <c r="L8" i="1"/>
  <c r="M8" i="1"/>
  <c r="K9" i="1"/>
  <c r="L9" i="1"/>
  <c r="M9" i="1"/>
  <c r="K10" i="1"/>
  <c r="L10" i="1"/>
  <c r="M10" i="1"/>
  <c r="K11" i="1"/>
  <c r="L11" i="1"/>
  <c r="M11" i="1"/>
  <c r="K12" i="1"/>
  <c r="L12" i="1"/>
  <c r="M12" i="1"/>
  <c r="K13" i="1"/>
  <c r="L13" i="1"/>
  <c r="M13" i="1"/>
  <c r="K14" i="1"/>
  <c r="L14" i="1"/>
  <c r="M14" i="1"/>
  <c r="K15" i="1"/>
  <c r="L15" i="1"/>
  <c r="M15" i="1"/>
  <c r="K16" i="1"/>
  <c r="L16" i="1"/>
  <c r="M16" i="1"/>
  <c r="K17" i="1"/>
  <c r="L17" i="1"/>
  <c r="M17" i="1"/>
  <c r="K18" i="1"/>
  <c r="L18" i="1"/>
  <c r="M18" i="1"/>
  <c r="K19" i="1"/>
  <c r="L19" i="1"/>
  <c r="M19" i="1"/>
  <c r="K20" i="1"/>
  <c r="L20" i="1"/>
  <c r="M20" i="1"/>
  <c r="K21" i="1"/>
  <c r="L21" i="1"/>
  <c r="M21" i="1"/>
  <c r="K22" i="1"/>
  <c r="L22" i="1"/>
  <c r="M22" i="1"/>
  <c r="K23" i="1"/>
  <c r="L23" i="1"/>
  <c r="M23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5" i="1"/>
  <c r="G26" i="1" l="1"/>
  <c r="M26" i="1"/>
  <c r="Q26" i="1"/>
  <c r="R5" i="1"/>
  <c r="S5" i="1" s="1"/>
  <c r="T5" i="1" l="1"/>
  <c r="R6" i="1"/>
  <c r="S6" i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T6" i="1" l="1"/>
  <c r="R7" i="1"/>
  <c r="T7" i="1" l="1"/>
  <c r="R8" i="1"/>
  <c r="R9" i="1" l="1"/>
  <c r="T8" i="1"/>
  <c r="R10" i="1" l="1"/>
  <c r="T9" i="1"/>
  <c r="R11" i="1" l="1"/>
  <c r="T10" i="1"/>
  <c r="R12" i="1" l="1"/>
  <c r="T11" i="1"/>
  <c r="R13" i="1" l="1"/>
  <c r="T12" i="1"/>
  <c r="R14" i="1" l="1"/>
  <c r="T13" i="1"/>
  <c r="R15" i="1" l="1"/>
  <c r="T14" i="1"/>
  <c r="R16" i="1" l="1"/>
  <c r="T15" i="1"/>
  <c r="R17" i="1" l="1"/>
  <c r="T16" i="1"/>
  <c r="R18" i="1" l="1"/>
  <c r="T17" i="1"/>
  <c r="R19" i="1" l="1"/>
  <c r="T18" i="1"/>
  <c r="R20" i="1" l="1"/>
  <c r="T19" i="1"/>
  <c r="R21" i="1" l="1"/>
  <c r="T20" i="1"/>
  <c r="R22" i="1" l="1"/>
  <c r="T21" i="1"/>
  <c r="R23" i="1" l="1"/>
  <c r="R24" i="1" s="1"/>
  <c r="T22" i="1"/>
  <c r="R25" i="1" l="1"/>
  <c r="T25" i="1" s="1"/>
  <c r="T24" i="1"/>
  <c r="T23" i="1"/>
</calcChain>
</file>

<file path=xl/sharedStrings.xml><?xml version="1.0" encoding="utf-8"?>
<sst xmlns="http://schemas.openxmlformats.org/spreadsheetml/2006/main" count="67" uniqueCount="48">
  <si>
    <t>Contratante</t>
  </si>
  <si>
    <t>Servicio Médico Asistencial - SENA - Regional ANTIOQUIA</t>
  </si>
  <si>
    <t>Contratista</t>
  </si>
  <si>
    <t>186151-DROGUERIA DISTRIBUIDORA PASTEUR SA- 890.941.663-1</t>
  </si>
  <si>
    <t>Impreso para Relación</t>
  </si>
  <si>
    <t>Cuenta Cobro</t>
  </si>
  <si>
    <t>Nro. Factura</t>
  </si>
  <si>
    <t>Fecha Factura</t>
  </si>
  <si>
    <t>Valor sin IVA</t>
  </si>
  <si>
    <t>(-Glosas)</t>
  </si>
  <si>
    <t>Valor IVA</t>
  </si>
  <si>
    <t>Valor Total</t>
  </si>
  <si>
    <t>Fecha de Aval</t>
  </si>
  <si>
    <t>Observación</t>
  </si>
  <si>
    <t>FACTURA</t>
  </si>
  <si>
    <t>VALOR</t>
  </si>
  <si>
    <t>No. DE FACTURA</t>
  </si>
  <si>
    <t>VALOR EJECUTADO</t>
  </si>
  <si>
    <t>SALDO DEL CONTRATO</t>
  </si>
  <si>
    <t>PORCENTAJE DE EJECUCIÓN FINANCIERA</t>
  </si>
  <si>
    <t>Totales</t>
  </si>
  <si>
    <t>TOTAL</t>
  </si>
  <si>
    <t>TOTAL A PAGAR</t>
  </si>
  <si>
    <t>FECHA FACTURA</t>
  </si>
  <si>
    <t>Sin glosa</t>
  </si>
  <si>
    <t>VALOR FACTURADO</t>
  </si>
  <si>
    <t>FECHA INFORME</t>
  </si>
  <si>
    <t>E328144373</t>
  </si>
  <si>
    <t>E328144992</t>
  </si>
  <si>
    <t>E331319418</t>
  </si>
  <si>
    <t>E331319546</t>
  </si>
  <si>
    <t>E39530016</t>
  </si>
  <si>
    <t>E24935930</t>
  </si>
  <si>
    <t>E24936544</t>
  </si>
  <si>
    <t>E24936703</t>
  </si>
  <si>
    <t>E24936711</t>
  </si>
  <si>
    <t>E24936715</t>
  </si>
  <si>
    <t>E24936716</t>
  </si>
  <si>
    <t>E24936757</t>
  </si>
  <si>
    <t>E24936764</t>
  </si>
  <si>
    <t>E24936766</t>
  </si>
  <si>
    <t>E24936977</t>
  </si>
  <si>
    <t>E24937029</t>
  </si>
  <si>
    <t>E24937032</t>
  </si>
  <si>
    <t>E24937034</t>
  </si>
  <si>
    <t>E24937035</t>
  </si>
  <si>
    <t>E24937231</t>
  </si>
  <si>
    <t>NC 90276938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</si>
</sst>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&quot;$&quot;\ #,##0"/>
    <numFmt numFmtId="167" formatCode="&quot;$&quot;#,##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/>
      <bottom/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0" fillId="0" borderId="0" xfId="0" applyFont="1"/>
    <xf numFmtId="0" fontId="21" fillId="0" borderId="0" xfId="0" applyFont="1"/>
    <xf numFmtId="167" fontId="21" fillId="0" borderId="0" xfId="0" applyNumberFormat="1" applyFont="1"/>
    <xf numFmtId="164" fontId="18" fillId="0" borderId="17" xfId="42" applyFont="1" applyFill="1" applyBorder="1"/>
    <xf numFmtId="167" fontId="21" fillId="0" borderId="17" xfId="0" applyNumberFormat="1" applyFont="1" applyBorder="1"/>
    <xf numFmtId="167" fontId="21" fillId="0" borderId="17" xfId="44" applyNumberFormat="1" applyFont="1" applyFill="1" applyBorder="1"/>
    <xf numFmtId="0" fontId="20" fillId="0" borderId="10" xfId="0" applyFont="1" applyBorder="1" applyAlignment="1">
      <alignment horizontal="center" wrapText="1"/>
    </xf>
    <xf numFmtId="0" fontId="20" fillId="0" borderId="10" xfId="0" applyFont="1" applyBorder="1" applyAlignment="1">
      <alignment horizontal="left" wrapText="1"/>
    </xf>
    <xf numFmtId="0" fontId="22" fillId="0" borderId="16" xfId="0" applyFont="1" applyBorder="1" applyAlignment="1">
      <alignment horizontal="center" wrapText="1"/>
    </xf>
    <xf numFmtId="166" fontId="22" fillId="0" borderId="24" xfId="0" applyNumberFormat="1" applyFont="1" applyBorder="1" applyAlignment="1">
      <alignment horizontal="center" wrapText="1"/>
    </xf>
    <xf numFmtId="0" fontId="20" fillId="0" borderId="10" xfId="0" applyFont="1" applyBorder="1" applyAlignment="1">
      <alignment horizontal="right" wrapText="1"/>
    </xf>
    <xf numFmtId="14" fontId="20" fillId="0" borderId="10" xfId="0" applyNumberFormat="1" applyFont="1" applyBorder="1" applyAlignment="1">
      <alignment horizontal="right" wrapText="1"/>
    </xf>
    <xf numFmtId="164" fontId="20" fillId="0" borderId="10" xfId="42" applyFont="1" applyFill="1" applyBorder="1" applyAlignment="1">
      <alignment horizontal="right" wrapText="1"/>
    </xf>
    <xf numFmtId="164" fontId="20" fillId="0" borderId="11" xfId="42" applyFont="1" applyFill="1" applyBorder="1" applyAlignment="1">
      <alignment horizontal="right" wrapText="1"/>
    </xf>
    <xf numFmtId="1" fontId="21" fillId="0" borderId="0" xfId="0" applyNumberFormat="1" applyFont="1"/>
    <xf numFmtId="164" fontId="21" fillId="0" borderId="0" xfId="42" applyFont="1" applyFill="1"/>
    <xf numFmtId="0" fontId="19" fillId="0" borderId="0" xfId="0" applyFont="1" applyAlignment="1">
      <alignment horizontal="left" wrapText="1"/>
    </xf>
    <xf numFmtId="14" fontId="19" fillId="0" borderId="0" xfId="0" applyNumberFormat="1" applyFont="1" applyAlignment="1">
      <alignment horizontal="right" wrapText="1"/>
    </xf>
    <xf numFmtId="166" fontId="19" fillId="0" borderId="0" xfId="0" applyNumberFormat="1" applyFont="1" applyAlignment="1">
      <alignment horizontal="right" wrapText="1"/>
    </xf>
    <xf numFmtId="0" fontId="18" fillId="0" borderId="0" xfId="0" applyFont="1"/>
    <xf numFmtId="0" fontId="18" fillId="0" borderId="0" xfId="0" applyFont="1" applyAlignment="1">
      <alignment horizontal="right"/>
    </xf>
    <xf numFmtId="167" fontId="18" fillId="0" borderId="0" xfId="44" applyNumberFormat="1" applyFont="1" applyFill="1" applyBorder="1"/>
    <xf numFmtId="167" fontId="18" fillId="0" borderId="0" xfId="0" applyNumberFormat="1" applyFont="1"/>
    <xf numFmtId="2" fontId="18" fillId="0" borderId="0" xfId="0" applyNumberFormat="1" applyFont="1" applyAlignment="1">
      <alignment horizontal="center"/>
    </xf>
    <xf numFmtId="166" fontId="22" fillId="0" borderId="0" xfId="0" applyNumberFormat="1" applyFont="1" applyAlignment="1">
      <alignment horizontal="right" wrapText="1"/>
    </xf>
    <xf numFmtId="164" fontId="19" fillId="0" borderId="25" xfId="42" applyFont="1" applyFill="1" applyBorder="1" applyAlignment="1">
      <alignment horizontal="right" wrapText="1"/>
    </xf>
    <xf numFmtId="14" fontId="20" fillId="0" borderId="17" xfId="0" applyNumberFormat="1" applyFont="1" applyBorder="1" applyAlignment="1">
      <alignment horizontal="right" wrapText="1"/>
    </xf>
    <xf numFmtId="0" fontId="20" fillId="0" borderId="17" xfId="0" applyFont="1" applyBorder="1" applyAlignment="1">
      <alignment wrapText="1"/>
    </xf>
    <xf numFmtId="43" fontId="19" fillId="0" borderId="0" xfId="0" applyNumberFormat="1" applyFont="1" applyAlignment="1">
      <alignment horizontal="left" wrapText="1"/>
    </xf>
    <xf numFmtId="0" fontId="19" fillId="0" borderId="16" xfId="0" applyFont="1" applyBorder="1" applyAlignment="1">
      <alignment horizontal="left" wrapText="1"/>
    </xf>
    <xf numFmtId="14" fontId="19" fillId="0" borderId="16" xfId="0" applyNumberFormat="1" applyFont="1" applyBorder="1" applyAlignment="1">
      <alignment horizontal="right" wrapText="1"/>
    </xf>
    <xf numFmtId="0" fontId="24" fillId="0" borderId="19" xfId="0" applyFont="1" applyBorder="1" applyAlignment="1">
      <alignment horizontal="right"/>
    </xf>
    <xf numFmtId="164" fontId="24" fillId="0" borderId="20" xfId="42" applyFont="1" applyFill="1" applyBorder="1"/>
    <xf numFmtId="2" fontId="24" fillId="0" borderId="20" xfId="45" applyNumberFormat="1" applyFont="1" applyFill="1" applyBorder="1" applyAlignment="1">
      <alignment horizontal="center"/>
    </xf>
    <xf numFmtId="0" fontId="24" fillId="0" borderId="21" xfId="0" applyFont="1" applyBorder="1"/>
    <xf numFmtId="0" fontId="23" fillId="33" borderId="17" xfId="0" applyFont="1" applyFill="1" applyBorder="1" applyAlignment="1">
      <alignment horizontal="center" wrapText="1"/>
    </xf>
    <xf numFmtId="167" fontId="23" fillId="33" borderId="17" xfId="0" applyNumberFormat="1" applyFont="1" applyFill="1" applyBorder="1" applyAlignment="1">
      <alignment horizontal="center" wrapText="1"/>
    </xf>
    <xf numFmtId="0" fontId="20" fillId="0" borderId="11" xfId="0" applyFont="1" applyBorder="1" applyAlignment="1">
      <alignment horizontal="center" wrapText="1"/>
    </xf>
    <xf numFmtId="164" fontId="20" fillId="0" borderId="28" xfId="42" applyFont="1" applyFill="1" applyBorder="1" applyAlignment="1">
      <alignment horizontal="right" wrapText="1"/>
    </xf>
    <xf numFmtId="0" fontId="20" fillId="0" borderId="17" xfId="0" applyFont="1" applyBorder="1" applyAlignment="1">
      <alignment horizontal="center" wrapText="1"/>
    </xf>
    <xf numFmtId="0" fontId="20" fillId="0" borderId="17" xfId="0" applyFont="1" applyBorder="1" applyAlignment="1">
      <alignment horizontal="right" wrapText="1"/>
    </xf>
    <xf numFmtId="0" fontId="20" fillId="0" borderId="11" xfId="0" applyFont="1" applyBorder="1" applyAlignment="1">
      <alignment horizontal="left" wrapText="1"/>
    </xf>
    <xf numFmtId="0" fontId="24" fillId="0" borderId="29" xfId="0" applyFont="1" applyBorder="1"/>
    <xf numFmtId="164" fontId="19" fillId="0" borderId="16" xfId="42" applyFont="1" applyFill="1" applyBorder="1" applyAlignment="1">
      <alignment horizontal="right" wrapText="1"/>
    </xf>
    <xf numFmtId="0" fontId="24" fillId="0" borderId="17" xfId="0" applyFont="1" applyBorder="1" applyAlignment="1">
      <alignment horizontal="right"/>
    </xf>
    <xf numFmtId="14" fontId="20" fillId="0" borderId="0" xfId="0" applyNumberFormat="1" applyFont="1" applyAlignment="1">
      <alignment horizontal="left" wrapText="1"/>
    </xf>
    <xf numFmtId="43" fontId="21" fillId="0" borderId="0" xfId="0" applyNumberFormat="1" applyFont="1"/>
    <xf numFmtId="14" fontId="24" fillId="0" borderId="18" xfId="0" applyNumberFormat="1" applyFont="1" applyBorder="1"/>
    <xf numFmtId="0" fontId="22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6" fillId="0" borderId="11" xfId="0" applyFont="1" applyBorder="1" applyAlignment="1">
      <alignment wrapText="1"/>
    </xf>
    <xf numFmtId="0" fontId="16" fillId="0" borderId="12" xfId="0" applyFont="1" applyBorder="1" applyAlignment="1">
      <alignment wrapText="1"/>
    </xf>
    <xf numFmtId="0" fontId="16" fillId="0" borderId="15" xfId="0" applyFont="1" applyBorder="1" applyAlignment="1">
      <alignment wrapText="1"/>
    </xf>
    <xf numFmtId="0" fontId="16" fillId="0" borderId="14" xfId="0" applyFont="1" applyBorder="1" applyAlignment="1">
      <alignment wrapText="1"/>
    </xf>
    <xf numFmtId="0" fontId="16" fillId="0" borderId="13" xfId="0" applyFont="1" applyBorder="1" applyAlignment="1">
      <alignment wrapText="1"/>
    </xf>
    <xf numFmtId="0" fontId="16" fillId="0" borderId="17" xfId="0" applyFont="1" applyBorder="1" applyAlignment="1">
      <alignment wrapText="1"/>
    </xf>
    <xf numFmtId="0" fontId="20" fillId="0" borderId="11" xfId="0" applyFont="1" applyBorder="1" applyAlignment="1">
      <alignment horizontal="right" wrapText="1"/>
    </xf>
    <xf numFmtId="0" fontId="20" fillId="0" borderId="15" xfId="0" applyFont="1" applyBorder="1" applyAlignment="1">
      <alignment horizontal="right" wrapText="1"/>
    </xf>
    <xf numFmtId="0" fontId="20" fillId="0" borderId="14" xfId="0" applyFont="1" applyBorder="1" applyAlignment="1">
      <alignment horizontal="right" wrapText="1"/>
    </xf>
    <xf numFmtId="0" fontId="22" fillId="0" borderId="26" xfId="0" applyFont="1" applyBorder="1" applyAlignment="1">
      <alignment horizontal="center" wrapText="1"/>
    </xf>
    <xf numFmtId="0" fontId="22" fillId="0" borderId="27" xfId="0" applyFont="1" applyBorder="1" applyAlignment="1">
      <alignment horizontal="center" wrapText="1"/>
    </xf>
    <xf numFmtId="0" fontId="24" fillId="0" borderId="23" xfId="0" applyFont="1" applyBorder="1" applyAlignment="1">
      <alignment horizontal="right"/>
    </xf>
    <xf numFmtId="0" fontId="24" fillId="0" borderId="22" xfId="0" applyFont="1" applyBorder="1" applyAlignment="1">
      <alignment horizontal="right"/>
    </xf>
    <xf numFmtId="0" fontId="20" fillId="0" borderId="0" xfId="0" applyFont="1" applyAlignment="1">
      <alignment wrapText="1"/>
    </xf>
  </cellXfs>
  <cellStyles count="46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Moneda [0]" xfId="44" builtinId="7"/>
    <cellStyle name="Moneda 2" xfId="43" xr:uid="{00000000-0005-0000-0000-000020000000}"/>
    <cellStyle name="Neutral" xfId="8" builtinId="28" customBuiltin="1"/>
    <cellStyle name="Normal" xfId="0" builtinId="0"/>
    <cellStyle name="Notas" xfId="15" builtinId="10" customBuiltin="1"/>
    <cellStyle name="Porcentaje" xfId="45" builtinId="5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2"/>
  <sheetViews>
    <sheetView showGridLines="0" tabSelected="1" topLeftCell="B1" workbookViewId="0">
      <selection activeCell="R3" sqref="R3"/>
    </sheetView>
  </sheetViews>
  <sheetFormatPr baseColWidth="10" defaultColWidth="11.42578125" defaultRowHeight="15" x14ac:dyDescent="0.25"/>
  <cols>
    <col min="1" max="1" width="12.5703125" style="2" bestFit="1" customWidth="1"/>
    <col min="2" max="2" width="12" style="2" bestFit="1" customWidth="1"/>
    <col min="3" max="3" width="12.5703125" style="2" bestFit="1" customWidth="1"/>
    <col min="4" max="4" width="16.28515625" style="2" bestFit="1" customWidth="1"/>
    <col min="5" max="5" width="10.7109375" style="2" customWidth="1"/>
    <col min="6" max="6" width="13" style="2" bestFit="1" customWidth="1"/>
    <col min="7" max="7" width="16.28515625" style="2" bestFit="1" customWidth="1"/>
    <col min="8" max="8" width="12.5703125" style="2" bestFit="1" customWidth="1"/>
    <col min="9" max="9" width="13" style="2" customWidth="1"/>
    <col min="10" max="10" width="11.42578125" style="1"/>
    <col min="11" max="11" width="14.5703125" style="2" customWidth="1"/>
    <col min="12" max="12" width="11.42578125" style="2"/>
    <col min="13" max="13" width="18.28515625" style="2" bestFit="1" customWidth="1"/>
    <col min="14" max="16" width="11.42578125" style="2"/>
    <col min="17" max="17" width="14.7109375" style="2" customWidth="1"/>
    <col min="18" max="18" width="15.85546875" style="2" bestFit="1" customWidth="1"/>
    <col min="19" max="19" width="16.42578125" style="2" customWidth="1"/>
    <col min="20" max="20" width="19.42578125" style="2" customWidth="1"/>
    <col min="21" max="16384" width="11.42578125" style="2"/>
  </cols>
  <sheetData>
    <row r="1" spans="1:20" ht="14.45" customHeight="1" x14ac:dyDescent="0.25">
      <c r="A1" s="64" t="s">
        <v>0</v>
      </c>
      <c r="B1" s="64"/>
      <c r="C1" s="64" t="s">
        <v>1</v>
      </c>
      <c r="D1" s="64"/>
      <c r="E1" s="64"/>
      <c r="F1" s="64"/>
      <c r="G1" s="64"/>
      <c r="H1" s="64"/>
      <c r="I1" s="64"/>
    </row>
    <row r="2" spans="1:20" ht="14.45" customHeight="1" x14ac:dyDescent="0.25">
      <c r="A2" s="64" t="s">
        <v>2</v>
      </c>
      <c r="B2" s="64"/>
      <c r="C2" s="64" t="s">
        <v>3</v>
      </c>
      <c r="D2" s="64"/>
      <c r="E2" s="64"/>
      <c r="F2" s="64"/>
      <c r="G2" s="64"/>
      <c r="H2" s="64"/>
      <c r="I2" s="64"/>
      <c r="Q2" s="3"/>
      <c r="R2" s="4">
        <v>2944568298.5799999</v>
      </c>
      <c r="S2" s="4">
        <v>3000000000</v>
      </c>
      <c r="T2" s="4">
        <v>3000000000</v>
      </c>
    </row>
    <row r="3" spans="1:20" ht="14.45" customHeight="1" thickBot="1" x14ac:dyDescent="0.3">
      <c r="A3" s="64" t="s">
        <v>4</v>
      </c>
      <c r="B3" s="64"/>
      <c r="C3" s="46">
        <v>46052</v>
      </c>
      <c r="Q3" s="3"/>
      <c r="R3" s="5"/>
      <c r="S3" s="6">
        <v>0</v>
      </c>
      <c r="T3" s="4"/>
    </row>
    <row r="4" spans="1:20" ht="30.75" thickBot="1" x14ac:dyDescent="0.3">
      <c r="A4" s="7" t="s">
        <v>5</v>
      </c>
      <c r="B4" s="8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38" t="s">
        <v>11</v>
      </c>
      <c r="H4" s="40" t="s">
        <v>12</v>
      </c>
      <c r="I4" s="40" t="s">
        <v>13</v>
      </c>
      <c r="K4" s="9" t="s">
        <v>14</v>
      </c>
      <c r="L4" s="9" t="s">
        <v>23</v>
      </c>
      <c r="M4" s="10" t="s">
        <v>15</v>
      </c>
      <c r="O4" s="36" t="s">
        <v>26</v>
      </c>
      <c r="P4" s="36" t="s">
        <v>16</v>
      </c>
      <c r="Q4" s="37" t="s">
        <v>25</v>
      </c>
      <c r="R4" s="37" t="s">
        <v>17</v>
      </c>
      <c r="S4" s="37" t="s">
        <v>18</v>
      </c>
      <c r="T4" s="36" t="s">
        <v>19</v>
      </c>
    </row>
    <row r="5" spans="1:20" ht="15.75" thickBot="1" x14ac:dyDescent="0.3">
      <c r="A5" s="8">
        <v>1</v>
      </c>
      <c r="B5" s="11" t="s">
        <v>27</v>
      </c>
      <c r="C5" s="12">
        <v>45993.470694444448</v>
      </c>
      <c r="D5" s="13">
        <v>1197439</v>
      </c>
      <c r="E5" s="13">
        <v>0</v>
      </c>
      <c r="F5" s="13">
        <v>0</v>
      </c>
      <c r="G5" s="14">
        <f>D5</f>
        <v>1197439</v>
      </c>
      <c r="H5" s="12">
        <v>46052</v>
      </c>
      <c r="I5" s="28" t="s">
        <v>24</v>
      </c>
      <c r="K5" s="30" t="str">
        <f>B5</f>
        <v>E328144373</v>
      </c>
      <c r="L5" s="31">
        <f>C5</f>
        <v>45993.470694444448</v>
      </c>
      <c r="M5" s="26">
        <f>D5</f>
        <v>1197439</v>
      </c>
      <c r="O5" s="48">
        <v>46052</v>
      </c>
      <c r="P5" s="32" t="str">
        <f>B5</f>
        <v>E328144373</v>
      </c>
      <c r="Q5" s="33">
        <f>D5</f>
        <v>1197439</v>
      </c>
      <c r="R5" s="33">
        <f>R2+Q5</f>
        <v>2945765737.5799999</v>
      </c>
      <c r="S5" s="33">
        <f>S2-R5</f>
        <v>54234262.420000076</v>
      </c>
      <c r="T5" s="34">
        <f>((R5/($T$2+$T$3)*100))</f>
        <v>98.19219125266666</v>
      </c>
    </row>
    <row r="6" spans="1:20" ht="15.75" thickBot="1" x14ac:dyDescent="0.3">
      <c r="A6" s="8">
        <v>2</v>
      </c>
      <c r="B6" s="11" t="s">
        <v>28</v>
      </c>
      <c r="C6" s="12">
        <v>45996.655960648146</v>
      </c>
      <c r="D6" s="13">
        <v>3212807</v>
      </c>
      <c r="E6" s="13">
        <v>0</v>
      </c>
      <c r="F6" s="14">
        <v>0</v>
      </c>
      <c r="G6" s="14">
        <f t="shared" ref="G6:G23" si="0">D6</f>
        <v>3212807</v>
      </c>
      <c r="H6" s="12">
        <v>46052</v>
      </c>
      <c r="I6" s="28" t="s">
        <v>24</v>
      </c>
      <c r="K6" s="30" t="str">
        <f t="shared" ref="K6:K25" si="1">B6</f>
        <v>E328144992</v>
      </c>
      <c r="L6" s="31">
        <f t="shared" ref="L6:L25" si="2">C6</f>
        <v>45996.655960648146</v>
      </c>
      <c r="M6" s="26">
        <f t="shared" ref="M6:M25" si="3">D6</f>
        <v>3212807</v>
      </c>
      <c r="O6" s="35"/>
      <c r="P6" s="32" t="str">
        <f t="shared" ref="P6:P25" si="4">B6</f>
        <v>E328144992</v>
      </c>
      <c r="Q6" s="33">
        <f t="shared" ref="Q6:Q25" si="5">D6</f>
        <v>3212807</v>
      </c>
      <c r="R6" s="33">
        <f>R5+Q6</f>
        <v>2948978544.5799999</v>
      </c>
      <c r="S6" s="33">
        <f>S5-Q6</f>
        <v>51021455.420000076</v>
      </c>
      <c r="T6" s="34">
        <f>((R6/($T$2+$T$3)*100))</f>
        <v>98.299284819333337</v>
      </c>
    </row>
    <row r="7" spans="1:20" ht="15.75" thickBot="1" x14ac:dyDescent="0.3">
      <c r="A7" s="8">
        <v>3</v>
      </c>
      <c r="B7" s="11" t="s">
        <v>29</v>
      </c>
      <c r="C7" s="12">
        <v>46013.387141203704</v>
      </c>
      <c r="D7" s="13">
        <v>2071760</v>
      </c>
      <c r="E7" s="13">
        <v>0</v>
      </c>
      <c r="F7" s="13">
        <v>0</v>
      </c>
      <c r="G7" s="14">
        <f t="shared" si="0"/>
        <v>2071760</v>
      </c>
      <c r="H7" s="12">
        <v>46052</v>
      </c>
      <c r="I7" s="28" t="s">
        <v>24</v>
      </c>
      <c r="K7" s="30" t="str">
        <f t="shared" si="1"/>
        <v>E331319418</v>
      </c>
      <c r="L7" s="31">
        <f t="shared" si="2"/>
        <v>46013.387141203704</v>
      </c>
      <c r="M7" s="26">
        <f t="shared" si="3"/>
        <v>2071760</v>
      </c>
      <c r="O7" s="35"/>
      <c r="P7" s="32" t="str">
        <f t="shared" si="4"/>
        <v>E331319418</v>
      </c>
      <c r="Q7" s="33">
        <f t="shared" si="5"/>
        <v>2071760</v>
      </c>
      <c r="R7" s="33">
        <f t="shared" ref="R7:R25" si="6">R6+Q7</f>
        <v>2951050304.5799999</v>
      </c>
      <c r="S7" s="33">
        <f t="shared" ref="S7:S25" si="7">S6-Q7</f>
        <v>48949695.420000076</v>
      </c>
      <c r="T7" s="34">
        <f t="shared" ref="T7:T25" si="8">((R7/($T$2+$T$3)*100))</f>
        <v>98.368343486000001</v>
      </c>
    </row>
    <row r="8" spans="1:20" ht="15.75" thickBot="1" x14ac:dyDescent="0.3">
      <c r="A8" s="8">
        <v>4</v>
      </c>
      <c r="B8" s="11" t="s">
        <v>30</v>
      </c>
      <c r="C8" s="12">
        <v>46013.558495370373</v>
      </c>
      <c r="D8" s="13">
        <v>569541</v>
      </c>
      <c r="E8" s="13">
        <v>0</v>
      </c>
      <c r="F8" s="13">
        <v>0</v>
      </c>
      <c r="G8" s="14">
        <f t="shared" si="0"/>
        <v>569541</v>
      </c>
      <c r="H8" s="12">
        <v>46052</v>
      </c>
      <c r="I8" s="28" t="s">
        <v>24</v>
      </c>
      <c r="K8" s="30" t="str">
        <f t="shared" si="1"/>
        <v>E331319546</v>
      </c>
      <c r="L8" s="31">
        <f t="shared" si="2"/>
        <v>46013.558495370373</v>
      </c>
      <c r="M8" s="26">
        <f t="shared" si="3"/>
        <v>569541</v>
      </c>
      <c r="O8" s="35"/>
      <c r="P8" s="32" t="str">
        <f t="shared" si="4"/>
        <v>E331319546</v>
      </c>
      <c r="Q8" s="33">
        <f t="shared" si="5"/>
        <v>569541</v>
      </c>
      <c r="R8" s="33">
        <f t="shared" si="6"/>
        <v>2951619845.5799999</v>
      </c>
      <c r="S8" s="33">
        <f t="shared" si="7"/>
        <v>48380154.420000076</v>
      </c>
      <c r="T8" s="34">
        <f t="shared" si="8"/>
        <v>98.387328186000005</v>
      </c>
    </row>
    <row r="9" spans="1:20" ht="15.75" thickBot="1" x14ac:dyDescent="0.3">
      <c r="A9" s="8">
        <v>5</v>
      </c>
      <c r="B9" s="11" t="s">
        <v>31</v>
      </c>
      <c r="C9" s="12">
        <v>46002.555601851855</v>
      </c>
      <c r="D9" s="13">
        <v>2771851</v>
      </c>
      <c r="E9" s="13">
        <v>0</v>
      </c>
      <c r="F9" s="13">
        <v>0</v>
      </c>
      <c r="G9" s="14">
        <f t="shared" si="0"/>
        <v>2771851</v>
      </c>
      <c r="H9" s="12">
        <v>46052</v>
      </c>
      <c r="I9" s="28" t="s">
        <v>24</v>
      </c>
      <c r="K9" s="30" t="str">
        <f t="shared" si="1"/>
        <v>E39530016</v>
      </c>
      <c r="L9" s="31">
        <f t="shared" si="2"/>
        <v>46002.555601851855</v>
      </c>
      <c r="M9" s="26">
        <f t="shared" si="3"/>
        <v>2771851</v>
      </c>
      <c r="O9" s="35"/>
      <c r="P9" s="32" t="str">
        <f t="shared" si="4"/>
        <v>E39530016</v>
      </c>
      <c r="Q9" s="33">
        <f t="shared" si="5"/>
        <v>2771851</v>
      </c>
      <c r="R9" s="33">
        <f t="shared" si="6"/>
        <v>2954391696.5799999</v>
      </c>
      <c r="S9" s="33">
        <f t="shared" si="7"/>
        <v>45608303.420000076</v>
      </c>
      <c r="T9" s="34">
        <f t="shared" si="8"/>
        <v>98.479723219333323</v>
      </c>
    </row>
    <row r="10" spans="1:20" ht="15.75" thickBot="1" x14ac:dyDescent="0.3">
      <c r="A10" s="8">
        <v>6</v>
      </c>
      <c r="B10" s="11" t="s">
        <v>32</v>
      </c>
      <c r="C10" s="12">
        <v>45996.359039351853</v>
      </c>
      <c r="D10" s="13">
        <v>2270879</v>
      </c>
      <c r="E10" s="13">
        <v>0</v>
      </c>
      <c r="F10" s="14">
        <v>0</v>
      </c>
      <c r="G10" s="14">
        <f t="shared" si="0"/>
        <v>2270879</v>
      </c>
      <c r="H10" s="12">
        <v>46052</v>
      </c>
      <c r="I10" s="28" t="s">
        <v>24</v>
      </c>
      <c r="K10" s="30" t="str">
        <f t="shared" si="1"/>
        <v>E24935930</v>
      </c>
      <c r="L10" s="31">
        <f t="shared" si="2"/>
        <v>45996.359039351853</v>
      </c>
      <c r="M10" s="26">
        <f t="shared" si="3"/>
        <v>2270879</v>
      </c>
      <c r="O10" s="35"/>
      <c r="P10" s="32" t="str">
        <f t="shared" si="4"/>
        <v>E24935930</v>
      </c>
      <c r="Q10" s="33">
        <f t="shared" si="5"/>
        <v>2270879</v>
      </c>
      <c r="R10" s="33">
        <f t="shared" si="6"/>
        <v>2956662575.5799999</v>
      </c>
      <c r="S10" s="33">
        <f t="shared" si="7"/>
        <v>43337424.420000076</v>
      </c>
      <c r="T10" s="34">
        <f t="shared" si="8"/>
        <v>98.555419185999995</v>
      </c>
    </row>
    <row r="11" spans="1:20" ht="15.75" thickBot="1" x14ac:dyDescent="0.3">
      <c r="A11" s="8">
        <v>7</v>
      </c>
      <c r="B11" s="11" t="s">
        <v>33</v>
      </c>
      <c r="C11" s="12">
        <v>46007.576099537036</v>
      </c>
      <c r="D11" s="13">
        <v>8765170</v>
      </c>
      <c r="E11" s="13">
        <v>0</v>
      </c>
      <c r="F11" s="13">
        <v>0</v>
      </c>
      <c r="G11" s="14">
        <f t="shared" si="0"/>
        <v>8765170</v>
      </c>
      <c r="H11" s="12">
        <v>46052</v>
      </c>
      <c r="I11" s="28" t="s">
        <v>24</v>
      </c>
      <c r="K11" s="30" t="str">
        <f t="shared" si="1"/>
        <v>E24936544</v>
      </c>
      <c r="L11" s="31">
        <f t="shared" si="2"/>
        <v>46007.576099537036</v>
      </c>
      <c r="M11" s="26">
        <f t="shared" si="3"/>
        <v>8765170</v>
      </c>
      <c r="O11" s="35"/>
      <c r="P11" s="32" t="str">
        <f t="shared" si="4"/>
        <v>E24936544</v>
      </c>
      <c r="Q11" s="33">
        <f t="shared" si="5"/>
        <v>8765170</v>
      </c>
      <c r="R11" s="33">
        <f t="shared" si="6"/>
        <v>2965427745.5799999</v>
      </c>
      <c r="S11" s="33">
        <f t="shared" si="7"/>
        <v>34572254.420000076</v>
      </c>
      <c r="T11" s="34">
        <f t="shared" si="8"/>
        <v>98.847591519333335</v>
      </c>
    </row>
    <row r="12" spans="1:20" ht="15.75" thickBot="1" x14ac:dyDescent="0.3">
      <c r="A12" s="8">
        <v>8</v>
      </c>
      <c r="B12" s="11" t="s">
        <v>34</v>
      </c>
      <c r="C12" s="12">
        <v>46009.66</v>
      </c>
      <c r="D12" s="13">
        <v>160011</v>
      </c>
      <c r="E12" s="13">
        <v>0</v>
      </c>
      <c r="F12" s="13">
        <v>0</v>
      </c>
      <c r="G12" s="14">
        <f t="shared" si="0"/>
        <v>160011</v>
      </c>
      <c r="H12" s="12">
        <v>46052</v>
      </c>
      <c r="I12" s="28" t="s">
        <v>24</v>
      </c>
      <c r="K12" s="30" t="str">
        <f t="shared" si="1"/>
        <v>E24936703</v>
      </c>
      <c r="L12" s="31">
        <f t="shared" si="2"/>
        <v>46009.66</v>
      </c>
      <c r="M12" s="26">
        <f t="shared" si="3"/>
        <v>160011</v>
      </c>
      <c r="N12" s="15"/>
      <c r="O12" s="35"/>
      <c r="P12" s="32" t="str">
        <f t="shared" si="4"/>
        <v>E24936703</v>
      </c>
      <c r="Q12" s="33">
        <f t="shared" si="5"/>
        <v>160011</v>
      </c>
      <c r="R12" s="33">
        <f t="shared" si="6"/>
        <v>2965587756.5799999</v>
      </c>
      <c r="S12" s="33">
        <f t="shared" si="7"/>
        <v>34412243.420000076</v>
      </c>
      <c r="T12" s="34">
        <f t="shared" si="8"/>
        <v>98.852925219333329</v>
      </c>
    </row>
    <row r="13" spans="1:20" ht="15.75" thickBot="1" x14ac:dyDescent="0.3">
      <c r="A13" s="8">
        <v>9</v>
      </c>
      <c r="B13" s="11" t="s">
        <v>35</v>
      </c>
      <c r="C13" s="12">
        <v>46009.704988425925</v>
      </c>
      <c r="D13" s="13">
        <v>833417</v>
      </c>
      <c r="E13" s="13">
        <v>0</v>
      </c>
      <c r="F13" s="13">
        <v>0</v>
      </c>
      <c r="G13" s="14">
        <f t="shared" si="0"/>
        <v>833417</v>
      </c>
      <c r="H13" s="12">
        <v>46052</v>
      </c>
      <c r="I13" s="28" t="s">
        <v>24</v>
      </c>
      <c r="K13" s="30" t="str">
        <f t="shared" si="1"/>
        <v>E24936711</v>
      </c>
      <c r="L13" s="31">
        <f t="shared" si="2"/>
        <v>46009.704988425925</v>
      </c>
      <c r="M13" s="26">
        <f t="shared" si="3"/>
        <v>833417</v>
      </c>
      <c r="O13" s="35"/>
      <c r="P13" s="32" t="str">
        <f t="shared" si="4"/>
        <v>E24936711</v>
      </c>
      <c r="Q13" s="33">
        <f t="shared" si="5"/>
        <v>833417</v>
      </c>
      <c r="R13" s="33">
        <f t="shared" si="6"/>
        <v>2966421173.5799999</v>
      </c>
      <c r="S13" s="33">
        <f t="shared" si="7"/>
        <v>33578826.420000076</v>
      </c>
      <c r="T13" s="34">
        <f t="shared" si="8"/>
        <v>98.880705786000007</v>
      </c>
    </row>
    <row r="14" spans="1:20" ht="15.75" thickBot="1" x14ac:dyDescent="0.3">
      <c r="A14" s="8">
        <v>10</v>
      </c>
      <c r="B14" s="11" t="s">
        <v>36</v>
      </c>
      <c r="C14" s="12">
        <v>46009.719629629632</v>
      </c>
      <c r="D14" s="13">
        <v>13289</v>
      </c>
      <c r="E14" s="13">
        <v>0</v>
      </c>
      <c r="F14" s="14">
        <v>0</v>
      </c>
      <c r="G14" s="14">
        <f t="shared" si="0"/>
        <v>13289</v>
      </c>
      <c r="H14" s="12">
        <v>46052</v>
      </c>
      <c r="I14" s="28" t="s">
        <v>24</v>
      </c>
      <c r="K14" s="30" t="str">
        <f t="shared" si="1"/>
        <v>E24936715</v>
      </c>
      <c r="L14" s="31">
        <f t="shared" si="2"/>
        <v>46009.719629629632</v>
      </c>
      <c r="M14" s="26">
        <f t="shared" si="3"/>
        <v>13289</v>
      </c>
      <c r="O14" s="35"/>
      <c r="P14" s="32" t="str">
        <f t="shared" si="4"/>
        <v>E24936715</v>
      </c>
      <c r="Q14" s="33">
        <f t="shared" si="5"/>
        <v>13289</v>
      </c>
      <c r="R14" s="33">
        <f t="shared" si="6"/>
        <v>2966434462.5799999</v>
      </c>
      <c r="S14" s="33">
        <f t="shared" si="7"/>
        <v>33565537.420000076</v>
      </c>
      <c r="T14" s="34">
        <f t="shared" si="8"/>
        <v>98.881148752666661</v>
      </c>
    </row>
    <row r="15" spans="1:20" ht="15.75" thickBot="1" x14ac:dyDescent="0.3">
      <c r="A15" s="8">
        <v>11</v>
      </c>
      <c r="B15" s="11" t="s">
        <v>37</v>
      </c>
      <c r="C15" s="12">
        <v>46009.720219907409</v>
      </c>
      <c r="D15" s="13">
        <v>1486874</v>
      </c>
      <c r="E15" s="13">
        <v>0</v>
      </c>
      <c r="F15" s="13">
        <v>0</v>
      </c>
      <c r="G15" s="14">
        <f t="shared" si="0"/>
        <v>1486874</v>
      </c>
      <c r="H15" s="12">
        <v>46052</v>
      </c>
      <c r="I15" s="28" t="s">
        <v>24</v>
      </c>
      <c r="K15" s="30" t="str">
        <f t="shared" si="1"/>
        <v>E24936716</v>
      </c>
      <c r="L15" s="31">
        <f t="shared" si="2"/>
        <v>46009.720219907409</v>
      </c>
      <c r="M15" s="26">
        <f t="shared" si="3"/>
        <v>1486874</v>
      </c>
      <c r="O15" s="35"/>
      <c r="P15" s="32" t="str">
        <f t="shared" si="4"/>
        <v>E24936716</v>
      </c>
      <c r="Q15" s="33">
        <f t="shared" si="5"/>
        <v>1486874</v>
      </c>
      <c r="R15" s="33">
        <f t="shared" si="6"/>
        <v>2967921336.5799999</v>
      </c>
      <c r="S15" s="33">
        <f t="shared" si="7"/>
        <v>32078663.420000076</v>
      </c>
      <c r="T15" s="34">
        <f t="shared" si="8"/>
        <v>98.930711219333332</v>
      </c>
    </row>
    <row r="16" spans="1:20" ht="15.75" thickBot="1" x14ac:dyDescent="0.3">
      <c r="A16" s="8">
        <v>12</v>
      </c>
      <c r="B16" s="11" t="s">
        <v>38</v>
      </c>
      <c r="C16" s="12">
        <v>46010.474004629628</v>
      </c>
      <c r="D16" s="13">
        <v>517597</v>
      </c>
      <c r="E16" s="13">
        <v>0</v>
      </c>
      <c r="F16" s="13">
        <v>0</v>
      </c>
      <c r="G16" s="14">
        <f t="shared" si="0"/>
        <v>517597</v>
      </c>
      <c r="H16" s="12">
        <v>46052</v>
      </c>
      <c r="I16" s="28" t="s">
        <v>24</v>
      </c>
      <c r="K16" s="30" t="str">
        <f t="shared" si="1"/>
        <v>E24936757</v>
      </c>
      <c r="L16" s="31">
        <f t="shared" si="2"/>
        <v>46010.474004629628</v>
      </c>
      <c r="M16" s="26">
        <f t="shared" si="3"/>
        <v>517597</v>
      </c>
      <c r="O16" s="35"/>
      <c r="P16" s="32" t="str">
        <f t="shared" si="4"/>
        <v>E24936757</v>
      </c>
      <c r="Q16" s="33">
        <f t="shared" si="5"/>
        <v>517597</v>
      </c>
      <c r="R16" s="33">
        <f t="shared" si="6"/>
        <v>2968438933.5799999</v>
      </c>
      <c r="S16" s="33">
        <f t="shared" si="7"/>
        <v>31561066.420000076</v>
      </c>
      <c r="T16" s="34">
        <f t="shared" si="8"/>
        <v>98.947964452666653</v>
      </c>
    </row>
    <row r="17" spans="1:20" ht="15.75" thickBot="1" x14ac:dyDescent="0.3">
      <c r="A17" s="8">
        <v>13</v>
      </c>
      <c r="B17" s="11" t="s">
        <v>39</v>
      </c>
      <c r="C17" s="12">
        <v>46010.521736111114</v>
      </c>
      <c r="D17" s="13">
        <v>3241332</v>
      </c>
      <c r="E17" s="13">
        <v>0</v>
      </c>
      <c r="F17" s="13">
        <v>0</v>
      </c>
      <c r="G17" s="14">
        <f t="shared" si="0"/>
        <v>3241332</v>
      </c>
      <c r="H17" s="12">
        <v>46052</v>
      </c>
      <c r="I17" s="28" t="s">
        <v>24</v>
      </c>
      <c r="K17" s="30" t="str">
        <f t="shared" si="1"/>
        <v>E24936764</v>
      </c>
      <c r="L17" s="31">
        <f t="shared" si="2"/>
        <v>46010.521736111114</v>
      </c>
      <c r="M17" s="26">
        <f t="shared" si="3"/>
        <v>3241332</v>
      </c>
      <c r="O17" s="35"/>
      <c r="P17" s="32" t="str">
        <f t="shared" si="4"/>
        <v>E24936764</v>
      </c>
      <c r="Q17" s="33">
        <f t="shared" si="5"/>
        <v>3241332</v>
      </c>
      <c r="R17" s="33">
        <f t="shared" si="6"/>
        <v>2971680265.5799999</v>
      </c>
      <c r="S17" s="33">
        <f t="shared" si="7"/>
        <v>28319734.420000076</v>
      </c>
      <c r="T17" s="34">
        <f t="shared" si="8"/>
        <v>99.056008852666665</v>
      </c>
    </row>
    <row r="18" spans="1:20" ht="15.75" thickBot="1" x14ac:dyDescent="0.3">
      <c r="A18" s="8">
        <v>14</v>
      </c>
      <c r="B18" s="11" t="s">
        <v>40</v>
      </c>
      <c r="C18" s="12">
        <v>46010.529953703706</v>
      </c>
      <c r="D18" s="13">
        <v>3158309</v>
      </c>
      <c r="E18" s="13">
        <v>0</v>
      </c>
      <c r="F18" s="14">
        <v>0</v>
      </c>
      <c r="G18" s="14">
        <f t="shared" si="0"/>
        <v>3158309</v>
      </c>
      <c r="H18" s="12">
        <v>46052</v>
      </c>
      <c r="I18" s="28" t="s">
        <v>24</v>
      </c>
      <c r="K18" s="30" t="str">
        <f t="shared" si="1"/>
        <v>E24936766</v>
      </c>
      <c r="L18" s="31">
        <f t="shared" si="2"/>
        <v>46010.529953703706</v>
      </c>
      <c r="M18" s="26">
        <f t="shared" si="3"/>
        <v>3158309</v>
      </c>
      <c r="O18" s="35"/>
      <c r="P18" s="32" t="str">
        <f t="shared" si="4"/>
        <v>E24936766</v>
      </c>
      <c r="Q18" s="33">
        <f t="shared" si="5"/>
        <v>3158309</v>
      </c>
      <c r="R18" s="33">
        <f t="shared" si="6"/>
        <v>2974838574.5799999</v>
      </c>
      <c r="S18" s="33">
        <f t="shared" si="7"/>
        <v>25161425.420000076</v>
      </c>
      <c r="T18" s="34">
        <f t="shared" si="8"/>
        <v>99.16128581933333</v>
      </c>
    </row>
    <row r="19" spans="1:20" ht="15.75" thickBot="1" x14ac:dyDescent="0.3">
      <c r="A19" s="8">
        <v>15</v>
      </c>
      <c r="B19" s="11" t="s">
        <v>41</v>
      </c>
      <c r="C19" s="12">
        <v>46015.580775462964</v>
      </c>
      <c r="D19" s="13">
        <v>173949</v>
      </c>
      <c r="E19" s="13">
        <v>0</v>
      </c>
      <c r="F19" s="13">
        <v>0</v>
      </c>
      <c r="G19" s="14">
        <f t="shared" si="0"/>
        <v>173949</v>
      </c>
      <c r="H19" s="12">
        <v>46052</v>
      </c>
      <c r="I19" s="28" t="s">
        <v>24</v>
      </c>
      <c r="K19" s="30" t="str">
        <f t="shared" si="1"/>
        <v>E24936977</v>
      </c>
      <c r="L19" s="31">
        <f t="shared" si="2"/>
        <v>46015.580775462964</v>
      </c>
      <c r="M19" s="26">
        <f t="shared" si="3"/>
        <v>173949</v>
      </c>
      <c r="O19" s="35"/>
      <c r="P19" s="32" t="str">
        <f t="shared" si="4"/>
        <v>E24936977</v>
      </c>
      <c r="Q19" s="33">
        <f t="shared" si="5"/>
        <v>173949</v>
      </c>
      <c r="R19" s="33">
        <f t="shared" si="6"/>
        <v>2975012523.5799999</v>
      </c>
      <c r="S19" s="33">
        <f t="shared" si="7"/>
        <v>24987476.420000076</v>
      </c>
      <c r="T19" s="34">
        <f t="shared" si="8"/>
        <v>99.167084119333325</v>
      </c>
    </row>
    <row r="20" spans="1:20" ht="15.75" thickBot="1" x14ac:dyDescent="0.3">
      <c r="A20" s="8">
        <v>16</v>
      </c>
      <c r="B20" s="11" t="s">
        <v>42</v>
      </c>
      <c r="C20" s="12">
        <v>46017.616979166669</v>
      </c>
      <c r="D20" s="13">
        <v>191676</v>
      </c>
      <c r="E20" s="13">
        <v>0</v>
      </c>
      <c r="F20" s="13">
        <v>0</v>
      </c>
      <c r="G20" s="14">
        <f t="shared" si="0"/>
        <v>191676</v>
      </c>
      <c r="H20" s="12">
        <v>46052</v>
      </c>
      <c r="I20" s="28" t="s">
        <v>24</v>
      </c>
      <c r="K20" s="30" t="str">
        <f t="shared" si="1"/>
        <v>E24937029</v>
      </c>
      <c r="L20" s="31">
        <f t="shared" si="2"/>
        <v>46017.616979166669</v>
      </c>
      <c r="M20" s="26">
        <f t="shared" si="3"/>
        <v>191676</v>
      </c>
      <c r="O20" s="35"/>
      <c r="P20" s="32" t="str">
        <f t="shared" si="4"/>
        <v>E24937029</v>
      </c>
      <c r="Q20" s="33">
        <f t="shared" si="5"/>
        <v>191676</v>
      </c>
      <c r="R20" s="33">
        <f t="shared" si="6"/>
        <v>2975204199.5799999</v>
      </c>
      <c r="S20" s="33">
        <f t="shared" si="7"/>
        <v>24795800.420000076</v>
      </c>
      <c r="T20" s="34">
        <f t="shared" si="8"/>
        <v>99.173473319333326</v>
      </c>
    </row>
    <row r="21" spans="1:20" ht="15.75" thickBot="1" x14ac:dyDescent="0.3">
      <c r="A21" s="8">
        <v>17</v>
      </c>
      <c r="B21" s="11" t="s">
        <v>43</v>
      </c>
      <c r="C21" s="12">
        <v>46017.624664351853</v>
      </c>
      <c r="D21" s="13">
        <v>1355013</v>
      </c>
      <c r="E21" s="13">
        <v>0</v>
      </c>
      <c r="F21" s="13">
        <v>0</v>
      </c>
      <c r="G21" s="14">
        <f t="shared" si="0"/>
        <v>1355013</v>
      </c>
      <c r="H21" s="12">
        <v>46052</v>
      </c>
      <c r="I21" s="28" t="s">
        <v>24</v>
      </c>
      <c r="K21" s="30" t="str">
        <f t="shared" si="1"/>
        <v>E24937032</v>
      </c>
      <c r="L21" s="31">
        <f t="shared" si="2"/>
        <v>46017.624664351853</v>
      </c>
      <c r="M21" s="26">
        <f t="shared" si="3"/>
        <v>1355013</v>
      </c>
      <c r="O21" s="43"/>
      <c r="P21" s="45" t="str">
        <f t="shared" si="4"/>
        <v>E24937032</v>
      </c>
      <c r="Q21" s="33">
        <f t="shared" si="5"/>
        <v>1355013</v>
      </c>
      <c r="R21" s="33">
        <f t="shared" si="6"/>
        <v>2976559212.5799999</v>
      </c>
      <c r="S21" s="33">
        <f t="shared" si="7"/>
        <v>23440787.420000076</v>
      </c>
      <c r="T21" s="34">
        <f t="shared" si="8"/>
        <v>99.218640419333326</v>
      </c>
    </row>
    <row r="22" spans="1:20" ht="15.75" thickBot="1" x14ac:dyDescent="0.3">
      <c r="A22" s="8">
        <v>18</v>
      </c>
      <c r="B22" s="11" t="s">
        <v>44</v>
      </c>
      <c r="C22" s="12">
        <v>46017.629976851851</v>
      </c>
      <c r="D22" s="13">
        <v>318615</v>
      </c>
      <c r="E22" s="13">
        <v>0</v>
      </c>
      <c r="F22" s="14">
        <v>0</v>
      </c>
      <c r="G22" s="14">
        <f t="shared" si="0"/>
        <v>318615</v>
      </c>
      <c r="H22" s="12">
        <v>46052</v>
      </c>
      <c r="I22" s="28" t="s">
        <v>24</v>
      </c>
      <c r="K22" s="30" t="str">
        <f t="shared" si="1"/>
        <v>E24937034</v>
      </c>
      <c r="L22" s="31">
        <f t="shared" si="2"/>
        <v>46017.629976851851</v>
      </c>
      <c r="M22" s="26">
        <f t="shared" si="3"/>
        <v>318615</v>
      </c>
      <c r="O22" s="43"/>
      <c r="P22" s="45" t="str">
        <f t="shared" si="4"/>
        <v>E24937034</v>
      </c>
      <c r="Q22" s="33">
        <f t="shared" si="5"/>
        <v>318615</v>
      </c>
      <c r="R22" s="33">
        <f t="shared" si="6"/>
        <v>2976877827.5799999</v>
      </c>
      <c r="S22" s="33">
        <f t="shared" si="7"/>
        <v>23122172.420000076</v>
      </c>
      <c r="T22" s="34">
        <f t="shared" si="8"/>
        <v>99.229260919333328</v>
      </c>
    </row>
    <row r="23" spans="1:20" ht="15.75" thickBot="1" x14ac:dyDescent="0.3">
      <c r="A23" s="8">
        <v>19</v>
      </c>
      <c r="B23" s="11" t="s">
        <v>45</v>
      </c>
      <c r="C23" s="12">
        <v>46017.639421296299</v>
      </c>
      <c r="D23" s="13">
        <v>2915462</v>
      </c>
      <c r="E23" s="13">
        <v>0</v>
      </c>
      <c r="F23" s="13">
        <v>0</v>
      </c>
      <c r="G23" s="14">
        <f t="shared" si="0"/>
        <v>2915462</v>
      </c>
      <c r="H23" s="12">
        <v>46052</v>
      </c>
      <c r="I23" s="28" t="s">
        <v>24</v>
      </c>
      <c r="K23" s="30" t="str">
        <f t="shared" si="1"/>
        <v>E24937035</v>
      </c>
      <c r="L23" s="31">
        <f t="shared" si="2"/>
        <v>46017.639421296299</v>
      </c>
      <c r="M23" s="26">
        <f t="shared" si="3"/>
        <v>2915462</v>
      </c>
      <c r="O23" s="43"/>
      <c r="P23" s="45" t="str">
        <f t="shared" si="4"/>
        <v>E24937035</v>
      </c>
      <c r="Q23" s="33">
        <f t="shared" si="5"/>
        <v>2915462</v>
      </c>
      <c r="R23" s="33">
        <f t="shared" si="6"/>
        <v>2979793289.5799999</v>
      </c>
      <c r="S23" s="33">
        <f t="shared" si="7"/>
        <v>20206710.420000076</v>
      </c>
      <c r="T23" s="34">
        <f t="shared" si="8"/>
        <v>99.326442985999989</v>
      </c>
    </row>
    <row r="24" spans="1:20" ht="15.75" thickBot="1" x14ac:dyDescent="0.3">
      <c r="A24" s="8">
        <v>20</v>
      </c>
      <c r="B24" s="11" t="s">
        <v>46</v>
      </c>
      <c r="C24" s="12">
        <v>46022.41778935185</v>
      </c>
      <c r="D24" s="13">
        <v>1125195</v>
      </c>
      <c r="E24" s="13">
        <v>0</v>
      </c>
      <c r="F24" s="13">
        <v>0</v>
      </c>
      <c r="G24" s="14">
        <f t="shared" ref="G24:G25" si="9">D24</f>
        <v>1125195</v>
      </c>
      <c r="H24" s="12">
        <v>46052</v>
      </c>
      <c r="I24" s="28" t="s">
        <v>24</v>
      </c>
      <c r="K24" s="30" t="str">
        <f t="shared" si="1"/>
        <v>E24937231</v>
      </c>
      <c r="L24" s="31">
        <f t="shared" si="2"/>
        <v>46022.41778935185</v>
      </c>
      <c r="M24" s="26">
        <f t="shared" si="3"/>
        <v>1125195</v>
      </c>
      <c r="O24" s="43"/>
      <c r="P24" s="45" t="str">
        <f t="shared" si="4"/>
        <v>E24937231</v>
      </c>
      <c r="Q24" s="33">
        <f t="shared" si="5"/>
        <v>1125195</v>
      </c>
      <c r="R24" s="33">
        <f t="shared" si="6"/>
        <v>2980918484.5799999</v>
      </c>
      <c r="S24" s="33">
        <f t="shared" si="7"/>
        <v>19081515.420000076</v>
      </c>
      <c r="T24" s="34">
        <f t="shared" si="8"/>
        <v>99.363949485999996</v>
      </c>
    </row>
    <row r="25" spans="1:20" ht="15.75" thickBot="1" x14ac:dyDescent="0.3">
      <c r="A25" s="42"/>
      <c r="B25" s="11" t="s">
        <v>47</v>
      </c>
      <c r="C25" s="12">
        <v>46021</v>
      </c>
      <c r="D25" s="13">
        <v>-138616</v>
      </c>
      <c r="E25" s="13">
        <v>0</v>
      </c>
      <c r="F25" s="13">
        <v>0</v>
      </c>
      <c r="G25" s="14">
        <f t="shared" si="9"/>
        <v>-138616</v>
      </c>
      <c r="H25" s="12">
        <v>46052</v>
      </c>
      <c r="I25" s="28"/>
      <c r="K25" s="30" t="str">
        <f t="shared" si="1"/>
        <v>NC 90276938</v>
      </c>
      <c r="L25" s="31">
        <f t="shared" si="2"/>
        <v>46021</v>
      </c>
      <c r="M25" s="26">
        <f t="shared" si="3"/>
        <v>-138616</v>
      </c>
      <c r="O25" s="43"/>
      <c r="P25" s="45" t="str">
        <f t="shared" si="4"/>
        <v>NC 90276938</v>
      </c>
      <c r="Q25" s="33">
        <f t="shared" si="5"/>
        <v>-138616</v>
      </c>
      <c r="R25" s="33">
        <f t="shared" si="6"/>
        <v>2980779868.5799999</v>
      </c>
      <c r="S25" s="33">
        <f t="shared" si="7"/>
        <v>19220131.420000076</v>
      </c>
      <c r="T25" s="34">
        <f t="shared" si="8"/>
        <v>99.359328952666658</v>
      </c>
    </row>
    <row r="26" spans="1:20" ht="14.45" customHeight="1" thickBot="1" x14ac:dyDescent="0.3">
      <c r="A26" s="57" t="s">
        <v>20</v>
      </c>
      <c r="B26" s="58"/>
      <c r="C26" s="59"/>
      <c r="D26" s="13">
        <f>SUM(D5:D25)</f>
        <v>36211570</v>
      </c>
      <c r="E26" s="13">
        <v>0</v>
      </c>
      <c r="F26" s="13">
        <v>0</v>
      </c>
      <c r="G26" s="39">
        <f>SUM(G5:G25)</f>
        <v>36211570</v>
      </c>
      <c r="H26" s="27"/>
      <c r="I26" s="41"/>
      <c r="K26" s="60" t="s">
        <v>21</v>
      </c>
      <c r="L26" s="61"/>
      <c r="M26" s="44">
        <f>SUM(M5:M25)</f>
        <v>36211570</v>
      </c>
      <c r="O26" s="62" t="s">
        <v>22</v>
      </c>
      <c r="P26" s="63"/>
      <c r="Q26" s="33">
        <f>SUM(Q5:Q25)</f>
        <v>36211570</v>
      </c>
      <c r="R26" s="16"/>
      <c r="S26" s="16"/>
    </row>
    <row r="27" spans="1:20" x14ac:dyDescent="0.25">
      <c r="A27" s="51"/>
      <c r="B27" s="52"/>
      <c r="C27" s="52"/>
      <c r="D27" s="52"/>
      <c r="E27" s="52"/>
      <c r="F27" s="52"/>
      <c r="G27" s="52"/>
      <c r="H27" s="53"/>
      <c r="I27" s="54"/>
    </row>
    <row r="28" spans="1:20" x14ac:dyDescent="0.25">
      <c r="A28" s="51"/>
      <c r="B28" s="52"/>
      <c r="C28" s="52"/>
      <c r="D28" s="52"/>
      <c r="E28" s="52"/>
      <c r="F28" s="52"/>
      <c r="G28" s="52"/>
      <c r="H28" s="52"/>
      <c r="I28" s="55"/>
      <c r="K28" s="17"/>
      <c r="L28" s="18"/>
      <c r="M28" s="19"/>
      <c r="O28" s="20"/>
      <c r="P28" s="21"/>
      <c r="Q28" s="22"/>
      <c r="R28" s="23"/>
      <c r="S28" s="23"/>
      <c r="T28" s="24"/>
    </row>
    <row r="29" spans="1:20" ht="14.45" customHeight="1" x14ac:dyDescent="0.25">
      <c r="A29" s="56"/>
      <c r="B29" s="56"/>
      <c r="C29" s="56"/>
      <c r="D29" s="56"/>
      <c r="E29" s="56"/>
      <c r="F29" s="56"/>
      <c r="G29" s="56"/>
      <c r="H29" s="56"/>
      <c r="I29" s="56"/>
      <c r="K29" s="29"/>
      <c r="L29" s="18"/>
      <c r="M29" s="19"/>
      <c r="O29" s="20"/>
      <c r="P29" s="21"/>
      <c r="Q29" s="22"/>
      <c r="R29" s="23"/>
      <c r="S29" s="23"/>
      <c r="T29" s="24"/>
    </row>
    <row r="30" spans="1:20" ht="14.45" customHeight="1" x14ac:dyDescent="0.25">
      <c r="A30" s="56"/>
      <c r="B30" s="56"/>
      <c r="C30" s="56"/>
      <c r="D30" s="56"/>
      <c r="E30" s="56"/>
      <c r="F30" s="56"/>
      <c r="G30" s="56"/>
      <c r="H30" s="56"/>
      <c r="I30" s="56"/>
      <c r="K30" s="49"/>
      <c r="L30" s="49"/>
      <c r="M30" s="25"/>
      <c r="O30" s="50"/>
      <c r="P30" s="50"/>
      <c r="Q30" s="22"/>
    </row>
    <row r="32" spans="1:20" x14ac:dyDescent="0.25">
      <c r="F32" s="47"/>
    </row>
  </sheetData>
  <mergeCells count="14">
    <mergeCell ref="A26:C26"/>
    <mergeCell ref="K26:L26"/>
    <mergeCell ref="O26:P26"/>
    <mergeCell ref="A1:B1"/>
    <mergeCell ref="C1:I1"/>
    <mergeCell ref="A2:B2"/>
    <mergeCell ref="C2:I2"/>
    <mergeCell ref="A3:B3"/>
    <mergeCell ref="K30:L30"/>
    <mergeCell ref="O30:P30"/>
    <mergeCell ref="A27:I27"/>
    <mergeCell ref="A28:I28"/>
    <mergeCell ref="A29:I29"/>
    <mergeCell ref="A30:I30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Informe_auditoria</vt:lpstr>
      <vt:lpstr>Informe_auditoria!Área_de_impresión</vt:lpstr>
      <vt:lpstr>Informe_auditoria!Print_Area</vt:lpstr>
      <vt:lpstr>Informe_auditoria!Títulos_a_imprimir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Reporte Relación de Cuenta de Cobro</dc:title>
  <dc:subject/>
  <dc:creator>Angelica Maria Molina Munoz</dc:creator>
  <cp:keywords/>
  <dc:description/>
  <cp:lastModifiedBy>Angelica Maria Molina Muñoz</cp:lastModifiedBy>
  <cp:revision/>
  <dcterms:created xsi:type="dcterms:W3CDTF">2018-06-08T15:44:43Z</dcterms:created>
  <dcterms:modified xsi:type="dcterms:W3CDTF">2026-05-06T17:18:40Z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2024-12-04T14:37:22Z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81dd0f31-501c-4241-a476-35bd0bc2ef42</vt:lpwstr>
  </property>
  <property fmtid="{D5CDD505-2E9C-101B-9397-08002B2CF9AE}" pid="8" name="MSIP_Label_fc111285-cafa-4fc9-8a9a-bd902089b24f_ContentBits">
    <vt:lpwstr>0</vt:lpwstr>
  </property>
</Properties>
</file>