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4"/>
  <workbookPr codeName="ThisWorkbook"/>
  <mc:AlternateContent xmlns:mc="http://schemas.openxmlformats.org/markup-compatibility/2006">
    <mc:Choice Requires="x15">
      <x15ac:absPath xmlns:x15ac="http://schemas.microsoft.com/office/spreadsheetml/2010/11/ac" url="/Users/sandravivas/Documents/SANDRA VIVAS/ENTIDADES PUBLICAS/JUAN HURTADO/2026/OBRA JUAN HURTADO/REVISADOS/"/>
    </mc:Choice>
  </mc:AlternateContent>
  <xr:revisionPtr revIDLastSave="0" documentId="13_ncr:1_{FEB5B39E-D01C-F441-9346-E960D5A65067}" xr6:coauthVersionLast="47" xr6:coauthVersionMax="47" xr10:uidLastSave="{00000000-0000-0000-0000-000000000000}"/>
  <bookViews>
    <workbookView xWindow="0" yWindow="740" windowWidth="29400" windowHeight="18380" xr2:uid="{A426C986-BDEC-49D7-A831-C92A0A738C4B}"/>
  </bookViews>
  <sheets>
    <sheet name="PRESUPUESTO OFICIAL (Entidad)" sheetId="265" r:id="rId1"/>
    <sheet name="APUS" sheetId="270" r:id="rId2"/>
    <sheet name="PROPUESTA ECONOMICA(Proponente)" sheetId="269"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3">#REF!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3">#REF!</definedName>
    <definedName name="_______MA2">#REF!</definedName>
    <definedName name="_______PJ50" localSheetId="3">#REF!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2">[4]!_xlbgnm.ane7</definedName>
    <definedName name="_____ane7">[4]!_xlbgnm.ane7</definedName>
    <definedName name="_____ane8" localSheetId="2">[4]!_xlbgnm.ane8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3">#REF!</definedName>
    <definedName name="_____MA2">#REF!</definedName>
    <definedName name="_____OCD1">[6]Tablas!#REF!</definedName>
    <definedName name="_____OCI1">[6]Tablas!#REF!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2">[8]!_xlbgnm.ane7</definedName>
    <definedName name="____ane7">[8]!_xlbgnm.ane7</definedName>
    <definedName name="____ane8" localSheetId="2">[8]!_xlbgnm.ane8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3">#REF!</definedName>
    <definedName name="____MA2">#REF!</definedName>
    <definedName name="____OCD1">[6]Tablas!#REF!</definedName>
    <definedName name="____OCI1">[6]Tablas!#REF!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2">[10]!_xlbgnm.ane7</definedName>
    <definedName name="___ane7">[10]!_xlbgnm.ane7</definedName>
    <definedName name="___ane8" localSheetId="2">[10]!_xlbgnm.ane8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3">#REF!</definedName>
    <definedName name="___MA2">#REF!</definedName>
    <definedName name="___OCD1">[6]Tablas!#REF!</definedName>
    <definedName name="___OCI1">[6]Tablas!#REF!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2">[8]!_xlbgnm.ane7</definedName>
    <definedName name="__ane7">[8]!_xlbgnm.ane7</definedName>
    <definedName name="__ane8" localSheetId="2">[8]!_xlbgnm.ane8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3">'INDICAR CÓDIGO DEL ITEM DE PAGO'!ERR</definedName>
    <definedName name="__F">[0]!ERR</definedName>
    <definedName name="__FS01" localSheetId="3">'INDICAR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3">#REF!</definedName>
    <definedName name="__MA2">#REF!</definedName>
    <definedName name="__mun2" localSheetId="3">[14]PESOS!#REF!</definedName>
    <definedName name="__mun2">[14]PESOS!#REF!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2">[8]!_xlbgnm.ane7</definedName>
    <definedName name="_ane7">[8]!_xlbgnm.ane7</definedName>
    <definedName name="_ane8" localSheetId="2">[8]!_xlbgnm.ane8</definedName>
    <definedName name="_ane8">[8]!_xlbgnm.ane8</definedName>
    <definedName name="_APU221" localSheetId="3">#REF!</definedName>
    <definedName name="_APU221">#REF!</definedName>
    <definedName name="_APU465" localSheetId="2">[16]!absc</definedName>
    <definedName name="_APU465">[16]!absc</definedName>
    <definedName name="_Atp2">[12]EMPRESA!$F$22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0" hidden="1">'PRESUPUESTO OFICIAL (Entidad)'!$I$11:$I$21</definedName>
    <definedName name="_xlnm._FilterDatabase" localSheetId="2" hidden="1">'PROPUESTA ECONOMICA(Proponente)'!$I$11:$I$40</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[14]PESOS!#REF!</definedName>
    <definedName name="_mun2">[14]PESOS!#REF!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3"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3">#REF!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[1]AASHTO!$A$2:$F$5</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2">[26]!absc</definedName>
    <definedName name="adoc1">[26]!absc</definedName>
    <definedName name="ADOC125" localSheetId="2">[29]!absc</definedName>
    <definedName name="ADOC125">[29]!absc</definedName>
    <definedName name="adoq" localSheetId="2">[30]!absc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2">[38]!absc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'INDICAR CÓDIGO DEL ITEM DE PAGO'!$A$1:$Q$93</definedName>
    <definedName name="_xlnm.Print_Area" localSheetId="0">'PRESUPUESTO OFICIAL (Entidad)'!$A$1:$M$40</definedName>
    <definedName name="_xlnm.Print_Area" localSheetId="2">'PROPUESTA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[1]AASHTO!$A$8:$F$11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2">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 localSheetId="3">#REF!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'[18]7422CW00'!#REF!</definedName>
    <definedName name="CTRPAG">'[18]7422CW00'!#REF!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2">[50]!Customize</definedName>
    <definedName name="Customize">[50]!Customize</definedName>
    <definedName name="cv" localSheetId="3">#REF!</definedName>
    <definedName name="cv">#REF!</definedName>
    <definedName name="CVa">'[15]Cambio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[7]Tablas!#REF!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2">[50]!FareWellStmnt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2">[50]!FinePrint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3">#REF!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[7]Tablas!#REF!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[7]Tablas!#REF!</definedName>
    <definedName name="GRC_ON_ASO">[7]Tablas!#REF!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'[15]Itemes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[26]!absc</definedName>
    <definedName name="LOCA">[26]!absc</definedName>
    <definedName name="LOCA1" localSheetId="2">[38]!absc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'[18]7422CW00'!#REF!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3">#REF!</definedName>
    <definedName name="MESES">#REF!</definedName>
    <definedName name="MesesMora">'[5]LIQ-NOM'!$I$3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2">[4]!Módulo3.anexo1</definedName>
    <definedName name="Módulo3.anexo1">[4]!Módulo3.anexo1</definedName>
    <definedName name="Módulo3.anexo10" localSheetId="2">[4]!Módulo3.anexo10</definedName>
    <definedName name="Módulo3.anexo10">[4]!Módulo3.anexo10</definedName>
    <definedName name="Módulo3.anexo11" localSheetId="2">[4]!Módulo3.anexo11</definedName>
    <definedName name="Módulo3.anexo11">[4]!Módulo3.anexo11</definedName>
    <definedName name="Módulo3.anexo12" localSheetId="2">[4]!Módulo3.anexo12</definedName>
    <definedName name="Módulo3.anexo12">[4]!Módulo3.anexo12</definedName>
    <definedName name="Módulo3.anexo3" localSheetId="2">[4]!Módulo3.anexo3</definedName>
    <definedName name="Módulo3.anexo3">[4]!Módulo3.anexo3</definedName>
    <definedName name="Módulo3.anexo4" localSheetId="2">[4]!Módulo3.anexo4</definedName>
    <definedName name="Módulo3.anexo4">[4]!Módulo3.anexo4</definedName>
    <definedName name="Módulo3.anexo5" localSheetId="2">[4]!Módulo3.anexo5</definedName>
    <definedName name="Módulo3.anexo5">[4]!Módulo3.anexo5</definedName>
    <definedName name="Módulo3.anexo6" localSheetId="2">[4]!Módulo3.anexo6</definedName>
    <definedName name="Módulo3.anexo6">[4]!Módulo3.anexo6</definedName>
    <definedName name="Módulo8.anexo16" localSheetId="2">[4]!Módulo8.anexo16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2">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2">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3">#REF!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2">[96]!absc</definedName>
    <definedName name="PRUEBA">[96]!absc</definedName>
    <definedName name="prueba1" localSheetId="2">[96]!absc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2">[4]!resu8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'[5]DATOS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'[18]7422CW00'!#REF!</definedName>
    <definedName name="SISISIS" localSheetId="3">'INDICAR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3" hidden="1">'INDICAR CÓDIGO DEL ITEM DE PAGO'!#REF!</definedName>
    <definedName name="solver_adj" localSheetId="0" hidden="1">'PRESUPUESTO OFICIAL (Entidad)'!$K$23</definedName>
    <definedName name="solver_adj" localSheetId="2" hidden="1">'PROPUESTA ECONOMICA(Proponente)'!$K$42</definedName>
    <definedName name="solver_cvg" localSheetId="3" hidden="1">0.0001</definedName>
    <definedName name="solver_cvg" localSheetId="0" hidden="1">0.0001</definedName>
    <definedName name="solver_cvg" localSheetId="2" hidden="1">0.0001</definedName>
    <definedName name="solver_drv" localSheetId="3" hidden="1">1</definedName>
    <definedName name="solver_drv" localSheetId="0" hidden="1">1</definedName>
    <definedName name="solver_drv" localSheetId="2" hidden="1">1</definedName>
    <definedName name="solver_est" localSheetId="3" hidden="1">1</definedName>
    <definedName name="solver_est" localSheetId="0" hidden="1">1</definedName>
    <definedName name="solver_est" localSheetId="2" hidden="1">1</definedName>
    <definedName name="solver_itr" localSheetId="3" hidden="1">100</definedName>
    <definedName name="solver_itr" localSheetId="0" hidden="1">100</definedName>
    <definedName name="solver_itr" localSheetId="2" hidden="1">100</definedName>
    <definedName name="solver_lhs1" localSheetId="3" hidden="1">'INDICAR CÓDIGO DEL ITEM DE PAGO'!#REF!</definedName>
    <definedName name="solver_lhs1" localSheetId="0" hidden="1">'PRESUPUESTO OFICIAL (Entidad)'!$K$35</definedName>
    <definedName name="solver_lhs1" localSheetId="2" hidden="1">'PROPUESTA ECONOMICA(Proponente)'!$K$54</definedName>
    <definedName name="solver_lin" localSheetId="3" hidden="1">2</definedName>
    <definedName name="solver_lin" localSheetId="0" hidden="1">2</definedName>
    <definedName name="solver_lin" localSheetId="2" hidden="1">2</definedName>
    <definedName name="solver_neg" localSheetId="3" hidden="1">2</definedName>
    <definedName name="solver_neg" localSheetId="0" hidden="1">2</definedName>
    <definedName name="solver_neg" localSheetId="2" hidden="1">2</definedName>
    <definedName name="solver_num" localSheetId="3" hidden="1">1</definedName>
    <definedName name="solver_num" localSheetId="0" hidden="1">1</definedName>
    <definedName name="solver_num" localSheetId="2" hidden="1">1</definedName>
    <definedName name="solver_nwt" localSheetId="3" hidden="1">1</definedName>
    <definedName name="solver_nwt" localSheetId="0" hidden="1">1</definedName>
    <definedName name="solver_nwt" localSheetId="2" hidden="1">1</definedName>
    <definedName name="solver_opt" localSheetId="3" hidden="1">'INDICAR CÓDIGO DEL ITEM DE PAGO'!#REF!</definedName>
    <definedName name="solver_opt" localSheetId="0" hidden="1">'PRESUPUESTO OFICIAL (Entidad)'!$K$35</definedName>
    <definedName name="solver_opt" localSheetId="2" hidden="1">'PROPUESTA ECONOMICA(Proponente)'!$K$54</definedName>
    <definedName name="solver_pre" localSheetId="3" hidden="1">0.000001</definedName>
    <definedName name="solver_pre" localSheetId="0" hidden="1">0.000001</definedName>
    <definedName name="solver_pre" localSheetId="2" hidden="1">0.000001</definedName>
    <definedName name="solver_rel1" localSheetId="3" hidden="1">2</definedName>
    <definedName name="solver_rel1" localSheetId="0" hidden="1">2</definedName>
    <definedName name="solver_rel1" localSheetId="2" hidden="1">2</definedName>
    <definedName name="solver_rhs1" localSheetId="3" hidden="1">'INDICAR CÓDIGO DEL ITEM DE PAGO'!#REF!</definedName>
    <definedName name="solver_rhs1" localSheetId="0" hidden="1">'PRESUPUESTO OFICIAL (Entidad)'!$K$36</definedName>
    <definedName name="solver_rhs1" localSheetId="2" hidden="1">'PROPUESTA ECONOMICA(Proponente)'!$K$55</definedName>
    <definedName name="solver_scl" localSheetId="3" hidden="1">2</definedName>
    <definedName name="solver_scl" localSheetId="0" hidden="1">2</definedName>
    <definedName name="solver_scl" localSheetId="2" hidden="1">2</definedName>
    <definedName name="solver_sho" localSheetId="3" hidden="1">2</definedName>
    <definedName name="solver_sho" localSheetId="0" hidden="1">2</definedName>
    <definedName name="solver_sho" localSheetId="2" hidden="1">2</definedName>
    <definedName name="solver_tim" localSheetId="3" hidden="1">100</definedName>
    <definedName name="solver_tim" localSheetId="0" hidden="1">100</definedName>
    <definedName name="solver_tim" localSheetId="2" hidden="1">100</definedName>
    <definedName name="solver_tol" localSheetId="3" hidden="1">0.05</definedName>
    <definedName name="solver_tol" localSheetId="0" hidden="1">0.05</definedName>
    <definedName name="solver_tol" localSheetId="2" hidden="1">0.05</definedName>
    <definedName name="solver_typ" localSheetId="3" hidden="1">3</definedName>
    <definedName name="solver_typ" localSheetId="0" hidden="1">3</definedName>
    <definedName name="solver_typ" localSheetId="2" hidden="1">3</definedName>
    <definedName name="solver_val" localSheetId="3" hidden="1">490454</definedName>
    <definedName name="solver_val" localSheetId="0" hidden="1">63899000000</definedName>
    <definedName name="solver_val" localSheetId="2"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2">[16]!absc</definedName>
    <definedName name="t">[16]!absc</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[7]Tablas!#REF!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[13]INST!#REF!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3"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2">[113]!absc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2">[26]!absc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1" i="270" l="1"/>
  <c r="G32" i="270"/>
  <c r="I60" i="270" l="1"/>
  <c r="H61" i="270"/>
  <c r="I61" i="270" s="1"/>
  <c r="I53" i="270"/>
  <c r="I42" i="270"/>
  <c r="H35" i="270"/>
  <c r="I35" i="270" s="1"/>
  <c r="I32" i="270"/>
  <c r="H25" i="270"/>
  <c r="I25" i="270" s="1"/>
  <c r="I23" i="270"/>
  <c r="I22" i="270"/>
  <c r="H14" i="270"/>
  <c r="I13" i="270"/>
  <c r="I62" i="270" l="1"/>
  <c r="I63" i="270"/>
  <c r="I51" i="270"/>
  <c r="G54" i="270" s="1"/>
  <c r="I54" i="270" s="1"/>
  <c r="I43" i="270"/>
  <c r="I44" i="270" s="1"/>
  <c r="I33" i="270"/>
  <c r="I36" i="270" s="1"/>
  <c r="I24" i="270"/>
  <c r="I26" i="270"/>
  <c r="I14" i="270"/>
  <c r="G15" i="270" s="1"/>
  <c r="G16" i="270" s="1"/>
  <c r="I16" i="270" s="1"/>
  <c r="H5" i="270"/>
  <c r="I5" i="270" s="1"/>
  <c r="I4" i="270"/>
  <c r="I15" i="270" l="1"/>
  <c r="G59" i="270"/>
  <c r="G52" i="270"/>
  <c r="I52" i="270" s="1"/>
  <c r="G50" i="270" s="1"/>
  <c r="I34" i="270"/>
  <c r="I45" i="270"/>
  <c r="G41" i="270" s="1"/>
  <c r="G31" i="270"/>
  <c r="G21" i="270"/>
  <c r="G12" i="270"/>
  <c r="I7" i="270"/>
  <c r="I6" i="270"/>
  <c r="H18" i="270" l="1"/>
  <c r="H17" i="270"/>
  <c r="H19" i="270" s="1"/>
  <c r="J15" i="265" s="1"/>
  <c r="K15" i="265" s="1"/>
  <c r="H47" i="270"/>
  <c r="H46" i="270"/>
  <c r="H48" i="270" s="1"/>
  <c r="J18" i="265" s="1"/>
  <c r="K18" i="265" s="1"/>
  <c r="H37" i="270"/>
  <c r="H39" i="270" s="1"/>
  <c r="J17" i="265" s="1"/>
  <c r="K17" i="265" s="1"/>
  <c r="H38" i="270"/>
  <c r="H27" i="270"/>
  <c r="H28" i="270"/>
  <c r="H29" i="270" s="1"/>
  <c r="J16" i="265" s="1"/>
  <c r="K16" i="265" s="1"/>
  <c r="H65" i="270"/>
  <c r="H64" i="270"/>
  <c r="H56" i="270"/>
  <c r="H55" i="270"/>
  <c r="H57" i="270" s="1"/>
  <c r="J19" i="265" s="1"/>
  <c r="K19" i="265" s="1"/>
  <c r="G3" i="270"/>
  <c r="K37" i="265"/>
  <c r="H9" i="270" l="1"/>
  <c r="H8" i="270"/>
  <c r="H10" i="270"/>
  <c r="J14" i="265" s="1"/>
  <c r="K14" i="265" s="1"/>
  <c r="K21" i="265" s="1"/>
  <c r="K30" i="265" s="1"/>
  <c r="H66" i="270"/>
  <c r="J20" i="265" s="1"/>
  <c r="K20" i="265" s="1"/>
</calcChain>
</file>

<file path=xl/sharedStrings.xml><?xml version="1.0" encoding="utf-8"?>
<sst xmlns="http://schemas.openxmlformats.org/spreadsheetml/2006/main" count="329" uniqueCount="152">
  <si>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</si>
  <si>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</si>
  <si>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</si>
  <si>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</si>
  <si>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</si>
  <si>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</si>
  <si>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</si>
  <si>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</si>
  <si>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</si>
  <si>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</si>
  <si>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</si>
  <si>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</si>
  <si>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</si>
  <si>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</si>
  <si>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</si>
  <si>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</si>
  <si>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</si>
  <si>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</si>
  <si>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</si>
  <si>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</si>
  <si>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</si>
  <si>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</si>
  <si>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</si>
  <si>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</si>
  <si>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</si>
  <si>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</si>
  <si>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</si>
  <si>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</si>
  <si>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</si>
  <si>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</si>
  <si>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</si>
  <si>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</si>
  <si>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</si>
  <si>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</si>
  <si>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</si>
  <si>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</si>
  <si>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</si>
  <si>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</si>
  <si>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</si>
  <si>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</si>
  <si>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</si>
  <si>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</si>
  <si>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</si>
  <si>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</si>
  <si>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</si>
  <si>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</si>
  <si>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</si>
  <si>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</si>
  <si>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</si>
  <si>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</si>
  <si>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</si>
  <si>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</si>
  <si>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</si>
  <si>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</si>
  <si>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</si>
  <si>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</si>
  <si>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</si>
  <si>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</si>
  <si>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</si>
  <si>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</si>
  <si>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</si>
  <si>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</si>
  <si>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</si>
  <si>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</si>
  <si>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</si>
  <si>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</si>
  <si>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</si>
  <si>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</si>
  <si>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</si>
  <si>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</si>
  <si>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</si>
  <si>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</si>
  <si>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</si>
  <si>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</si>
  <si>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</si>
  <si>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</si>
  <si>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</si>
  <si>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</si>
  <si>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</si>
  <si>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</si>
  <si>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</si>
  <si>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</si>
  <si>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</si>
  <si>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</si>
  <si>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</si>
  <si>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</si>
  <si>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</si>
  <si>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</si>
  <si>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</si>
  <si>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</si>
  <si>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</si>
  <si>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</si>
  <si>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</si>
  <si>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ml</t>
  </si>
  <si>
    <t>x</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</si>
  <si>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</si>
  <si>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Suministro y aplicación de pintura vinílica tipo 1 para muros interiores/exteriores, incluye preparación de superficie, resanes menores, sellador y dos manos</t>
  </si>
  <si>
    <t>Suministro e instalación de estuco plástico (empastado) sobre muros, incluye preparación, aplicación, lijado y acabado</t>
  </si>
  <si>
    <t>Suministro y aplicación de pintura anticorrosiva y esmalte sobre rejas metálicas, incluye limpieza, lijado y acabado</t>
  </si>
  <si>
    <t>Mantenimiento de elementos metálicos tipo viga canal, incluye limpieza, desoxidado, anticorrosivo y pintura</t>
  </si>
  <si>
    <t>Mantenimiento de muros, incluye limpieza, resanes, reposición de pañete y preparación de superficie</t>
  </si>
  <si>
    <t>Lavado de superficies con hidrolavadora de alta presión, incluye equipos, insumos y retiro de suciedad</t>
  </si>
  <si>
    <t>Suministro y aplicación de revoque (pañete) en muros con mortero cemento-arena, incluye afinado</t>
  </si>
  <si>
    <t>1-07-04</t>
  </si>
  <si>
    <r>
      <t>M</t>
    </r>
    <r>
      <rPr>
        <b/>
        <vertAlign val="superscript"/>
        <sz val="11"/>
        <rFont val="Arial"/>
        <family val="2"/>
      </rPr>
      <t>2</t>
    </r>
  </si>
  <si>
    <t>MAT</t>
  </si>
  <si>
    <t>MAT,304</t>
  </si>
  <si>
    <t>Pintura vinilo tipo I ultralavable</t>
  </si>
  <si>
    <t>Gl</t>
  </si>
  <si>
    <t>M. O.</t>
  </si>
  <si>
    <t>MOB015</t>
  </si>
  <si>
    <t>Cuadrilla E 1 Of + 1 Ay (jornal + prestaciones)</t>
  </si>
  <si>
    <t>Día</t>
  </si>
  <si>
    <t>EQUIPO</t>
  </si>
  <si>
    <t>EQU006</t>
  </si>
  <si>
    <t>Andamio certificado (% mano obra)</t>
  </si>
  <si>
    <t>%MO</t>
  </si>
  <si>
    <t>EQU002</t>
  </si>
  <si>
    <t>Herramienta menor (% mano obra)</t>
  </si>
  <si>
    <t>1-07-01</t>
  </si>
  <si>
    <t>MAT,134</t>
  </si>
  <si>
    <t>Estuco (25 Kg)</t>
  </si>
  <si>
    <t>Kg</t>
  </si>
  <si>
    <t>ÍTEM</t>
  </si>
  <si>
    <t>CÓDIGO</t>
  </si>
  <si>
    <t>UN</t>
  </si>
  <si>
    <t>CANT</t>
  </si>
  <si>
    <t>VR. UN.</t>
  </si>
  <si>
    <t>RENDIMIENTO, USOS, DESPEDICIOS</t>
  </si>
  <si>
    <t>VR. PARCIAL</t>
  </si>
  <si>
    <t>1-07-10</t>
  </si>
  <si>
    <t>MAT,298</t>
  </si>
  <si>
    <t>Pintura esmalte para exteriores</t>
  </si>
  <si>
    <t>EQU021</t>
  </si>
  <si>
    <t>Compresor pintura</t>
  </si>
  <si>
    <t>1-08-03</t>
  </si>
  <si>
    <t>M</t>
  </si>
  <si>
    <t>MOB017</t>
  </si>
  <si>
    <t>Cuadrilla G 1 Of + 2 Ay (jornal + prestaciones)</t>
  </si>
  <si>
    <t>1-01-06</t>
  </si>
  <si>
    <t>MOB005</t>
  </si>
  <si>
    <t>Cuadrilla A 1 Of + 4 Ay (jornal + prestaciones)</t>
  </si>
  <si>
    <t>MOB011</t>
  </si>
  <si>
    <t>Acarreo horizontal</t>
  </si>
  <si>
    <t>MOB076</t>
  </si>
  <si>
    <t>Alquiler de hidrolavadora</t>
  </si>
  <si>
    <t>1-05-31</t>
  </si>
  <si>
    <t>ÍTEMS</t>
  </si>
  <si>
    <t>G-01-18</t>
  </si>
  <si>
    <t xml:space="preserve">Mortero 1:3 impermeabilizado (Producción) </t>
  </si>
  <si>
    <r>
      <t>M</t>
    </r>
    <r>
      <rPr>
        <vertAlign val="superscript"/>
        <sz val="10"/>
        <rFont val="Arial"/>
        <family val="2"/>
      </rPr>
      <t>3</t>
    </r>
  </si>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</sst>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0.000"/>
    <numFmt numFmtId="204" formatCode="_-&quot;$&quot;* #,##0_-;\-&quot;$&quot;* #,##0_-;_-&quot;$&quot;*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11"/>
      <color theme="0"/>
      <name val="Calibri"/>
      <family val="2"/>
      <scheme val="minor"/>
    </font>
    <font>
      <sz val="9"/>
      <color theme="1"/>
      <name val="Arial"/>
      <family val="2"/>
    </font>
    <font>
      <b/>
      <sz val="11"/>
      <color indexed="8"/>
      <name val="Arial"/>
      <family val="2"/>
    </font>
    <font>
      <sz val="11"/>
      <name val="Arial"/>
      <family val="2"/>
    </font>
    <font>
      <b/>
      <sz val="11"/>
      <name val="Arial"/>
      <family val="2"/>
    </font>
    <font>
      <b/>
      <vertAlign val="superscript"/>
      <sz val="11"/>
      <name val="Arial"/>
      <family val="2"/>
    </font>
    <font>
      <b/>
      <sz val="10"/>
      <color indexed="9"/>
      <name val="Arial"/>
      <family val="2"/>
    </font>
    <font>
      <sz val="10"/>
      <color indexed="8"/>
      <name val="Calibri"/>
      <family val="2"/>
      <scheme val="minor"/>
    </font>
    <font>
      <vertAlign val="superscript"/>
      <sz val="10"/>
      <name val="Arial"/>
      <family val="2"/>
    </font>
    <font>
      <sz val="10"/>
      <name val="Arial"/>
      <family val="2"/>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6"/>
      </patternFill>
    </fill>
    <fill>
      <patternFill patternType="solid">
        <fgColor theme="7"/>
      </patternFill>
    </fill>
    <fill>
      <patternFill patternType="solid">
        <fgColor indexed="25"/>
        <bgColor indexed="64"/>
      </patternFill>
    </fill>
    <fill>
      <patternFill patternType="solid">
        <fgColor indexed="56"/>
        <bgColor indexed="64"/>
      </patternFill>
    </fill>
    <fill>
      <patternFill patternType="solid">
        <fgColor indexed="10"/>
        <bgColor indexed="64"/>
      </patternFill>
    </fill>
    <fill>
      <patternFill patternType="solid">
        <fgColor theme="4" tint="0.39997558519241921"/>
        <bgColor indexed="64"/>
      </patternFill>
    </fill>
    <fill>
      <patternFill patternType="solid">
        <fgColor indexed="57"/>
        <bgColor indexed="64"/>
      </patternFill>
    </fill>
    <fill>
      <patternFill patternType="solid">
        <fgColor theme="8" tint="-0.249977111117893"/>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right style="thin">
        <color auto="1"/>
      </right>
      <top/>
      <bottom style="medium">
        <color auto="1"/>
      </bottom>
      <diagonal/>
    </border>
    <border>
      <left/>
      <right/>
      <top/>
      <bottom style="medium">
        <color auto="1"/>
      </bottom>
      <diagonal/>
    </border>
    <border>
      <left/>
      <right style="medium">
        <color auto="1"/>
      </right>
      <top/>
      <bottom style="medium">
        <color auto="1"/>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4" fontId="6" fillId="0" borderId="0" applyFont="0" applyFill="0" applyBorder="0" applyAlignment="0" applyProtection="0"/>
    <xf numFmtId="0" fontId="17" fillId="3" borderId="0" applyNumberFormat="0" applyBorder="0" applyAlignment="0" applyProtection="0"/>
    <xf numFmtId="174" fontId="5" fillId="0" borderId="0" applyFont="0" applyFill="0" applyBorder="0" applyAlignment="0" applyProtection="0"/>
    <xf numFmtId="2" fontId="7" fillId="0" borderId="4" applyFont="0" applyBorder="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0" fontId="6" fillId="0" borderId="0" applyFont="0" applyFill="0" applyBorder="0" applyAlignment="0" applyProtection="0"/>
    <xf numFmtId="179"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9" fontId="6" fillId="0" borderId="0" applyFont="0" applyFill="0" applyBorder="0" applyAlignment="0" applyProtection="0"/>
    <xf numFmtId="175" fontId="6" fillId="0" borderId="0" applyFont="0" applyFill="0" applyBorder="0" applyAlignment="0" applyProtection="0"/>
    <xf numFmtId="170" fontId="9" fillId="0" borderId="0" applyFont="0" applyFill="0" applyBorder="0" applyAlignment="0" applyProtection="0"/>
    <xf numFmtId="175" fontId="6" fillId="0" borderId="0" applyFont="0" applyFill="0" applyBorder="0" applyAlignment="0" applyProtection="0"/>
    <xf numFmtId="170" fontId="6" fillId="0" borderId="0" applyFont="0" applyFill="0" applyBorder="0" applyAlignment="0" applyProtection="0"/>
    <xf numFmtId="170" fontId="27" fillId="0" borderId="0" applyFont="0" applyFill="0" applyBorder="0" applyAlignment="0" applyProtection="0"/>
    <xf numFmtId="17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80" fontId="6" fillId="0" borderId="0" applyFont="0" applyFill="0" applyBorder="0" applyAlignment="0" applyProtection="0"/>
    <xf numFmtId="169" fontId="9" fillId="0" borderId="0" applyFont="0" applyFill="0" applyBorder="0" applyAlignment="0" applyProtection="0"/>
    <xf numFmtId="171" fontId="6" fillId="0" borderId="0" applyFont="0" applyFill="0" applyBorder="0" applyAlignment="0" applyProtection="0"/>
    <xf numFmtId="178" fontId="6" fillId="0" borderId="0" applyFont="0" applyFill="0" applyBorder="0" applyAlignment="0" applyProtection="0"/>
    <xf numFmtId="44" fontId="6" fillId="0" borderId="0" applyFont="0" applyFill="0" applyBorder="0" applyAlignment="0" applyProtection="0"/>
    <xf numFmtId="178"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8"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9" fontId="7" fillId="0" borderId="47">
      <alignment horizontal="right"/>
    </xf>
    <xf numFmtId="189" fontId="7" fillId="0" borderId="47">
      <alignment horizontal="right"/>
    </xf>
    <xf numFmtId="2" fontId="7" fillId="0" borderId="0"/>
    <xf numFmtId="2" fontId="7" fillId="0" borderId="0"/>
    <xf numFmtId="2" fontId="7" fillId="0" borderId="0"/>
    <xf numFmtId="190" fontId="7" fillId="0" borderId="0"/>
    <xf numFmtId="190" fontId="7" fillId="0" borderId="0"/>
    <xf numFmtId="190" fontId="7" fillId="0" borderId="0"/>
    <xf numFmtId="191" fontId="8" fillId="0" borderId="0"/>
    <xf numFmtId="191" fontId="8" fillId="0" borderId="0"/>
    <xf numFmtId="191" fontId="8" fillId="0" borderId="0"/>
    <xf numFmtId="189" fontId="7" fillId="0" borderId="47">
      <alignment horizontal="right"/>
    </xf>
    <xf numFmtId="3" fontId="30" fillId="0" borderId="0" applyFont="0" applyFill="0" applyBorder="0" applyAlignment="0" applyProtection="0"/>
    <xf numFmtId="192" fontId="5" fillId="0" borderId="0">
      <protection locked="0"/>
    </xf>
    <xf numFmtId="193" fontId="30"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1" fillId="0" borderId="0">
      <protection locked="0"/>
    </xf>
    <xf numFmtId="195" fontId="31" fillId="0" borderId="0">
      <protection locked="0"/>
    </xf>
    <xf numFmtId="195" fontId="31" fillId="0" borderId="0">
      <protection locked="0"/>
    </xf>
    <xf numFmtId="195" fontId="31" fillId="0" borderId="0">
      <protection locked="0"/>
    </xf>
    <xf numFmtId="195" fontId="31" fillId="0" borderId="0">
      <protection locked="0"/>
    </xf>
    <xf numFmtId="195" fontId="31" fillId="0" borderId="0">
      <protection locked="0"/>
    </xf>
    <xf numFmtId="195" fontId="31" fillId="0" borderId="0">
      <protection locked="0"/>
    </xf>
    <xf numFmtId="196"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70" fontId="9"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6" fontId="5" fillId="0" borderId="0" applyFont="0" applyFill="0" applyBorder="0" applyAlignment="0" applyProtection="0"/>
    <xf numFmtId="169"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6" fontId="5" fillId="0" borderId="0" applyFont="0" applyFill="0" applyBorder="0" applyAlignment="0" applyProtection="0"/>
    <xf numFmtId="169" fontId="9" fillId="0" borderId="0" applyFont="0" applyFill="0" applyBorder="0" applyAlignment="0" applyProtection="0"/>
    <xf numFmtId="193" fontId="35"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38" fillId="0" borderId="0"/>
    <xf numFmtId="0" fontId="39" fillId="0" borderId="0" applyNumberFormat="0" applyFill="0" applyBorder="0" applyAlignment="0" applyProtection="0">
      <alignment vertical="top"/>
      <protection locked="0"/>
    </xf>
    <xf numFmtId="0" fontId="1" fillId="0" borderId="0"/>
    <xf numFmtId="166" fontId="1" fillId="0" borderId="0" applyFont="0" applyFill="0" applyBorder="0" applyAlignment="0" applyProtection="0"/>
    <xf numFmtId="43" fontId="50" fillId="0" borderId="0" applyFont="0" applyFill="0" applyBorder="0" applyAlignment="0" applyProtection="0"/>
    <xf numFmtId="165" fontId="50" fillId="0" borderId="0" applyFont="0" applyFill="0" applyBorder="0" applyAlignment="0" applyProtection="0"/>
    <xf numFmtId="0" fontId="51" fillId="28" borderId="0" applyNumberFormat="0" applyBorder="0" applyAlignment="0" applyProtection="0"/>
    <xf numFmtId="0" fontId="51" fillId="29" borderId="0" applyNumberFormat="0" applyBorder="0" applyAlignment="0" applyProtection="0"/>
    <xf numFmtId="41" fontId="52" fillId="0" borderId="0" applyFont="0" applyFill="0" applyBorder="0" applyAlignment="0" applyProtection="0"/>
    <xf numFmtId="164" fontId="60" fillId="0" borderId="0" applyFont="0" applyFill="0" applyBorder="0" applyAlignment="0" applyProtection="0"/>
  </cellStyleXfs>
  <cellXfs count="444">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0" borderId="87" xfId="89" applyFont="1" applyBorder="1"/>
    <xf numFmtId="0" fontId="40" fillId="25" borderId="87" xfId="89" applyFont="1" applyFill="1" applyBorder="1"/>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8" fontId="40" fillId="0" borderId="18" xfId="62" applyNumberFormat="1" applyFont="1" applyBorder="1" applyAlignment="1">
      <alignment horizontal="right" vertical="center" wrapText="1"/>
    </xf>
    <xf numFmtId="168"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8" fontId="40" fillId="0" borderId="24" xfId="62" applyNumberFormat="1" applyFont="1" applyBorder="1" applyAlignment="1">
      <alignment horizontal="right" vertical="center" wrapText="1"/>
    </xf>
    <xf numFmtId="177"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8"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8"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8" fontId="40" fillId="0" borderId="43" xfId="62" applyNumberFormat="1" applyFont="1" applyBorder="1" applyAlignment="1">
      <alignment horizontal="right" vertical="center" wrapText="1"/>
    </xf>
    <xf numFmtId="177"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8"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7"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2" fontId="40" fillId="0" borderId="35" xfId="129" applyNumberFormat="1" applyFont="1" applyBorder="1" applyAlignment="1">
      <alignment vertical="center"/>
    </xf>
    <xf numFmtId="0" fontId="40" fillId="0" borderId="21" xfId="128" applyFont="1" applyBorder="1" applyAlignment="1">
      <alignment horizontal="left" vertical="center"/>
    </xf>
    <xf numFmtId="181"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2"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2"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2"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0" fillId="0" borderId="0" xfId="128" applyFont="1" applyAlignment="1">
      <alignment horizontal="center" vertical="center" wrapText="1"/>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2"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2"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3" fontId="40" fillId="0" borderId="37" xfId="90" applyNumberFormat="1" applyFont="1" applyBorder="1"/>
    <xf numFmtId="187" fontId="43" fillId="26" borderId="45" xfId="60" applyNumberFormat="1" applyFont="1" applyFill="1" applyBorder="1" applyAlignment="1">
      <alignment horizontal="center" vertical="center"/>
    </xf>
    <xf numFmtId="185" fontId="40" fillId="0" borderId="37" xfId="90" applyNumberFormat="1" applyFont="1" applyBorder="1"/>
    <xf numFmtId="187"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6"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4" fontId="40" fillId="0" borderId="18" xfId="34" applyFont="1" applyBorder="1"/>
    <xf numFmtId="174"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4" fontId="40" fillId="0" borderId="62" xfId="34" applyFont="1" applyBorder="1"/>
    <xf numFmtId="174"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4" fontId="40" fillId="0" borderId="40" xfId="34" applyFont="1" applyBorder="1"/>
    <xf numFmtId="174"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4"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4" fontId="40" fillId="0" borderId="18" xfId="34" applyFont="1" applyBorder="1" applyAlignment="1">
      <alignment horizontal="center"/>
    </xf>
    <xf numFmtId="0" fontId="40" fillId="0" borderId="22" xfId="95" applyNumberFormat="1" applyFont="1" applyBorder="1" applyAlignment="1">
      <alignment horizontal="center"/>
    </xf>
    <xf numFmtId="167" fontId="40" fillId="0" borderId="25" xfId="0" applyNumberFormat="1" applyFont="1" applyBorder="1" applyAlignment="1">
      <alignment horizontal="center" wrapText="1"/>
    </xf>
    <xf numFmtId="174" fontId="40" fillId="0" borderId="45" xfId="34" applyFont="1" applyBorder="1" applyAlignment="1">
      <alignment horizontal="center" wrapText="1"/>
    </xf>
    <xf numFmtId="167"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45" fillId="0" borderId="18" xfId="128" applyFont="1" applyBorder="1" applyAlignment="1">
      <alignment horizontal="right" vertical="center"/>
    </xf>
    <xf numFmtId="182" fontId="40" fillId="0" borderId="18" xfId="129" applyNumberFormat="1" applyFont="1" applyBorder="1" applyAlignment="1">
      <alignment vertical="center"/>
    </xf>
    <xf numFmtId="9" fontId="40" fillId="0" borderId="18" xfId="129" applyNumberFormat="1" applyFont="1" applyBorder="1" applyAlignment="1">
      <alignment horizontal="center" vertical="center"/>
    </xf>
    <xf numFmtId="0" fontId="40" fillId="0" borderId="18" xfId="128" applyFont="1" applyBorder="1" applyAlignment="1">
      <alignment vertical="center"/>
    </xf>
    <xf numFmtId="0" fontId="40" fillId="0" borderId="18" xfId="128" applyFont="1" applyBorder="1" applyAlignment="1">
      <alignment horizontal="left" vertical="center"/>
    </xf>
    <xf numFmtId="0" fontId="40" fillId="0" borderId="18" xfId="128" applyFont="1" applyBorder="1" applyAlignment="1">
      <alignment horizontal="right" vertical="center"/>
    </xf>
    <xf numFmtId="0" fontId="45" fillId="0" borderId="29" xfId="128" applyFont="1" applyBorder="1" applyAlignment="1">
      <alignment horizontal="right" vertical="center"/>
    </xf>
    <xf numFmtId="0" fontId="43" fillId="0" borderId="33" xfId="128" applyFont="1" applyBorder="1" applyAlignment="1">
      <alignment horizontal="left" vertical="center"/>
    </xf>
    <xf numFmtId="0" fontId="40" fillId="0" borderId="33" xfId="128" applyFont="1" applyBorder="1" applyAlignment="1">
      <alignment horizontal="left" vertical="center"/>
    </xf>
    <xf numFmtId="0" fontId="40" fillId="0" borderId="33" xfId="128" applyFont="1" applyBorder="1" applyAlignment="1">
      <alignment horizontal="left" vertical="center" wrapText="1"/>
    </xf>
    <xf numFmtId="0" fontId="43" fillId="0" borderId="46" xfId="128" applyFont="1" applyBorder="1" applyAlignment="1">
      <alignment horizontal="left" vertical="center"/>
    </xf>
    <xf numFmtId="9" fontId="40" fillId="0" borderId="20" xfId="129" applyNumberFormat="1" applyFont="1" applyBorder="1" applyAlignment="1">
      <alignment horizontal="center" vertical="center"/>
    </xf>
    <xf numFmtId="182" fontId="43" fillId="0" borderId="20" xfId="129" applyNumberFormat="1" applyFont="1" applyBorder="1" applyAlignment="1">
      <alignment vertical="center"/>
    </xf>
    <xf numFmtId="0" fontId="40" fillId="0" borderId="20" xfId="128" applyFont="1" applyBorder="1" applyAlignment="1">
      <alignment vertical="center"/>
    </xf>
    <xf numFmtId="188" fontId="43" fillId="24" borderId="40" xfId="73" applyNumberFormat="1" applyFont="1" applyFill="1" applyBorder="1" applyAlignment="1">
      <alignment vertical="center"/>
    </xf>
    <xf numFmtId="39" fontId="57" fillId="30" borderId="11" xfId="0" applyNumberFormat="1" applyFont="1" applyFill="1" applyBorder="1" applyAlignment="1">
      <alignment horizontal="center" vertical="center"/>
    </xf>
    <xf numFmtId="49" fontId="5" fillId="0" borderId="43" xfId="0" applyNumberFormat="1" applyFont="1" applyBorder="1" applyAlignment="1">
      <alignment horizontal="center" vertical="center"/>
    </xf>
    <xf numFmtId="175" fontId="5" fillId="0" borderId="0" xfId="257" applyNumberFormat="1" applyFont="1" applyFill="1" applyBorder="1" applyAlignment="1">
      <alignment horizontal="center" vertical="center"/>
    </xf>
    <xf numFmtId="3" fontId="58" fillId="0" borderId="12" xfId="258" applyNumberFormat="1" applyFont="1" applyBorder="1" applyAlignment="1">
      <alignment horizontal="right" vertical="center"/>
    </xf>
    <xf numFmtId="39" fontId="57" fillId="31" borderId="11" xfId="260" applyNumberFormat="1" applyFont="1" applyFill="1" applyBorder="1" applyAlignment="1">
      <alignment horizontal="center" vertical="center"/>
    </xf>
    <xf numFmtId="39" fontId="57" fillId="32" borderId="13" xfId="259" applyNumberFormat="1" applyFont="1" applyFill="1" applyBorder="1" applyAlignment="1">
      <alignment horizontal="center" vertical="center"/>
    </xf>
    <xf numFmtId="49" fontId="5" fillId="0" borderId="89" xfId="0" applyNumberFormat="1" applyFont="1" applyBorder="1" applyAlignment="1">
      <alignment horizontal="center" vertical="center"/>
    </xf>
    <xf numFmtId="39" fontId="5" fillId="0" borderId="90" xfId="0" applyNumberFormat="1" applyFont="1" applyBorder="1" applyAlignment="1">
      <alignment horizontal="justify" vertical="center"/>
    </xf>
    <xf numFmtId="39" fontId="5" fillId="0" borderId="90" xfId="0" applyNumberFormat="1" applyFont="1" applyBorder="1" applyAlignment="1">
      <alignment horizontal="center" vertical="center"/>
    </xf>
    <xf numFmtId="175" fontId="5" fillId="0" borderId="90" xfId="257" applyNumberFormat="1" applyFont="1" applyFill="1" applyBorder="1" applyAlignment="1">
      <alignment horizontal="center" vertical="center"/>
    </xf>
    <xf numFmtId="203" fontId="5" fillId="0" borderId="90" xfId="0" applyNumberFormat="1" applyFont="1" applyBorder="1" applyAlignment="1">
      <alignment horizontal="center" vertical="center"/>
    </xf>
    <xf numFmtId="3" fontId="58" fillId="0" borderId="91" xfId="258" applyNumberFormat="1" applyFont="1" applyBorder="1" applyAlignment="1">
      <alignment horizontal="right" vertical="center"/>
    </xf>
    <xf numFmtId="176" fontId="5" fillId="0" borderId="0" xfId="257" applyNumberFormat="1" applyFont="1" applyFill="1" applyBorder="1" applyAlignment="1">
      <alignment horizontal="center" vertical="center"/>
    </xf>
    <xf numFmtId="176" fontId="5" fillId="0" borderId="90" xfId="257" applyNumberFormat="1" applyFont="1" applyFill="1" applyBorder="1" applyAlignment="1">
      <alignment horizontal="center" vertical="center"/>
    </xf>
    <xf numFmtId="49" fontId="54" fillId="0" borderId="77" xfId="0" applyNumberFormat="1" applyFont="1" applyBorder="1" applyAlignment="1" applyProtection="1">
      <alignment horizontal="center" vertical="center"/>
      <protection locked="0"/>
    </xf>
    <xf numFmtId="175" fontId="5" fillId="0" borderId="0" xfId="257" applyNumberFormat="1" applyFont="1" applyFill="1" applyBorder="1" applyAlignment="1" applyProtection="1">
      <alignment horizontal="center" vertical="center"/>
    </xf>
    <xf numFmtId="175" fontId="5" fillId="0" borderId="90" xfId="257" applyNumberFormat="1" applyFont="1" applyFill="1" applyBorder="1" applyAlignment="1" applyProtection="1">
      <alignment horizontal="center" vertical="center"/>
    </xf>
    <xf numFmtId="0" fontId="55" fillId="33" borderId="59" xfId="0" applyFont="1" applyFill="1" applyBorder="1" applyAlignment="1">
      <alignment horizontal="center" vertical="center"/>
    </xf>
    <xf numFmtId="175" fontId="55" fillId="33" borderId="59" xfId="257" applyNumberFormat="1" applyFont="1" applyFill="1" applyBorder="1" applyAlignment="1">
      <alignment horizontal="center" vertical="center" wrapText="1"/>
    </xf>
    <xf numFmtId="3" fontId="55" fillId="33" borderId="59" xfId="0" applyNumberFormat="1" applyFont="1" applyFill="1" applyBorder="1" applyAlignment="1">
      <alignment horizontal="center" vertical="center" wrapText="1"/>
    </xf>
    <xf numFmtId="175" fontId="55" fillId="33" borderId="59" xfId="0" applyNumberFormat="1" applyFont="1" applyFill="1" applyBorder="1" applyAlignment="1">
      <alignment horizontal="center" vertical="center" wrapText="1"/>
    </xf>
    <xf numFmtId="0" fontId="55" fillId="33" borderId="59" xfId="0" applyFont="1" applyFill="1" applyBorder="1" applyAlignment="1">
      <alignment horizontal="center" vertical="center" wrapText="1"/>
    </xf>
    <xf numFmtId="49" fontId="53" fillId="0" borderId="58" xfId="261" applyNumberFormat="1" applyFont="1" applyFill="1" applyBorder="1" applyAlignment="1" applyProtection="1">
      <alignment horizontal="center" vertical="center"/>
      <protection locked="0"/>
    </xf>
    <xf numFmtId="39" fontId="55" fillId="0" borderId="57" xfId="0" applyNumberFormat="1" applyFont="1" applyBorder="1" applyAlignment="1" applyProtection="1">
      <alignment horizontal="justify" vertical="center"/>
      <protection locked="0"/>
    </xf>
    <xf numFmtId="39" fontId="55" fillId="0" borderId="57" xfId="0" applyNumberFormat="1" applyFont="1" applyBorder="1" applyAlignment="1" applyProtection="1">
      <alignment horizontal="center" vertical="center"/>
      <protection locked="0"/>
    </xf>
    <xf numFmtId="175" fontId="55" fillId="0" borderId="57" xfId="257" applyNumberFormat="1" applyFont="1" applyFill="1" applyBorder="1" applyAlignment="1">
      <alignment horizontal="center" vertical="center"/>
    </xf>
    <xf numFmtId="203" fontId="55" fillId="0" borderId="57" xfId="0" applyNumberFormat="1" applyFont="1" applyBorder="1" applyAlignment="1">
      <alignment horizontal="center" vertical="center"/>
    </xf>
    <xf numFmtId="204" fontId="55" fillId="0" borderId="56" xfId="0" applyNumberFormat="1" applyFont="1" applyBorder="1" applyAlignment="1">
      <alignment vertical="center"/>
    </xf>
    <xf numFmtId="39" fontId="5" fillId="0" borderId="0" xfId="0" applyNumberFormat="1" applyFont="1" applyAlignment="1">
      <alignment horizontal="justify" vertical="center"/>
    </xf>
    <xf numFmtId="39" fontId="5" fillId="0" borderId="0" xfId="0" applyNumberFormat="1" applyFont="1" applyAlignment="1">
      <alignment horizontal="center" vertical="center"/>
    </xf>
    <xf numFmtId="203" fontId="5" fillId="0" borderId="0" xfId="0" applyNumberFormat="1" applyFont="1" applyAlignment="1">
      <alignment horizontal="center" vertical="center"/>
    </xf>
    <xf numFmtId="175" fontId="55" fillId="0" borderId="57" xfId="257" applyNumberFormat="1" applyFont="1" applyFill="1" applyBorder="1" applyAlignment="1" applyProtection="1">
      <alignment horizontal="center" vertical="center"/>
    </xf>
    <xf numFmtId="0" fontId="5" fillId="0" borderId="0" xfId="0" applyFont="1" applyAlignment="1">
      <alignment vertical="center"/>
    </xf>
    <xf numFmtId="0" fontId="5" fillId="0" borderId="0" xfId="0" applyFont="1" applyAlignment="1">
      <alignment horizontal="center" vertical="center"/>
    </xf>
    <xf numFmtId="49" fontId="53" fillId="0" borderId="58" xfId="0" applyNumberFormat="1" applyFont="1" applyBorder="1" applyAlignment="1" applyProtection="1">
      <alignment horizontal="center" vertical="center"/>
      <protection locked="0"/>
    </xf>
    <xf numFmtId="0" fontId="57" fillId="31" borderId="11" xfId="260" applyFont="1" applyFill="1" applyBorder="1" applyAlignment="1">
      <alignment horizontal="center" vertical="center" wrapText="1"/>
    </xf>
    <xf numFmtId="49" fontId="55" fillId="0" borderId="58" xfId="0" applyNumberFormat="1" applyFont="1" applyBorder="1" applyAlignment="1" applyProtection="1">
      <alignment horizontal="center" vertical="center"/>
      <protection locked="0"/>
    </xf>
    <xf numFmtId="3" fontId="58" fillId="0" borderId="56" xfId="258" applyNumberFormat="1" applyFont="1" applyBorder="1" applyAlignment="1">
      <alignment horizontal="right" vertical="center"/>
    </xf>
    <xf numFmtId="39" fontId="57" fillId="34" borderId="11" xfId="0" applyNumberFormat="1" applyFont="1" applyFill="1" applyBorder="1" applyAlignment="1">
      <alignment horizontal="center" vertical="center"/>
    </xf>
    <xf numFmtId="9" fontId="0" fillId="0" borderId="32" xfId="0" applyNumberFormat="1" applyBorder="1"/>
    <xf numFmtId="9" fontId="0" fillId="0" borderId="33" xfId="0" applyNumberFormat="1" applyBorder="1"/>
    <xf numFmtId="9" fontId="0" fillId="0" borderId="46" xfId="0" applyNumberFormat="1" applyBorder="1"/>
    <xf numFmtId="3" fontId="40" fillId="0" borderId="18" xfId="39" applyNumberFormat="1" applyFont="1" applyBorder="1" applyAlignment="1">
      <alignment vertical="center" wrapText="1"/>
    </xf>
    <xf numFmtId="188" fontId="43" fillId="0" borderId="0" xfId="73" applyNumberFormat="1" applyFont="1" applyAlignment="1">
      <alignment vertical="center"/>
    </xf>
    <xf numFmtId="168" fontId="40" fillId="0" borderId="0" xfId="62" applyNumberFormat="1" applyFont="1" applyBorder="1" applyAlignment="1">
      <alignment horizontal="right" vertical="center" wrapText="1"/>
    </xf>
    <xf numFmtId="0" fontId="40" fillId="0" borderId="0" xfId="74" applyFont="1" applyAlignment="1">
      <alignment horizontal="left" vertical="center" wrapText="1"/>
    </xf>
    <xf numFmtId="0" fontId="40" fillId="0" borderId="0" xfId="135" applyFont="1" applyAlignment="1">
      <alignment horizontal="left" vertical="center" wrapText="1"/>
    </xf>
    <xf numFmtId="166" fontId="1" fillId="0" borderId="0" xfId="256" applyFont="1" applyBorder="1"/>
    <xf numFmtId="0" fontId="0" fillId="35" borderId="58" xfId="0" applyFill="1" applyBorder="1"/>
    <xf numFmtId="0" fontId="0" fillId="35" borderId="57" xfId="0" applyFill="1" applyBorder="1"/>
    <xf numFmtId="0" fontId="0" fillId="35" borderId="56" xfId="0" applyFill="1" applyBorder="1"/>
    <xf numFmtId="164" fontId="55" fillId="0" borderId="57" xfId="262" applyFont="1" applyBorder="1" applyAlignment="1">
      <alignment horizontal="right" vertical="center"/>
    </xf>
    <xf numFmtId="164" fontId="5" fillId="0" borderId="0" xfId="262" applyFont="1" applyBorder="1" applyAlignment="1">
      <alignment horizontal="right" vertical="center"/>
    </xf>
    <xf numFmtId="164" fontId="0" fillId="0" borderId="35" xfId="262" applyFont="1" applyBorder="1"/>
    <xf numFmtId="0" fontId="0" fillId="0" borderId="12" xfId="0" applyBorder="1"/>
    <xf numFmtId="164" fontId="0" fillId="0" borderId="30" xfId="262" applyFont="1" applyBorder="1"/>
    <xf numFmtId="164" fontId="0" fillId="0" borderId="40" xfId="262" applyFont="1" applyBorder="1"/>
    <xf numFmtId="0" fontId="0" fillId="35" borderId="11" xfId="0" applyFill="1" applyBorder="1"/>
    <xf numFmtId="0" fontId="0" fillId="35" borderId="0" xfId="0" applyFill="1"/>
    <xf numFmtId="0" fontId="0" fillId="35" borderId="12" xfId="0" applyFill="1" applyBorder="1"/>
    <xf numFmtId="164" fontId="5" fillId="0" borderId="90" xfId="262" applyFont="1" applyBorder="1" applyAlignment="1">
      <alignment horizontal="right" vertical="center"/>
    </xf>
    <xf numFmtId="164" fontId="0" fillId="35" borderId="0" xfId="262" applyFont="1" applyFill="1" applyBorder="1"/>
    <xf numFmtId="0" fontId="0" fillId="35" borderId="13" xfId="0" applyFill="1" applyBorder="1"/>
    <xf numFmtId="0" fontId="0" fillId="35" borderId="90" xfId="0" applyFill="1" applyBorder="1"/>
    <xf numFmtId="0" fontId="0" fillId="35" borderId="91" xfId="0" applyFill="1" applyBorder="1"/>
    <xf numFmtId="39" fontId="57" fillId="32" borderId="11" xfId="0" applyNumberFormat="1" applyFont="1" applyFill="1" applyBorder="1" applyAlignment="1">
      <alignment horizontal="center" vertical="center"/>
    </xf>
    <xf numFmtId="39" fontId="57" fillId="32" borderId="13" xfId="0" applyNumberFormat="1" applyFont="1" applyFill="1" applyBorder="1" applyAlignment="1">
      <alignment horizontal="center" vertical="center"/>
    </xf>
    <xf numFmtId="0" fontId="5" fillId="0" borderId="39" xfId="0" applyFont="1"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5" fillId="0" borderId="58" xfId="0" applyFont="1" applyBorder="1" applyAlignment="1">
      <alignment horizontal="center"/>
    </xf>
    <xf numFmtId="0" fontId="0" fillId="0" borderId="57" xfId="0" applyBorder="1" applyAlignment="1">
      <alignment horizontal="center"/>
    </xf>
    <xf numFmtId="0" fontId="0" fillId="0" borderId="56" xfId="0" applyBorder="1" applyAlignment="1">
      <alignment horizontal="center"/>
    </xf>
    <xf numFmtId="39" fontId="57" fillId="32" borderId="11" xfId="259" applyNumberFormat="1" applyFont="1" applyFill="1" applyBorder="1" applyAlignment="1">
      <alignment horizontal="center" vertical="center"/>
    </xf>
    <xf numFmtId="39" fontId="57" fillId="32" borderId="13" xfId="259" applyNumberFormat="1" applyFont="1" applyFill="1" applyBorder="1" applyAlignment="1">
      <alignment horizontal="center" vertical="center"/>
    </xf>
    <xf numFmtId="0" fontId="57" fillId="31" borderId="11" xfId="260" applyFont="1" applyFill="1" applyBorder="1" applyAlignment="1">
      <alignment horizontal="center" vertical="center" wrapText="1"/>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3" fontId="43" fillId="26" borderId="18"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3" fontId="43" fillId="26" borderId="25"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0" fillId="0" borderId="32" xfId="128" applyFont="1" applyBorder="1" applyAlignment="1">
      <alignment horizontal="left" vertical="center" wrapText="1"/>
    </xf>
    <xf numFmtId="0" fontId="40" fillId="0" borderId="29" xfId="128" applyFont="1" applyBorder="1" applyAlignment="1">
      <alignment horizontal="left" vertical="center" wrapText="1"/>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0" borderId="29" xfId="126" applyFont="1" applyBorder="1" applyAlignment="1">
      <alignment horizontal="center" vertical="center" wrapText="1"/>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0" fontId="40" fillId="0" borderId="33" xfId="128" applyFont="1" applyBorder="1" applyAlignment="1">
      <alignment horizontal="left" vertical="center" wrapText="1"/>
    </xf>
    <xf numFmtId="0" fontId="40" fillId="0" borderId="18" xfId="128" applyFont="1" applyBorder="1" applyAlignment="1">
      <alignment horizontal="left" vertical="center" wrapText="1"/>
    </xf>
    <xf numFmtId="0" fontId="41" fillId="0" borderId="0" xfId="0" applyFont="1" applyAlignment="1">
      <alignment horizontal="left"/>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0" fontId="43" fillId="0" borderId="85" xfId="130" applyFont="1" applyBorder="1" applyAlignment="1">
      <alignment horizontal="center"/>
    </xf>
    <xf numFmtId="0" fontId="43" fillId="0" borderId="83" xfId="130" applyFont="1" applyBorder="1" applyAlignment="1">
      <alignment horizontal="center"/>
    </xf>
    <xf numFmtId="0" fontId="43" fillId="0" borderId="84" xfId="130" applyFont="1" applyBorder="1" applyAlignment="1">
      <alignment horizontal="center"/>
    </xf>
    <xf numFmtId="0" fontId="40" fillId="0" borderId="54" xfId="130" applyFont="1" applyBorder="1" applyAlignment="1">
      <alignment horizontal="center"/>
    </xf>
    <xf numFmtId="0" fontId="40" fillId="0" borderId="70" xfId="130" applyFont="1" applyBorder="1" applyAlignment="1">
      <alignment horizontal="center"/>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3" xfId="89" applyFont="1" applyFill="1" applyBorder="1" applyAlignment="1">
      <alignment horizontal="center" wrapText="1"/>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21" xfId="0" applyFont="1" applyBorder="1"/>
    <xf numFmtId="0" fontId="40" fillId="0" borderId="22" xfId="0" applyFont="1" applyBorder="1"/>
    <xf numFmtId="0" fontId="40" fillId="0" borderId="23" xfId="0" applyFont="1" applyBorder="1"/>
    <xf numFmtId="0" fontId="40" fillId="0" borderId="19"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xf numFmtId="0" fontId="40" fillId="0" borderId="31" xfId="0" applyFont="1" applyBorder="1"/>
    <xf numFmtId="0" fontId="40" fillId="0" borderId="28" xfId="0" applyFont="1" applyBorder="1"/>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4" fontId="40" fillId="0" borderId="19" xfId="34" applyFont="1" applyBorder="1" applyAlignment="1">
      <alignment horizontal="center"/>
    </xf>
    <xf numFmtId="174" fontId="40" fillId="0" borderId="23" xfId="34" applyFont="1" applyBorder="1" applyAlignment="1">
      <alignment horizontal="center"/>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xfId="259" builtinId="37"/>
    <cellStyle name="Énfasis3 2" xfId="26" xr:uid="{00000000-0005-0000-0000-000044000000}"/>
    <cellStyle name="Énfasis3 3" xfId="178" xr:uid="{00000000-0005-0000-0000-000045000000}"/>
    <cellStyle name="Énfasis4" xfId="260" builtinId="41"/>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7" builtinId="3"/>
    <cellStyle name="Millares [0] 2" xfId="261" xr:uid="{D6027DD3-0888-49ED-BC58-D74A2C398D71}"/>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8" builtinId="4"/>
    <cellStyle name="Moneda [0]" xfId="262" builtinId="7"/>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6" xr:uid="{A3C4859B-4CAF-4C0B-AC6C-8D60DBEFDD8A}"/>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5" xr:uid="{D35BAE52-402D-4681-A199-0D18E03BD589}"/>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alcChain" Target="calcChain.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1.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customXml" Target="../customXml/item3.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C:/Users/NIKO/Desktop/ESCRITORIO%20ASUS/Precios%20Unitarios%202025%20Infraestructura%20V%202%20del%209-abr-25.xlsx" TargetMode="External"/><Relationship Id="rId1" Type="http://schemas.openxmlformats.org/officeDocument/2006/relationships/externalLinkPath" Target="file:///C:/Users/NIKO/Desktop/ESCRITORIO%20ASUS/Precios%20Unitarios%202025%20Infraestructura%20V%202%20del%209-abr-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aral. 1"/>
      <sheetName val="Paral. 2"/>
      <sheetName val="Paral. 3"/>
      <sheetName val="Paral.4"/>
      <sheetName val="LISTA"/>
      <sheetName val="AMOBLAMINETO"/>
      <sheetName val="Tramo 2"/>
      <sheetName val="Hoja3"/>
      <sheetName val="CORTE DE OBRA N° 1"/>
      <sheetName val="memoria"/>
      <sheetName val="memoria 1"/>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2"/>
      <sheetName val="Transportes"/>
      <sheetName val="ó&gt;?_x0001_???j0$?#???j.$?#???L_x0012_Óu????"/>
      <sheetName val="BASE DE DATOS DE PRECIOS"/>
      <sheetName val="Indicadores Y Listas"/>
      <sheetName val="MATERIALES Y RECURSOS"/>
      <sheetName val="ó&gt;????j0$?#???j_$?#???LÓu????"/>
      <sheetName val="Accidentalidad"/>
      <sheetName val="Causa Posible"/>
      <sheetName val="Base de Datos"/>
      <sheetName val="Elementos Involucrados"/>
      <sheetName val="CRA.MODI"/>
      <sheetName val="Lista ICCU"/>
      <sheetName val="ó&gt;"/>
      <sheetName val="RESISTENCIA_"/>
      <sheetName val="Memorias"/>
      <sheetName val="CANOBRA"/>
      <sheetName val="INCREMENTOS"/>
      <sheetName val="LISTMATE"/>
      <sheetName val="MATERIALES"/>
      <sheetName val="CONSTANTES"/>
      <sheetName val="LISTAS"/>
      <sheetName val="CONSTANTES_"/>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ESU"/>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quot;PAGA&quot;"/>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PRESUPUESTO V5"/>
      <sheetName val="1. Preliminares"/>
      <sheetName val="2. Demoliciones"/>
      <sheetName val="3. Elementos y Estructuras"/>
      <sheetName val="4. HVAC"/>
      <sheetName val="8. Recubrimientos y Acabados"/>
      <sheetName val="9. Otros"/>
      <sheetName val="10. Tramites y Licencias"/>
      <sheetName val="Skid Lifting Lug"/>
      <sheetName val="CABLE CONTROL"/>
      <sheetName val="Datos_CO"/>
      <sheetName val="CCONC"/>
      <sheetName val="ACTA PROVEEDORES"/>
      <sheetName val="ACTA INICIO"/>
      <sheetName val="ACTA PARCIAL"/>
      <sheetName val="ACTA TERMINACION"/>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MDC-1_COLOCACION_1"/>
      <sheetName val="D-20_COLOCACION_1"/>
      <sheetName val="TRANSPORTE_MEZCLA_ASFALTICA1"/>
      <sheetName val="EXT_microagomerado1"/>
      <sheetName val="Grafico_Avance1"/>
      <sheetName val="MYE_OBRA1"/>
      <sheetName val="BASE_DE_DATOS_DE_PRECIOS1"/>
      <sheetName val="Indicadores_Y_Listas1"/>
      <sheetName val="INSUMOS"/>
      <sheetName val="EQUIPOS"/>
      <sheetName val="TRANS"/>
      <sheetName val="CUADRI"/>
      <sheetName val="EQUI"/>
      <sheetName val="resum96"/>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gramacion"/>
      <sheetName val="EMPRESAS"/>
      <sheetName val="ó&gt;_x0000__x0001__x0000__x0000__"/>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REAJUSTESACTA1PROVI"/>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esistividad "/>
      <sheetName val="PRESUPUESTOS-REV1.xls"/>
      <sheetName val="Listas de apoyo Social"/>
      <sheetName val="Listas de apoyo"/>
      <sheetName val="Indicadores_Y_Listas9"/>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Equipo_Menor"/>
      <sheetName val="ALQUILADO_F-7857-308_"/>
      <sheetName val="Real_Para_tarifas"/>
      <sheetName val="Causa_Posible"/>
      <sheetName val="Base_de_Datos"/>
      <sheetName val="Elementos_Involucrados"/>
      <sheetName val="CRA_MOD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DUB-823"/>
      <sheetName val="GPI 526"/>
      <sheetName val="SKJ452"/>
      <sheetName val="ITA878"/>
      <sheetName val="AEA-944"/>
      <sheetName val="XXJ617"/>
      <sheetName val="SNG_855"/>
      <sheetName val="VEA 374"/>
      <sheetName val="HFB024"/>
      <sheetName val="PAJ825"/>
      <sheetName val="Base de datos cuadrillas"/>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HER"/>
      <sheetName val="MAT"/>
      <sheetName val="PER"/>
      <sheetName val="Mensilizzato"/>
      <sheetName val="AIU"/>
      <sheetName val="CANT OBRA"/>
      <sheetName val="BASE"/>
      <sheetName val="Base de Diseño"/>
      <sheetName val="civ_roma"/>
      <sheetName val="octubre"/>
      <sheetName val="strsumm0"/>
      <sheetName val="for2-consor"/>
      <sheetName val="Constantes Generales"/>
      <sheetName val="Prestaciones Sociales"/>
      <sheetName val="ZF"/>
      <sheetName val="HE-BA"/>
      <sheetName val="MC SF GAVIONES"/>
      <sheetName val="Dominios"/>
      <sheetName val="M.OBRA"/>
      <sheetName val="inst"/>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UMEN S.T.I.M.S.T "/>
      <sheetName val="Main"/>
      <sheetName val="Input"/>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ORTA_EST24"/>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ARIFAS_MATERIALES6"/>
      <sheetName val="TARIFAS_EQUIPOS_6"/>
      <sheetName val="TARIFA_SALARIOS6"/>
      <sheetName val="Indicadores_Y_Listas24"/>
      <sheetName val="MATERIALES_Y_RECURSOS"/>
      <sheetName val="CORTE_DE_OBRA_N°_1"/>
      <sheetName val="memoria_1"/>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Listas_de_apoyo_Social"/>
      <sheetName val="Listas_de_apoyo"/>
      <sheetName val="PRESUPUESTO_V5"/>
      <sheetName val="1__Preliminares"/>
      <sheetName val="2__Demoliciones"/>
      <sheetName val="3__Elementos_y_Estructuras"/>
      <sheetName val="4__HVAC"/>
      <sheetName val="8__Recubrimientos_y_Acabados"/>
      <sheetName val="9__Otros"/>
      <sheetName val="10__Tramites_y_Licencias"/>
      <sheetName val="Concept"/>
      <sheetName val="C"/>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CTA "/>
      <sheetName val="REVISIONES"/>
      <sheetName val="59y22%"/>
      <sheetName val="Opex Case. Kitaro"/>
      <sheetName val="M-NP-12"/>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G"/>
      <sheetName val="Obras preliminares"/>
      <sheetName val="Estructuras Concret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ow r="2">
          <cell r="A2">
            <v>0</v>
          </cell>
        </row>
      </sheetData>
      <sheetData sheetId="14">
        <row r="2">
          <cell r="A2">
            <v>0</v>
          </cell>
        </row>
      </sheetData>
      <sheetData sheetId="15">
        <row r="2">
          <cell r="A2">
            <v>0</v>
          </cell>
        </row>
      </sheetData>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2">
          <cell r="A2">
            <v>0</v>
          </cell>
        </row>
      </sheetData>
      <sheetData sheetId="60">
        <row r="2">
          <cell r="A2">
            <v>0</v>
          </cell>
        </row>
      </sheetData>
      <sheetData sheetId="61" refreshError="1"/>
      <sheetData sheetId="62" refreshError="1"/>
      <sheetData sheetId="63">
        <row r="2">
          <cell r="A2">
            <v>0</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efreshError="1"/>
      <sheetData sheetId="220" refreshError="1"/>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efreshError="1"/>
      <sheetData sheetId="1038" refreshError="1"/>
      <sheetData sheetId="1039" refreshError="1"/>
      <sheetData sheetId="1040" refreshError="1"/>
      <sheetData sheetId="1041" refreshError="1"/>
      <sheetData sheetId="1042" refreshError="1"/>
      <sheetData sheetId="1043">
        <row r="2">
          <cell r="A2">
            <v>0</v>
          </cell>
        </row>
      </sheetData>
      <sheetData sheetId="1044">
        <row r="2">
          <cell r="A2">
            <v>0</v>
          </cell>
        </row>
      </sheetData>
      <sheetData sheetId="1045">
        <row r="2">
          <cell r="A2">
            <v>0</v>
          </cell>
        </row>
      </sheetData>
      <sheetData sheetId="1046">
        <row r="2">
          <cell r="A2">
            <v>0</v>
          </cell>
        </row>
      </sheetData>
      <sheetData sheetId="1047" refreshError="1"/>
      <sheetData sheetId="1048">
        <row r="2">
          <cell r="A2">
            <v>0</v>
          </cell>
        </row>
      </sheetData>
      <sheetData sheetId="1049">
        <row r="2">
          <cell r="A2">
            <v>0</v>
          </cell>
        </row>
      </sheetData>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efreshError="1"/>
      <sheetData sheetId="1061" refreshError="1"/>
      <sheetData sheetId="1062" refreshError="1"/>
      <sheetData sheetId="1063" refreshError="1"/>
      <sheetData sheetId="1064" refreshError="1"/>
      <sheetData sheetId="1065" refreshError="1"/>
      <sheetData sheetId="1066">
        <row r="2">
          <cell r="A2">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t="str">
            <v>FORMULARIO N° 4</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efreshError="1"/>
      <sheetData sheetId="1104" refreshError="1"/>
      <sheetData sheetId="1105">
        <row r="2">
          <cell r="A2">
            <v>0</v>
          </cell>
        </row>
      </sheetData>
      <sheetData sheetId="1106" refreshError="1"/>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efreshError="1"/>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efreshError="1"/>
      <sheetData sheetId="1733">
        <row r="2">
          <cell r="A2" t="str">
            <v>FORMULARIO N° 4</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efreshError="1"/>
      <sheetData sheetId="1974" refreshError="1"/>
      <sheetData sheetId="1975" refreshError="1"/>
      <sheetData sheetId="1976" refreshError="1"/>
      <sheetData sheetId="1977" refreshError="1"/>
      <sheetData sheetId="1978" refreshError="1"/>
      <sheetData sheetId="1979">
        <row r="2">
          <cell r="A2">
            <v>0</v>
          </cell>
        </row>
      </sheetData>
      <sheetData sheetId="1980">
        <row r="2">
          <cell r="A2">
            <v>0</v>
          </cell>
        </row>
      </sheetData>
      <sheetData sheetId="1981" refreshError="1"/>
      <sheetData sheetId="1982">
        <row r="2">
          <cell r="A2">
            <v>0</v>
          </cell>
        </row>
      </sheetData>
      <sheetData sheetId="1983">
        <row r="2">
          <cell r="A2" t="str">
            <v>Locación</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efreshError="1"/>
      <sheetData sheetId="2005">
        <row r="2">
          <cell r="A2">
            <v>0</v>
          </cell>
        </row>
      </sheetData>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efreshError="1"/>
      <sheetData sheetId="2576" refreshError="1"/>
      <sheetData sheetId="2577"/>
      <sheetData sheetId="2578">
        <row r="2">
          <cell r="A2">
            <v>0</v>
          </cell>
        </row>
      </sheetData>
      <sheetData sheetId="2579">
        <row r="2">
          <cell r="A2">
            <v>0</v>
          </cell>
        </row>
      </sheetData>
      <sheetData sheetId="2580" refreshError="1"/>
      <sheetData sheetId="2581" refreshError="1"/>
      <sheetData sheetId="2582">
        <row r="2">
          <cell r="A2">
            <v>0</v>
          </cell>
        </row>
      </sheetData>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efreshError="1"/>
      <sheetData sheetId="2604" refreshError="1"/>
      <sheetData sheetId="2605">
        <row r="2">
          <cell r="A2">
            <v>0</v>
          </cell>
        </row>
      </sheetData>
      <sheetData sheetId="2606">
        <row r="2">
          <cell r="A2">
            <v>0</v>
          </cell>
        </row>
      </sheetData>
      <sheetData sheetId="2607" refreshError="1"/>
      <sheetData sheetId="2608" refreshError="1"/>
      <sheetData sheetId="2609">
        <row r="2">
          <cell r="A2">
            <v>0</v>
          </cell>
        </row>
      </sheetData>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efreshError="1"/>
      <sheetData sheetId="2628" refreshError="1"/>
      <sheetData sheetId="2629" refreshError="1"/>
      <sheetData sheetId="2630" refreshError="1"/>
      <sheetData sheetId="2631" refreshError="1"/>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sheetData sheetId="5627">
        <row r="2">
          <cell r="A2" t="str">
            <v>“CONSTRUCCIÓN DE OBRAS CIVILES, ELÉCTRICAS, MECÁNICAS E INSTRUMENTACIÓN REQUERIDAS POR ECOPETROL Y SU GRUPO EMPRESARIAL PARA LA VIGENCIA 2017-2020 CON OPCIÓN DE DOS AÑOS”</v>
          </cell>
        </row>
      </sheetData>
      <sheetData sheetId="5628">
        <row r="2">
          <cell r="A2" t="str">
            <v>“CONSTRUCCIÓN DE OBRAS CIVILES, ELÉCTRICAS, MECÁNICAS E INSTRUMENTACIÓN REQUERIDAS POR ECOPETROL Y SU GRUPO EMPRESARIAL PARA LA VIGENCIA 2017-2020 CON OPCIÓN DE DOS AÑOS”</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sheetData sheetId="5637"/>
      <sheetData sheetId="5638" refreshError="1"/>
      <sheetData sheetId="5639" refreshError="1"/>
      <sheetData sheetId="5640" refreshError="1"/>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sheetData sheetId="5650"/>
      <sheetData sheetId="5651"/>
      <sheetData sheetId="5652"/>
      <sheetData sheetId="5653"/>
      <sheetData sheetId="5654">
        <row r="2">
          <cell r="A2">
            <v>0</v>
          </cell>
        </row>
      </sheetData>
      <sheetData sheetId="5655"/>
      <sheetData sheetId="5656">
        <row r="2">
          <cell r="A2">
            <v>0</v>
          </cell>
        </row>
      </sheetData>
      <sheetData sheetId="5657"/>
      <sheetData sheetId="5658">
        <row r="2">
          <cell r="A2">
            <v>0</v>
          </cell>
        </row>
      </sheetData>
      <sheetData sheetId="5659">
        <row r="5">
          <cell r="B5">
            <v>0</v>
          </cell>
        </row>
      </sheetData>
      <sheetData sheetId="5660"/>
      <sheetData sheetId="5661">
        <row r="2">
          <cell r="A2">
            <v>0</v>
          </cell>
        </row>
      </sheetData>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sheetData sheetId="5692"/>
      <sheetData sheetId="5693">
        <row r="2">
          <cell r="A2">
            <v>0</v>
          </cell>
        </row>
      </sheetData>
      <sheetData sheetId="5694">
        <row r="2">
          <cell r="A2">
            <v>0</v>
          </cell>
        </row>
      </sheetData>
      <sheetData sheetId="5695">
        <row r="2">
          <cell r="A2">
            <v>0</v>
          </cell>
        </row>
      </sheetData>
      <sheetData sheetId="5696"/>
      <sheetData sheetId="5697"/>
      <sheetData sheetId="5698"/>
      <sheetData sheetId="5699">
        <row r="2">
          <cell r="A2">
            <v>0</v>
          </cell>
        </row>
      </sheetData>
      <sheetData sheetId="5700"/>
      <sheetData sheetId="5701"/>
      <sheetData sheetId="5702"/>
      <sheetData sheetId="5703">
        <row r="2">
          <cell r="B2">
            <v>0</v>
          </cell>
        </row>
      </sheetData>
      <sheetData sheetId="5704">
        <row r="2">
          <cell r="B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sheetData sheetId="5716"/>
      <sheetData sheetId="5717"/>
      <sheetData sheetId="5718"/>
      <sheetData sheetId="5719"/>
      <sheetData sheetId="5720"/>
      <sheetData sheetId="5721"/>
      <sheetData sheetId="5722">
        <row r="2">
          <cell r="B2">
            <v>0</v>
          </cell>
        </row>
      </sheetData>
      <sheetData sheetId="5723">
        <row r="2">
          <cell r="A2">
            <v>0</v>
          </cell>
        </row>
      </sheetData>
      <sheetData sheetId="5724">
        <row r="2">
          <cell r="B2">
            <v>0</v>
          </cell>
        </row>
      </sheetData>
      <sheetData sheetId="5725">
        <row r="2">
          <cell r="B2">
            <v>0</v>
          </cell>
        </row>
      </sheetData>
      <sheetData sheetId="5726">
        <row r="2">
          <cell r="B2">
            <v>0</v>
          </cell>
        </row>
      </sheetData>
      <sheetData sheetId="5727">
        <row r="2">
          <cell r="B2">
            <v>0</v>
          </cell>
        </row>
      </sheetData>
      <sheetData sheetId="5728"/>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B2">
            <v>0</v>
          </cell>
        </row>
      </sheetData>
      <sheetData sheetId="5735"/>
      <sheetData sheetId="5736"/>
      <sheetData sheetId="5737"/>
      <sheetData sheetId="5738"/>
      <sheetData sheetId="5739"/>
      <sheetData sheetId="5740">
        <row r="2">
          <cell r="A2">
            <v>0</v>
          </cell>
        </row>
      </sheetData>
      <sheetData sheetId="5741">
        <row r="2">
          <cell r="A2">
            <v>0</v>
          </cell>
        </row>
      </sheetData>
      <sheetData sheetId="5742">
        <row r="2">
          <cell r="A2">
            <v>0</v>
          </cell>
        </row>
      </sheetData>
      <sheetData sheetId="5743"/>
      <sheetData sheetId="5744">
        <row r="2">
          <cell r="A2">
            <v>0</v>
          </cell>
        </row>
      </sheetData>
      <sheetData sheetId="5745">
        <row r="2">
          <cell r="A2">
            <v>0</v>
          </cell>
        </row>
      </sheetData>
      <sheetData sheetId="5746">
        <row r="2">
          <cell r="A2">
            <v>0</v>
          </cell>
        </row>
      </sheetData>
      <sheetData sheetId="5747">
        <row r="2">
          <cell r="B2">
            <v>0</v>
          </cell>
        </row>
      </sheetData>
      <sheetData sheetId="5748">
        <row r="2">
          <cell r="B2">
            <v>0</v>
          </cell>
        </row>
      </sheetData>
      <sheetData sheetId="5749">
        <row r="2">
          <cell r="B2">
            <v>0</v>
          </cell>
        </row>
      </sheetData>
      <sheetData sheetId="5750"/>
      <sheetData sheetId="5751"/>
      <sheetData sheetId="5752"/>
      <sheetData sheetId="5753"/>
      <sheetData sheetId="5754"/>
      <sheetData sheetId="5755">
        <row r="2">
          <cell r="B2">
            <v>0</v>
          </cell>
        </row>
      </sheetData>
      <sheetData sheetId="5756">
        <row r="2">
          <cell r="B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ow r="2">
          <cell r="A2">
            <v>0</v>
          </cell>
        </row>
      </sheetData>
      <sheetData sheetId="5767">
        <row r="2">
          <cell r="A2">
            <v>0</v>
          </cell>
        </row>
      </sheetData>
      <sheetData sheetId="5768">
        <row r="2">
          <cell r="B2">
            <v>0</v>
          </cell>
        </row>
      </sheetData>
      <sheetData sheetId="5769">
        <row r="2">
          <cell r="B2">
            <v>0</v>
          </cell>
        </row>
      </sheetData>
      <sheetData sheetId="5770">
        <row r="2">
          <cell r="A2">
            <v>0</v>
          </cell>
        </row>
      </sheetData>
      <sheetData sheetId="5771"/>
      <sheetData sheetId="5772"/>
      <sheetData sheetId="5773"/>
      <sheetData sheetId="5774">
        <row r="2">
          <cell r="B2">
            <v>0</v>
          </cell>
        </row>
      </sheetData>
      <sheetData sheetId="5775">
        <row r="2">
          <cell r="B2">
            <v>0</v>
          </cell>
        </row>
      </sheetData>
      <sheetData sheetId="5776">
        <row r="2">
          <cell r="B2">
            <v>0</v>
          </cell>
        </row>
      </sheetData>
      <sheetData sheetId="5777"/>
      <sheetData sheetId="5778">
        <row r="2">
          <cell r="A2">
            <v>0</v>
          </cell>
        </row>
      </sheetData>
      <sheetData sheetId="5779">
        <row r="2">
          <cell r="A2">
            <v>0</v>
          </cell>
        </row>
      </sheetData>
      <sheetData sheetId="5780">
        <row r="2">
          <cell r="A2">
            <v>0</v>
          </cell>
        </row>
      </sheetData>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sheetData sheetId="5806"/>
      <sheetData sheetId="5807"/>
      <sheetData sheetId="5808"/>
      <sheetData sheetId="5809" refreshError="1"/>
      <sheetData sheetId="5810">
        <row r="2">
          <cell r="B2" t="str">
            <v>Patrimonio
neto
personal</v>
          </cell>
        </row>
      </sheetData>
      <sheetData sheetId="5811"/>
      <sheetData sheetId="5812"/>
      <sheetData sheetId="5813">
        <row r="2">
          <cell r="B2" t="str">
            <v>Patrimonio
neto
personal</v>
          </cell>
        </row>
      </sheetData>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row r="2">
          <cell r="B2" t="str">
            <v>Patrimonio
neto
personal</v>
          </cell>
        </row>
      </sheetData>
      <sheetData sheetId="5832"/>
      <sheetData sheetId="5833"/>
      <sheetData sheetId="5834"/>
      <sheetData sheetId="5835"/>
      <sheetData sheetId="5836"/>
      <sheetData sheetId="5837"/>
      <sheetData sheetId="5838"/>
      <sheetData sheetId="5839"/>
      <sheetData sheetId="5840">
        <row r="2">
          <cell r="A2">
            <v>0</v>
          </cell>
        </row>
      </sheetData>
      <sheetData sheetId="5841">
        <row r="2">
          <cell r="B2" t="str">
            <v>Patrimonio
neto
personal</v>
          </cell>
        </row>
      </sheetData>
      <sheetData sheetId="5842"/>
      <sheetData sheetId="5843"/>
      <sheetData sheetId="5844"/>
      <sheetData sheetId="5845"/>
      <sheetData sheetId="5846"/>
      <sheetData sheetId="5847"/>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refreshError="1"/>
      <sheetData sheetId="590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ow r="2">
          <cell r="A2">
            <v>0</v>
          </cell>
        </row>
      </sheetData>
      <sheetData sheetId="5923"/>
      <sheetData sheetId="5924"/>
      <sheetData sheetId="5925"/>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ow r="2">
          <cell r="A2">
            <v>0</v>
          </cell>
        </row>
      </sheetData>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row r="2">
          <cell r="A2">
            <v>0</v>
          </cell>
        </row>
      </sheetData>
      <sheetData sheetId="5972"/>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sheetData sheetId="6054"/>
      <sheetData sheetId="6055"/>
      <sheetData sheetId="6056"/>
      <sheetData sheetId="6057"/>
      <sheetData sheetId="6058"/>
      <sheetData sheetId="6059"/>
      <sheetData sheetId="6060">
        <row r="2">
          <cell r="A2">
            <v>0</v>
          </cell>
        </row>
      </sheetData>
      <sheetData sheetId="6061">
        <row r="2">
          <cell r="A2">
            <v>0</v>
          </cell>
        </row>
      </sheetData>
      <sheetData sheetId="6062">
        <row r="2">
          <cell r="A2">
            <v>0</v>
          </cell>
        </row>
      </sheetData>
      <sheetData sheetId="6063">
        <row r="2">
          <cell r="A2">
            <v>0</v>
          </cell>
        </row>
      </sheetData>
      <sheetData sheetId="6064">
        <row r="2">
          <cell r="A2">
            <v>0</v>
          </cell>
        </row>
      </sheetData>
      <sheetData sheetId="6065">
        <row r="2">
          <cell r="A2">
            <v>0</v>
          </cell>
        </row>
      </sheetData>
      <sheetData sheetId="6066">
        <row r="2">
          <cell r="A2">
            <v>0</v>
          </cell>
        </row>
      </sheetData>
      <sheetData sheetId="6067">
        <row r="2">
          <cell r="A2">
            <v>0</v>
          </cell>
        </row>
      </sheetData>
      <sheetData sheetId="6068">
        <row r="2">
          <cell r="A2">
            <v>0</v>
          </cell>
        </row>
      </sheetData>
      <sheetData sheetId="6069">
        <row r="2">
          <cell r="A2">
            <v>0</v>
          </cell>
        </row>
      </sheetData>
      <sheetData sheetId="6070">
        <row r="2">
          <cell r="A2">
            <v>0</v>
          </cell>
        </row>
      </sheetData>
      <sheetData sheetId="6071">
        <row r="2">
          <cell r="A2">
            <v>0</v>
          </cell>
        </row>
      </sheetData>
      <sheetData sheetId="6072">
        <row r="2">
          <cell r="A2">
            <v>0</v>
          </cell>
        </row>
      </sheetData>
      <sheetData sheetId="6073">
        <row r="2">
          <cell r="A2">
            <v>0</v>
          </cell>
        </row>
      </sheetData>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refreshError="1"/>
      <sheetData sheetId="6154" refreshError="1"/>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refreshError="1"/>
      <sheetData sheetId="6200" refreshError="1"/>
      <sheetData sheetId="6201" refreshError="1"/>
      <sheetData sheetId="6202"/>
      <sheetData sheetId="6203" refreshError="1"/>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refreshError="1"/>
      <sheetData sheetId="6381" refreshError="1"/>
      <sheetData sheetId="638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FACTORES"/>
      <sheetName val="CANT.5921"/>
      <sheetName val="ACTA COMPARATIVA"/>
      <sheetName val="RESUMEN OBRAS "/>
      <sheetName val="ACUEDUCTO"/>
      <sheetName val="ALCANTARILLADO"/>
      <sheetName val="DOMICILIARIAS"/>
      <sheetName val="APU ACUEDUCTO (2)"/>
      <sheetName val="APU ACUEDUCTO"/>
      <sheetName val="APU ALCANTARILLADO"/>
      <sheetName val="BASE CTOS"/>
      <sheetName val="FORMULARIO AIU"/>
      <sheetName val="PRESTA"/>
      <sheetName val="BASE"/>
      <sheetName val="Presupuesto_Via_distribuidora"/>
      <sheetName val="Presupuesto V2 "/>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lluvias"/>
      <sheetName val="residuales"/>
      <sheetName val="Combinadas"/>
      <sheetName val="PRESTA (2)"/>
      <sheetName val="BASE (2)"/>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Gavione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REMOCION DERRUMBES"/>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201.2P"/>
      <sheetName val="201.5"/>
      <sheetName val="201.6"/>
      <sheetName val="311.1P"/>
      <sheetName val="311.2P"/>
      <sheetName val="311.3P"/>
      <sheetName val="342P"/>
      <sheetName val="434.1P"/>
      <sheetName val="466.2"/>
      <sheetName val="600.1P"/>
      <sheetName val="623.1P"/>
      <sheetName val="631P"/>
      <sheetName val="632.3P"/>
      <sheetName val="632.4P"/>
      <sheetName val="632.5P"/>
      <sheetName val="630.4P"/>
      <sheetName val="642P"/>
      <sheetName val="682P"/>
      <sheetName val="700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XXXXX"/>
      <sheetName val="110.1 P"/>
      <sheetName val="110.2 P"/>
      <sheetName val="201.1P-201.5P"/>
      <sheetName val="210.2 SIN EXPLO"/>
      <sheetName val="211.1.P1"/>
      <sheetName val="211P.2"/>
      <sheetName val="311P4"/>
      <sheetName val="312.3"/>
      <sheetName val="312.4"/>
      <sheetName val="320.1P"/>
      <sheetName val="320.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504P"/>
      <sheetName val="622.6P PILOTE DE MADERA"/>
      <sheetName val="620.1P"/>
      <sheetName val="620.4P.1"/>
      <sheetName val="620.4P.2"/>
      <sheetName val="621,1P1"/>
      <sheetName val="622.1P"/>
      <sheetName val="640P"/>
      <sheetName val="673.4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CUADRILLA"/>
      <sheetName val="ACARREO"/>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DESPIECE REDES"/>
      <sheetName val="4.1 EBAC"/>
      <sheetName val="4.2 IMPULSION"/>
      <sheetName val="4.3 CONDUCCION"/>
      <sheetName val="4.4 TANQUES"/>
      <sheetName val="4.6 REDES"/>
      <sheetName val="4.7 RESUMEN"/>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2)"/>
      <sheetName val="CONS"/>
      <sheetName val="\\Master\luis carlos\Documents "/>
      <sheetName val="1.5 GRÁFICO AVANCE"/>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Lagunas"/>
      <sheetName val="Planta"/>
      <sheetName val="Perfil"/>
      <sheetName val="T. Grasa"/>
      <sheetName val="Ref."/>
      <sheetName val="Jqm"/>
      <sheetName val="Eras de Secado CRITES"/>
      <sheetName val="Impresion"/>
      <sheetName val="\Users\JoseGabriel\Downloads\Ví"/>
      <sheetName val="G.G"/>
      <sheetName val="X.Parametros"/>
      <sheetName val="2.PERFI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PRESUPUESTO FINAL"/>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7"/>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Analisis transporte"/>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STRSUMM0"/>
      <sheetName val="$ Directo"/>
      <sheetName val="mat&amp;sub"/>
      <sheetName val="indir"/>
      <sheetName val="gene"/>
      <sheetName val="tot"/>
      <sheetName val="prog "/>
      <sheetName val="pres_comp"/>
      <sheetName val="civ_1"/>
      <sheetName val="kp_civ1"/>
      <sheetName val="KP"/>
      <sheetName val="civpl1"/>
      <sheetName val="7417stiA"/>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AIU UNIFICADO"/>
      <sheetName val="SUELDOS"/>
      <sheetName val="Vía 9004"/>
      <sheetName val="450.9 "/>
      <sheetName val="450.9P  "/>
      <sheetName val="330.1P"/>
      <sheetName val="900.4P"/>
      <sheetName val="FIBRA ÓPTIC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TIEMPO-TRAB"/>
      <sheetName val="COLILLAS"/>
      <sheetName val="CONSO-PERSONA"/>
      <sheetName val="Grupo 3 "/>
      <sheetName val="Grupo 2."/>
      <sheetName val="Informe semanal 22"/>
      <sheetName val="Lista chequeo"/>
      <sheetName val="Acta de Comité de Obra"/>
      <sheetName val="Acta de Comité de Obra 12"/>
      <sheetName val="ANALISIS BASICOS"/>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RECARGO PRESTACIONAL"/>
      <sheetName val="calc"/>
      <sheetName val="sb"/>
      <sheetName val="INI"/>
      <sheetName val="clientes"/>
      <sheetName val="LIQ"/>
    </sheetNames>
    <sheetDataSet>
      <sheetData sheetId="0">
        <row r="1">
          <cell r="A1" t="str">
            <v>Name</v>
          </cell>
        </row>
      </sheetData>
      <sheetData sheetId="1"/>
      <sheetData sheetId="2"/>
      <sheetData sheetId="3" refreshError="1"/>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2"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3"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4"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5" refreshError="1"/>
      <sheetData sheetId="36"/>
      <sheetData sheetId="37"/>
      <sheetData sheetId="38"/>
      <sheetData sheetId="39"/>
      <sheetData sheetId="40">
        <row r="1">
          <cell r="A1" t="str">
            <v>INSTITUTO NACIONAL DE VIAS</v>
          </cell>
        </row>
      </sheetData>
      <sheetData sheetId="41"/>
      <sheetData sheetId="42" refreshError="1"/>
      <sheetData sheetId="43"/>
      <sheetData sheetId="44">
        <row r="2">
          <cell r="A2" t="str">
            <v>CODIGO</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row r="1">
          <cell r="A1" t="str">
            <v>ADMINISTRACION</v>
          </cell>
        </row>
      </sheetData>
      <sheetData sheetId="128"/>
      <sheetData sheetId="129"/>
      <sheetData sheetId="130" refreshError="1"/>
      <sheetData sheetId="131" refreshError="1"/>
      <sheetData sheetId="132">
        <row r="1">
          <cell r="A1" t="str">
            <v>ITEM</v>
          </cell>
        </row>
      </sheetData>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ow r="1">
          <cell r="A1" t="str">
            <v>ITEM</v>
          </cell>
        </row>
      </sheetData>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refreshError="1"/>
      <sheetData sheetId="245" refreshError="1"/>
      <sheetData sheetId="246" refreshError="1"/>
      <sheetData sheetId="247">
        <row r="33">
          <cell r="C33">
            <v>0.77967625899280601</v>
          </cell>
        </row>
      </sheetData>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row r="1">
          <cell r="A1" t="str">
            <v>ITEM</v>
          </cell>
        </row>
      </sheetData>
      <sheetData sheetId="259">
        <row r="1">
          <cell r="A1" t="str">
            <v>EQUIPO</v>
          </cell>
        </row>
      </sheetData>
      <sheetData sheetId="260">
        <row r="1">
          <cell r="A1" t="str">
            <v>ADMINISTRACION</v>
          </cell>
        </row>
      </sheetData>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row r="1">
          <cell r="A1" t="str">
            <v>ADMINISTRACION</v>
          </cell>
        </row>
      </sheetData>
      <sheetData sheetId="269"/>
      <sheetData sheetId="270"/>
      <sheetData sheetId="271">
        <row r="1">
          <cell r="A1" t="str">
            <v>ITEM</v>
          </cell>
        </row>
      </sheetData>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row r="1">
          <cell r="A1" t="str">
            <v>ITEM</v>
          </cell>
        </row>
      </sheetData>
      <sheetData sheetId="304"/>
      <sheetData sheetId="305">
        <row r="1">
          <cell r="A1" t="str">
            <v>EQUIPO</v>
          </cell>
        </row>
      </sheetData>
      <sheetData sheetId="306">
        <row r="1">
          <cell r="A1" t="str">
            <v>ADMINISTRACION</v>
          </cell>
        </row>
      </sheetData>
      <sheetData sheetId="307"/>
      <sheetData sheetId="308"/>
      <sheetData sheetId="309"/>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sheetData sheetId="318">
        <row r="1">
          <cell r="A1" t="str">
            <v>ITEM</v>
          </cell>
        </row>
      </sheetData>
      <sheetData sheetId="319">
        <row r="1">
          <cell r="A1" t="str">
            <v>EQUIPO</v>
          </cell>
        </row>
      </sheetData>
      <sheetData sheetId="320">
        <row r="1">
          <cell r="A1" t="str">
            <v>ADMINISTRACION</v>
          </cell>
        </row>
      </sheetData>
      <sheetData sheetId="321"/>
      <sheetData sheetId="322"/>
      <sheetData sheetId="323"/>
      <sheetData sheetId="324"/>
      <sheetData sheetId="325"/>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sheetData sheetId="337"/>
      <sheetData sheetId="338"/>
      <sheetData sheetId="339"/>
      <sheetData sheetId="340">
        <row r="1">
          <cell r="A1" t="str">
            <v>ITEM</v>
          </cell>
        </row>
      </sheetData>
      <sheetData sheetId="341">
        <row r="1">
          <cell r="A1" t="str">
            <v>EQUIPO</v>
          </cell>
        </row>
      </sheetData>
      <sheetData sheetId="342">
        <row r="1">
          <cell r="A1" t="str">
            <v>ADMINISTRACION</v>
          </cell>
        </row>
      </sheetData>
      <sheetData sheetId="343"/>
      <sheetData sheetId="344"/>
      <sheetData sheetId="345"/>
      <sheetData sheetId="346"/>
      <sheetData sheetId="347"/>
      <sheetData sheetId="348"/>
      <sheetData sheetId="349"/>
      <sheetData sheetId="350"/>
      <sheetData sheetId="351">
        <row r="1">
          <cell r="A1" t="str">
            <v>ITEM</v>
          </cell>
        </row>
      </sheetData>
      <sheetData sheetId="352">
        <row r="1">
          <cell r="A1" t="str">
            <v>EQUIPO</v>
          </cell>
        </row>
      </sheetData>
      <sheetData sheetId="353">
        <row r="1">
          <cell r="A1" t="str">
            <v>ADMINISTRACION</v>
          </cell>
        </row>
      </sheetData>
      <sheetData sheetId="354"/>
      <sheetData sheetId="355"/>
      <sheetData sheetId="356"/>
      <sheetData sheetId="357"/>
      <sheetData sheetId="358"/>
      <sheetData sheetId="359"/>
      <sheetData sheetId="360"/>
      <sheetData sheetId="361"/>
      <sheetData sheetId="362"/>
      <sheetData sheetId="363"/>
      <sheetData sheetId="364">
        <row r="1">
          <cell r="A1" t="str">
            <v>ITEM</v>
          </cell>
        </row>
      </sheetData>
      <sheetData sheetId="365">
        <row r="1">
          <cell r="A1" t="str">
            <v>EQUIPO</v>
          </cell>
        </row>
      </sheetData>
      <sheetData sheetId="366">
        <row r="1">
          <cell r="A1" t="str">
            <v>ADMINISTRACION</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ow r="1">
          <cell r="A1" t="str">
            <v>ITEM</v>
          </cell>
        </row>
      </sheetData>
      <sheetData sheetId="390">
        <row r="1">
          <cell r="A1" t="str">
            <v>EQUIPO</v>
          </cell>
        </row>
      </sheetData>
      <sheetData sheetId="391">
        <row r="1">
          <cell r="A1" t="str">
            <v>ADMINISTRACION</v>
          </cell>
        </row>
      </sheetData>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
          <cell r="A1" t="str">
            <v>ITEM</v>
          </cell>
        </row>
      </sheetData>
      <sheetData sheetId="409">
        <row r="1">
          <cell r="A1" t="str">
            <v>EQUIPO</v>
          </cell>
        </row>
      </sheetData>
      <sheetData sheetId="410">
        <row r="1">
          <cell r="A1" t="str">
            <v>ADMINISTRACION</v>
          </cell>
        </row>
      </sheetData>
      <sheetData sheetId="411"/>
      <sheetData sheetId="412"/>
      <sheetData sheetId="413">
        <row r="33">
          <cell r="C33">
            <v>0.77967625899280601</v>
          </cell>
        </row>
      </sheetData>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ow r="1">
          <cell r="A1" t="str">
            <v>ITEM</v>
          </cell>
        </row>
      </sheetData>
      <sheetData sheetId="464"/>
      <sheetData sheetId="465"/>
      <sheetData sheetId="466">
        <row r="1">
          <cell r="A1" t="str">
            <v>EQUIPO</v>
          </cell>
        </row>
      </sheetData>
      <sheetData sheetId="467"/>
      <sheetData sheetId="468"/>
      <sheetData sheetId="469">
        <row r="1">
          <cell r="A1" t="str">
            <v>ITEM</v>
          </cell>
        </row>
      </sheetData>
      <sheetData sheetId="470"/>
      <sheetData sheetId="471"/>
      <sheetData sheetId="472"/>
      <sheetData sheetId="473"/>
      <sheetData sheetId="474"/>
      <sheetData sheetId="475">
        <row r="1">
          <cell r="A1" t="str">
            <v>EQUIPO</v>
          </cell>
        </row>
      </sheetData>
      <sheetData sheetId="476"/>
      <sheetData sheetId="477"/>
      <sheetData sheetId="478"/>
      <sheetData sheetId="479"/>
      <sheetData sheetId="480"/>
      <sheetData sheetId="481"/>
      <sheetData sheetId="482">
        <row r="1">
          <cell r="A1" t="str">
            <v>ITEM</v>
          </cell>
        </row>
      </sheetData>
      <sheetData sheetId="483">
        <row r="1">
          <cell r="A1" t="str">
            <v>INSTITUTO NACIONAL DE VIAS</v>
          </cell>
        </row>
      </sheetData>
      <sheetData sheetId="484"/>
      <sheetData sheetId="485"/>
      <sheetData sheetId="486"/>
      <sheetData sheetId="487"/>
      <sheetData sheetId="488"/>
      <sheetData sheetId="489"/>
      <sheetData sheetId="490"/>
      <sheetData sheetId="491"/>
      <sheetData sheetId="492"/>
      <sheetData sheetId="493"/>
      <sheetData sheetId="494"/>
      <sheetData sheetId="495"/>
      <sheetData sheetId="496">
        <row r="1">
          <cell r="A1" t="str">
            <v>INSTITUTO NACIONAL DE VIAS</v>
          </cell>
        </row>
      </sheetData>
      <sheetData sheetId="497"/>
      <sheetData sheetId="498">
        <row r="33">
          <cell r="C33">
            <v>0.77967625899280601</v>
          </cell>
        </row>
      </sheetData>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ow r="1">
          <cell r="A1" t="str">
            <v>ITEM</v>
          </cell>
        </row>
      </sheetData>
      <sheetData sheetId="523">
        <row r="1">
          <cell r="A1" t="str">
            <v>EQUIPO</v>
          </cell>
        </row>
      </sheetData>
      <sheetData sheetId="524">
        <row r="1">
          <cell r="A1" t="str">
            <v>ADMINISTRACION</v>
          </cell>
        </row>
      </sheetData>
      <sheetData sheetId="525"/>
      <sheetData sheetId="526"/>
      <sheetData sheetId="527"/>
      <sheetData sheetId="528"/>
      <sheetData sheetId="529"/>
      <sheetData sheetId="530"/>
      <sheetData sheetId="531"/>
      <sheetData sheetId="532"/>
      <sheetData sheetId="533"/>
      <sheetData sheetId="534"/>
      <sheetData sheetId="535">
        <row r="1">
          <cell r="A1" t="str">
            <v>ITEM</v>
          </cell>
        </row>
      </sheetData>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row r="1">
          <cell r="A1" t="str">
            <v>ITEM</v>
          </cell>
        </row>
      </sheetData>
      <sheetData sheetId="550">
        <row r="1">
          <cell r="A1" t="str">
            <v>EQUIPO</v>
          </cell>
        </row>
      </sheetData>
      <sheetData sheetId="551">
        <row r="1">
          <cell r="A1" t="str">
            <v>ADMINISTRACION</v>
          </cell>
        </row>
      </sheetData>
      <sheetData sheetId="552">
        <row r="5">
          <cell r="E5" t="str">
            <v>CANTIDAD</v>
          </cell>
        </row>
      </sheetData>
      <sheetData sheetId="553">
        <row r="5">
          <cell r="E5" t="str">
            <v>CANTIDAD</v>
          </cell>
        </row>
      </sheetData>
      <sheetData sheetId="554">
        <row r="5">
          <cell r="E5" t="str">
            <v>CANTIDAD</v>
          </cell>
        </row>
      </sheetData>
      <sheetData sheetId="555">
        <row r="5">
          <cell r="E5" t="str">
            <v>CANTIDAD</v>
          </cell>
        </row>
      </sheetData>
      <sheetData sheetId="556">
        <row r="5">
          <cell r="E5" t="str">
            <v>CANTIDAD</v>
          </cell>
        </row>
      </sheetData>
      <sheetData sheetId="557">
        <row r="1">
          <cell r="A1" t="str">
            <v>ITEM</v>
          </cell>
        </row>
      </sheetData>
      <sheetData sheetId="558">
        <row r="1">
          <cell r="A1" t="str">
            <v>EQUIPO</v>
          </cell>
        </row>
      </sheetData>
      <sheetData sheetId="559">
        <row r="1">
          <cell r="A1" t="str">
            <v>ADMINISTRACION</v>
          </cell>
        </row>
      </sheetData>
      <sheetData sheetId="560"/>
      <sheetData sheetId="561"/>
      <sheetData sheetId="562"/>
      <sheetData sheetId="563"/>
      <sheetData sheetId="564"/>
      <sheetData sheetId="565"/>
      <sheetData sheetId="566"/>
      <sheetData sheetId="567">
        <row r="5">
          <cell r="A5">
            <v>1</v>
          </cell>
        </row>
      </sheetData>
      <sheetData sheetId="568"/>
      <sheetData sheetId="569"/>
      <sheetData sheetId="570"/>
      <sheetData sheetId="571">
        <row r="1">
          <cell r="A1" t="str">
            <v>ITEM</v>
          </cell>
        </row>
      </sheetData>
      <sheetData sheetId="572">
        <row r="1">
          <cell r="A1" t="str">
            <v>EQUIPO</v>
          </cell>
        </row>
      </sheetData>
      <sheetData sheetId="573">
        <row r="1">
          <cell r="A1" t="str">
            <v>ADMINISTRACION</v>
          </cell>
        </row>
      </sheetData>
      <sheetData sheetId="574"/>
      <sheetData sheetId="575"/>
      <sheetData sheetId="576"/>
      <sheetData sheetId="577"/>
      <sheetData sheetId="578">
        <row r="6">
          <cell r="A6" t="str">
            <v>TOPÓGRAFO</v>
          </cell>
        </row>
      </sheetData>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ow r="1">
          <cell r="A1" t="str">
            <v>INSTITUTO NACIONAL DE VIAS</v>
          </cell>
        </row>
      </sheetData>
      <sheetData sheetId="656"/>
      <sheetData sheetId="657"/>
      <sheetData sheetId="658"/>
      <sheetData sheetId="659"/>
      <sheetData sheetId="660"/>
      <sheetData sheetId="661"/>
      <sheetData sheetId="662" refreshError="1"/>
      <sheetData sheetId="663"/>
      <sheetData sheetId="664"/>
      <sheetData sheetId="665"/>
      <sheetData sheetId="666">
        <row r="5">
          <cell r="A5" t="str">
            <v>Desperdicio</v>
          </cell>
        </row>
      </sheetData>
      <sheetData sheetId="667"/>
      <sheetData sheetId="668"/>
      <sheetData sheetId="669"/>
      <sheetData sheetId="670">
        <row r="33">
          <cell r="C33">
            <v>0.77967625899280601</v>
          </cell>
        </row>
      </sheetData>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sheetData sheetId="930"/>
      <sheetData sheetId="931"/>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row r="1">
          <cell r="A1" t="str">
            <v>EQUIPO</v>
          </cell>
        </row>
      </sheetData>
      <sheetData sheetId="938">
        <row r="1">
          <cell r="A1" t="str">
            <v>ADMINISTRACION</v>
          </cell>
        </row>
      </sheetData>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row r="1">
          <cell r="A1" t="str">
            <v>ITEM</v>
          </cell>
        </row>
      </sheetData>
      <sheetData sheetId="958">
        <row r="1">
          <cell r="A1" t="str">
            <v>EQUIPO</v>
          </cell>
        </row>
      </sheetData>
      <sheetData sheetId="959">
        <row r="1">
          <cell r="A1" t="str">
            <v>ADMINISTRACION</v>
          </cell>
        </row>
      </sheetData>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row r="6">
          <cell r="X6">
            <v>18397.48</v>
          </cell>
        </row>
      </sheetData>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ow r="1">
          <cell r="B1" t="str">
            <v>CTO-102-2002</v>
          </cell>
        </row>
      </sheetData>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row r="41">
          <cell r="H41">
            <v>1719.2219460730605</v>
          </cell>
        </row>
      </sheetData>
      <sheetData sheetId="1310">
        <row r="44">
          <cell r="H44">
            <v>747796</v>
          </cell>
        </row>
      </sheetData>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row r="18">
          <cell r="C18">
            <v>7000</v>
          </cell>
        </row>
      </sheetData>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row r="18">
          <cell r="C18">
            <v>7000</v>
          </cell>
        </row>
      </sheetData>
      <sheetData sheetId="1372"/>
      <sheetData sheetId="1373"/>
      <sheetData sheetId="1374"/>
      <sheetData sheetId="1375"/>
      <sheetData sheetId="1376"/>
      <sheetData sheetId="1377" refreshError="1"/>
      <sheetData sheetId="1378"/>
      <sheetData sheetId="1379"/>
      <sheetData sheetId="1380"/>
      <sheetData sheetId="1381"/>
      <sheetData sheetId="1382"/>
      <sheetData sheetId="1383"/>
      <sheetData sheetId="1384"/>
      <sheetData sheetId="1385">
        <row r="6">
          <cell r="B6">
            <v>200.1</v>
          </cell>
        </row>
      </sheetData>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ow r="36">
          <cell r="G36">
            <v>310000.00000097335</v>
          </cell>
        </row>
      </sheetData>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sheetData sheetId="2033"/>
      <sheetData sheetId="2034"/>
      <sheetData sheetId="2035"/>
      <sheetData sheetId="2036"/>
      <sheetData sheetId="2037"/>
      <sheetData sheetId="2038"/>
      <sheetData sheetId="2039" refreshError="1"/>
      <sheetData sheetId="2040"/>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sheetData sheetId="2145"/>
      <sheetData sheetId="2146" refreshError="1"/>
      <sheetData sheetId="2147" refreshError="1"/>
      <sheetData sheetId="2148" refreshError="1"/>
      <sheetData sheetId="2149" refreshError="1"/>
      <sheetData sheetId="2150" refreshError="1"/>
      <sheetData sheetId="2151"/>
      <sheetData sheetId="2152"/>
      <sheetData sheetId="2153">
        <row r="1">
          <cell r="A1" t="str">
            <v>INSTITUTO NACIONAL DE VIAS</v>
          </cell>
        </row>
      </sheetData>
      <sheetData sheetId="2154" refreshError="1"/>
      <sheetData sheetId="2155" refreshError="1"/>
      <sheetData sheetId="2156" refreshError="1"/>
      <sheetData sheetId="2157"/>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sheetData sheetId="2168" refreshError="1"/>
      <sheetData sheetId="2169"/>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sheetData sheetId="2203"/>
      <sheetData sheetId="2204"/>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sheetData sheetId="2242"/>
      <sheetData sheetId="2243"/>
      <sheetData sheetId="2244"/>
      <sheetData sheetId="2245"/>
      <sheetData sheetId="2246"/>
      <sheetData sheetId="2247"/>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sheetData sheetId="2264"/>
      <sheetData sheetId="2265"/>
      <sheetData sheetId="2266"/>
      <sheetData sheetId="2267">
        <row r="1">
          <cell r="A1" t="str">
            <v>INSTITUTO NACIONAL DE VIAS</v>
          </cell>
        </row>
      </sheetData>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sheetData sheetId="2346"/>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sheetData sheetId="2366"/>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refreshError="1"/>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refreshError="1"/>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refreshError="1"/>
      <sheetData sheetId="2476" refreshError="1"/>
      <sheetData sheetId="2477" refreshError="1"/>
      <sheetData sheetId="2478"/>
      <sheetData sheetId="2479"/>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sheetData sheetId="2491" refreshError="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refreshError="1"/>
      <sheetData sheetId="2506" refreshError="1"/>
      <sheetData sheetId="2507" refreshError="1"/>
      <sheetData sheetId="2508" refreshError="1"/>
      <sheetData sheetId="2509" refreshError="1"/>
      <sheetData sheetId="2510"/>
      <sheetData sheetId="2511"/>
      <sheetData sheetId="2512"/>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sheetData sheetId="2537" refreshError="1"/>
      <sheetData sheetId="2538"/>
      <sheetData sheetId="2539" refreshError="1"/>
      <sheetData sheetId="2540">
        <row r="1">
          <cell r="A1" t="str">
            <v>Name</v>
          </cell>
        </row>
      </sheetData>
      <sheetData sheetId="2541"/>
      <sheetData sheetId="2542"/>
      <sheetData sheetId="2543"/>
      <sheetData sheetId="2544"/>
      <sheetData sheetId="2545"/>
      <sheetData sheetId="2546"/>
      <sheetData sheetId="2547"/>
      <sheetData sheetId="2548"/>
      <sheetData sheetId="2549">
        <row r="3">
          <cell r="P3" t="str">
            <v>CONSORCIO CICLOINFRAESCTRUCTURA</v>
          </cell>
        </row>
      </sheetData>
      <sheetData sheetId="2550">
        <row r="4">
          <cell r="B4" t="str">
            <v>A-1.1</v>
          </cell>
        </row>
      </sheetData>
      <sheetData sheetId="2551"/>
      <sheetData sheetId="2552"/>
      <sheetData sheetId="2553"/>
      <sheetData sheetId="2554">
        <row r="4">
          <cell r="F4" t="str">
            <v>INDEPORTES</v>
          </cell>
        </row>
      </sheetData>
      <sheetData sheetId="2555"/>
      <sheetData sheetId="2556"/>
      <sheetData sheetId="2557"/>
      <sheetData sheetId="2558"/>
      <sheetData sheetId="2559"/>
      <sheetData sheetId="2560"/>
      <sheetData sheetId="2561"/>
      <sheetData sheetId="2562" refreshError="1"/>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refreshError="1"/>
      <sheetData sheetId="2617" refreshError="1"/>
      <sheetData sheetId="2618" refreshError="1"/>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refreshError="1"/>
      <sheetData sheetId="2835"/>
      <sheetData sheetId="2836"/>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sheetData sheetId="2900"/>
      <sheetData sheetId="2901" refreshError="1"/>
      <sheetData sheetId="2902"/>
      <sheetData sheetId="2903" refreshError="1"/>
      <sheetData sheetId="2904"/>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sheetData sheetId="2945"/>
      <sheetData sheetId="2946"/>
      <sheetData sheetId="2947" refreshError="1"/>
      <sheetData sheetId="2948"/>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sheetData sheetId="2964"/>
      <sheetData sheetId="2965"/>
      <sheetData sheetId="2966"/>
      <sheetData sheetId="2967"/>
      <sheetData sheetId="2968" refreshError="1"/>
      <sheetData sheetId="2969"/>
      <sheetData sheetId="2970"/>
      <sheetData sheetId="2971"/>
      <sheetData sheetId="2972"/>
      <sheetData sheetId="2973"/>
      <sheetData sheetId="2974"/>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ow r="1">
          <cell r="C1">
            <v>0.2</v>
          </cell>
        </row>
      </sheetData>
      <sheetData sheetId="3022"/>
      <sheetData sheetId="3023"/>
      <sheetData sheetId="3024" refreshError="1"/>
      <sheetData sheetId="3025" refreshError="1"/>
      <sheetData sheetId="3026" refreshError="1"/>
      <sheetData sheetId="3027"/>
      <sheetData sheetId="3028"/>
      <sheetData sheetId="3029"/>
      <sheetData sheetId="3030" refreshError="1"/>
      <sheetData sheetId="3031"/>
      <sheetData sheetId="3032" refreshError="1"/>
      <sheetData sheetId="3033"/>
      <sheetData sheetId="3034"/>
      <sheetData sheetId="3035"/>
      <sheetData sheetId="3036"/>
      <sheetData sheetId="3037"/>
      <sheetData sheetId="3038"/>
      <sheetData sheetId="3039"/>
      <sheetData sheetId="3040"/>
      <sheetData sheetId="3041"/>
      <sheetData sheetId="3042" refreshError="1"/>
      <sheetData sheetId="3043"/>
      <sheetData sheetId="3044">
        <row r="3">
          <cell r="P3" t="str">
            <v>CONSORCIO CICLOINFRAESCTRUCTURA</v>
          </cell>
        </row>
      </sheetData>
      <sheetData sheetId="3045">
        <row r="4">
          <cell r="B4" t="str">
            <v>A-1.1</v>
          </cell>
        </row>
      </sheetData>
      <sheetData sheetId="3046"/>
      <sheetData sheetId="3047">
        <row r="4">
          <cell r="F4" t="str">
            <v>INDEPORTES</v>
          </cell>
        </row>
      </sheetData>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row r="1">
          <cell r="B1" t="str">
            <v>CTO-102-2002</v>
          </cell>
        </row>
      </sheetData>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sheetData sheetId="5058"/>
      <sheetData sheetId="5059"/>
      <sheetData sheetId="5060"/>
      <sheetData sheetId="5061"/>
      <sheetData sheetId="5062"/>
      <sheetData sheetId="5063"/>
      <sheetData sheetId="5064"/>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sheetData sheetId="5163">
        <row r="7">
          <cell r="B7">
            <v>1</v>
          </cell>
        </row>
      </sheetData>
      <sheetData sheetId="5164">
        <row r="2">
          <cell r="A2" t="str">
            <v>CODIGO</v>
          </cell>
        </row>
      </sheetData>
      <sheetData sheetId="5165">
        <row r="7">
          <cell r="B7">
            <v>1</v>
          </cell>
        </row>
      </sheetData>
      <sheetData sheetId="5166">
        <row r="1">
          <cell r="A1" t="str">
            <v>OCCIDENTAL DE COLOMBIA, LLC. / OCCIDENTAL ANDINA, LLC</v>
          </cell>
        </row>
      </sheetData>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sheetData sheetId="5253"/>
      <sheetData sheetId="5254"/>
      <sheetData sheetId="5255"/>
      <sheetData sheetId="5256"/>
      <sheetData sheetId="5257"/>
      <sheetData sheetId="5258"/>
      <sheetData sheetId="5259"/>
      <sheetData sheetId="5260"/>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row r="8">
          <cell r="A8">
            <v>2.1</v>
          </cell>
        </row>
      </sheetData>
      <sheetData sheetId="5895">
        <row r="8">
          <cell r="A8">
            <v>3.1</v>
          </cell>
        </row>
      </sheetData>
      <sheetData sheetId="5896"/>
      <sheetData sheetId="5897"/>
      <sheetData sheetId="5898"/>
      <sheetData sheetId="5899"/>
      <sheetData sheetId="5900"/>
      <sheetData sheetId="5901">
        <row r="3">
          <cell r="A3">
            <v>1</v>
          </cell>
        </row>
      </sheetData>
      <sheetData sheetId="5902"/>
      <sheetData sheetId="5903"/>
      <sheetData sheetId="5904"/>
      <sheetData sheetId="5905"/>
      <sheetData sheetId="5906"/>
      <sheetData sheetId="5907"/>
      <sheetData sheetId="5908">
        <row r="1">
          <cell r="A1" t="str">
            <v>LISTADO DE INSUMOS GENERAL</v>
          </cell>
        </row>
      </sheetData>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row r="8">
          <cell r="A8">
            <v>2.1</v>
          </cell>
        </row>
      </sheetData>
      <sheetData sheetId="5923">
        <row r="8">
          <cell r="A8">
            <v>3.1</v>
          </cell>
        </row>
      </sheetData>
      <sheetData sheetId="5924">
        <row r="8">
          <cell r="A8">
            <v>2.1</v>
          </cell>
        </row>
      </sheetData>
      <sheetData sheetId="5925">
        <row r="8">
          <cell r="A8">
            <v>3.1</v>
          </cell>
        </row>
      </sheetData>
      <sheetData sheetId="5926"/>
      <sheetData sheetId="5927"/>
      <sheetData sheetId="5928">
        <row r="3">
          <cell r="A3">
            <v>1</v>
          </cell>
        </row>
      </sheetData>
      <sheetData sheetId="5929"/>
      <sheetData sheetId="5930">
        <row r="3">
          <cell r="A3">
            <v>1</v>
          </cell>
        </row>
      </sheetData>
      <sheetData sheetId="5931"/>
      <sheetData sheetId="5932"/>
      <sheetData sheetId="5933"/>
      <sheetData sheetId="5934"/>
      <sheetData sheetId="5935">
        <row r="1">
          <cell r="A1" t="str">
            <v>LISTADO DE INSUMOS GENERAL</v>
          </cell>
        </row>
      </sheetData>
      <sheetData sheetId="5936" refreshError="1"/>
      <sheetData sheetId="5937">
        <row r="1">
          <cell r="A1" t="str">
            <v>LISTADO DE INSUMOS GENERAL</v>
          </cell>
        </row>
      </sheetData>
      <sheetData sheetId="5938" refreshError="1"/>
      <sheetData sheetId="5939"/>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refreshError="1"/>
      <sheetData sheetId="6146"/>
      <sheetData sheetId="6147"/>
      <sheetData sheetId="6148" refreshError="1"/>
      <sheetData sheetId="6149" refreshError="1"/>
      <sheetData sheetId="6150" refreshError="1"/>
      <sheetData sheetId="6151" refreshError="1"/>
      <sheetData sheetId="6152"/>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sheetData sheetId="6198"/>
      <sheetData sheetId="6199"/>
      <sheetData sheetId="6200"/>
      <sheetData sheetId="6201"/>
      <sheetData sheetId="6202"/>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ow r="36">
          <cell r="G36">
            <v>271000.00000162207</v>
          </cell>
        </row>
      </sheetData>
      <sheetData sheetId="6226">
        <row r="33">
          <cell r="G33">
            <v>283000.00002693152</v>
          </cell>
        </row>
      </sheetData>
      <sheetData sheetId="6227">
        <row r="33">
          <cell r="G33">
            <v>290000.00000013626</v>
          </cell>
        </row>
      </sheetData>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row r="1">
          <cell r="A1" t="str">
            <v>ITEM</v>
          </cell>
        </row>
      </sheetData>
      <sheetData sheetId="6310">
        <row r="1">
          <cell r="A1" t="str">
            <v>EQUIPO</v>
          </cell>
        </row>
      </sheetData>
      <sheetData sheetId="6311">
        <row r="1">
          <cell r="A1" t="str">
            <v>ADMINISTRACION</v>
          </cell>
        </row>
      </sheetData>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row r="1">
          <cell r="A1" t="str">
            <v>ADMINISTRACION</v>
          </cell>
        </row>
      </sheetData>
      <sheetData sheetId="6365">
        <row r="1">
          <cell r="A1" t="str">
            <v>EQUIPO</v>
          </cell>
        </row>
      </sheetData>
      <sheetData sheetId="6366">
        <row r="1">
          <cell r="A1" t="str">
            <v>ITEM</v>
          </cell>
        </row>
      </sheetData>
      <sheetData sheetId="6367"/>
      <sheetData sheetId="6368"/>
      <sheetData sheetId="6369"/>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ow r="1">
          <cell r="B1" t="str">
            <v>CTO-102-2002</v>
          </cell>
        </row>
      </sheetData>
      <sheetData sheetId="6469"/>
      <sheetData sheetId="6470"/>
      <sheetData sheetId="6471"/>
      <sheetData sheetId="6472" refreshError="1"/>
      <sheetData sheetId="6473"/>
      <sheetData sheetId="6474"/>
      <sheetData sheetId="6475"/>
      <sheetData sheetId="6476"/>
      <sheetData sheetId="6477"/>
      <sheetData sheetId="6478"/>
      <sheetData sheetId="6479"/>
      <sheetData sheetId="6480"/>
      <sheetData sheetId="6481" refreshError="1"/>
      <sheetData sheetId="6482" refreshError="1"/>
      <sheetData sheetId="6483"/>
      <sheetData sheetId="6484" refreshError="1"/>
      <sheetData sheetId="6485" refreshError="1"/>
      <sheetData sheetId="6486" refreshError="1"/>
      <sheetData sheetId="6487"/>
      <sheetData sheetId="6488" refreshError="1"/>
      <sheetData sheetId="6489">
        <row r="1">
          <cell r="A1" t="str">
            <v>ITEM</v>
          </cell>
        </row>
      </sheetData>
      <sheetData sheetId="6490">
        <row r="1">
          <cell r="A1" t="str">
            <v>ADMINISTRACION</v>
          </cell>
        </row>
      </sheetData>
      <sheetData sheetId="6491">
        <row r="7">
          <cell r="A7">
            <v>300</v>
          </cell>
        </row>
      </sheetData>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row r="1">
          <cell r="B1" t="str">
            <v>CTO-102-2002</v>
          </cell>
        </row>
      </sheetData>
      <sheetData sheetId="6505"/>
      <sheetData sheetId="6506"/>
      <sheetData sheetId="6507"/>
      <sheetData sheetId="6508"/>
      <sheetData sheetId="6509"/>
      <sheetData sheetId="6510"/>
      <sheetData sheetId="6511"/>
      <sheetData sheetId="6512"/>
      <sheetData sheetId="6513"/>
      <sheetData sheetId="6514"/>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sheetData sheetId="6853"/>
      <sheetData sheetId="6854"/>
      <sheetData sheetId="6855"/>
      <sheetData sheetId="6856"/>
      <sheetData sheetId="6857"/>
      <sheetData sheetId="6858"/>
      <sheetData sheetId="6859"/>
      <sheetData sheetId="6860"/>
      <sheetData sheetId="6861">
        <row r="5">
          <cell r="E5" t="str">
            <v>CANTIDAD</v>
          </cell>
        </row>
      </sheetData>
      <sheetData sheetId="6862">
        <row r="5">
          <cell r="E5" t="str">
            <v>CANTIDAD</v>
          </cell>
        </row>
      </sheetData>
      <sheetData sheetId="6863">
        <row r="5">
          <cell r="E5" t="str">
            <v>CANTIDAD</v>
          </cell>
        </row>
      </sheetData>
      <sheetData sheetId="6864">
        <row r="5">
          <cell r="E5" t="str">
            <v>CANTIDAD</v>
          </cell>
        </row>
      </sheetData>
      <sheetData sheetId="6865">
        <row r="5">
          <cell r="E5" t="str">
            <v>CANTIDAD</v>
          </cell>
        </row>
      </sheetData>
      <sheetData sheetId="6866">
        <row r="5">
          <cell r="E5" t="str">
            <v>CANTIDAD</v>
          </cell>
        </row>
      </sheetData>
      <sheetData sheetId="6867">
        <row r="5">
          <cell r="E5" t="str">
            <v>CANTIDAD</v>
          </cell>
        </row>
      </sheetData>
      <sheetData sheetId="6868" refreshError="1"/>
      <sheetData sheetId="6869" refreshError="1"/>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row r="16">
          <cell r="A16" t="str">
            <v>ABONO 10-30-10</v>
          </cell>
        </row>
      </sheetData>
      <sheetData sheetId="7072"/>
      <sheetData sheetId="7073"/>
      <sheetData sheetId="7074"/>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sheetData sheetId="7126"/>
      <sheetData sheetId="7127"/>
      <sheetData sheetId="7128"/>
      <sheetData sheetId="7129" refreshError="1"/>
      <sheetData sheetId="7130"/>
      <sheetData sheetId="7131"/>
      <sheetData sheetId="7132"/>
      <sheetData sheetId="7133"/>
      <sheetData sheetId="7134"/>
      <sheetData sheetId="7135"/>
      <sheetData sheetId="7136" refreshError="1"/>
      <sheetData sheetId="7137" refreshError="1"/>
      <sheetData sheetId="7138" refreshError="1"/>
      <sheetData sheetId="7139" refreshError="1"/>
      <sheetData sheetId="7140"/>
      <sheetData sheetId="7141"/>
      <sheetData sheetId="7142">
        <row r="1">
          <cell r="A1" t="str">
            <v>ITEM</v>
          </cell>
        </row>
      </sheetData>
      <sheetData sheetId="7143"/>
      <sheetData sheetId="7144">
        <row r="1">
          <cell r="A1" t="str">
            <v>ADMINISTRACION</v>
          </cell>
        </row>
      </sheetData>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sheetData sheetId="725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ow r="47">
          <cell r="H47">
            <v>11675</v>
          </cell>
        </row>
      </sheetData>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ow r="47">
          <cell r="H47">
            <v>29691.867138751997</v>
          </cell>
        </row>
      </sheetData>
      <sheetData sheetId="7320">
        <row r="47">
          <cell r="H47">
            <v>10601.359883464</v>
          </cell>
        </row>
      </sheetData>
      <sheetData sheetId="7321" refreshError="1"/>
      <sheetData sheetId="7322" refreshError="1"/>
      <sheetData sheetId="7323">
        <row r="47">
          <cell r="H47">
            <v>63269.394041350002</v>
          </cell>
        </row>
      </sheetData>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ow r="47">
          <cell r="H47">
            <v>55430.1575333</v>
          </cell>
        </row>
      </sheetData>
      <sheetData sheetId="7334">
        <row r="47">
          <cell r="H47">
            <v>25786.003498499998</v>
          </cell>
        </row>
      </sheetData>
      <sheetData sheetId="7335">
        <row r="47">
          <cell r="H47">
            <v>21993.806973733335</v>
          </cell>
        </row>
      </sheetData>
      <sheetData sheetId="7336"/>
      <sheetData sheetId="7337"/>
      <sheetData sheetId="7338"/>
      <sheetData sheetId="7339"/>
      <sheetData sheetId="7340"/>
      <sheetData sheetId="7341"/>
      <sheetData sheetId="7342">
        <row r="47">
          <cell r="H47">
            <v>21941.348275</v>
          </cell>
        </row>
      </sheetData>
      <sheetData sheetId="7343">
        <row r="47">
          <cell r="H47">
            <v>576269.26239999989</v>
          </cell>
        </row>
      </sheetData>
      <sheetData sheetId="7344">
        <row r="48">
          <cell r="H48">
            <v>640370.66537874995</v>
          </cell>
        </row>
      </sheetData>
      <sheetData sheetId="7345">
        <row r="49">
          <cell r="H49">
            <v>83961.133243064003</v>
          </cell>
        </row>
      </sheetData>
      <sheetData sheetId="7346">
        <row r="47">
          <cell r="H47">
            <v>14670.136122054002</v>
          </cell>
        </row>
      </sheetData>
      <sheetData sheetId="7347">
        <row r="47">
          <cell r="H47">
            <v>9078.6352040999991</v>
          </cell>
        </row>
      </sheetData>
      <sheetData sheetId="7348">
        <row r="51">
          <cell r="H51">
            <v>117309.4992738</v>
          </cell>
        </row>
      </sheetData>
      <sheetData sheetId="7349"/>
      <sheetData sheetId="7350"/>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sheetData sheetId="7363"/>
      <sheetData sheetId="7364"/>
      <sheetData sheetId="7365"/>
      <sheetData sheetId="7366"/>
      <sheetData sheetId="7367"/>
      <sheetData sheetId="7368"/>
      <sheetData sheetId="7369"/>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refreshError="1"/>
      <sheetData sheetId="7406" refreshError="1"/>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row r="1">
          <cell r="A1" t="str">
            <v>INSTITUTO NACIONAL DE VIAS</v>
          </cell>
        </row>
      </sheetData>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refreshError="1"/>
      <sheetData sheetId="7497"/>
      <sheetData sheetId="7498" refreshError="1"/>
      <sheetData sheetId="7499" refreshError="1"/>
      <sheetData sheetId="7500" refreshError="1"/>
      <sheetData sheetId="7501" refreshError="1"/>
      <sheetData sheetId="7502"/>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sheetData sheetId="7934" refreshError="1"/>
      <sheetData sheetId="7935" refreshError="1"/>
      <sheetData sheetId="7936" refreshError="1"/>
      <sheetData sheetId="7937" refreshError="1"/>
      <sheetData sheetId="7938"/>
      <sheetData sheetId="7939"/>
      <sheetData sheetId="7940"/>
      <sheetData sheetId="7941"/>
      <sheetData sheetId="7942"/>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ow r="4">
          <cell r="E4" t="str">
            <v>GUPCO</v>
          </cell>
        </row>
      </sheetData>
      <sheetData sheetId="8229"/>
      <sheetData sheetId="8230"/>
      <sheetData sheetId="8231"/>
      <sheetData sheetId="8232" refreshError="1"/>
      <sheetData sheetId="8233" refreshError="1"/>
      <sheetData sheetId="8234" refreshError="1"/>
      <sheetData sheetId="8235" refreshError="1"/>
      <sheetData sheetId="8236" refreshError="1"/>
      <sheetData sheetId="8237" refreshError="1"/>
      <sheetData sheetId="8238"/>
      <sheetData sheetId="8239"/>
      <sheetData sheetId="8240" refreshError="1"/>
      <sheetData sheetId="8241"/>
      <sheetData sheetId="8242"/>
      <sheetData sheetId="8243"/>
      <sheetData sheetId="8244"/>
      <sheetData sheetId="8245"/>
      <sheetData sheetId="8246"/>
      <sheetData sheetId="8247"/>
      <sheetData sheetId="8248"/>
      <sheetData sheetId="8249"/>
      <sheetData sheetId="8250" refreshError="1"/>
      <sheetData sheetId="8251" refreshError="1"/>
      <sheetData sheetId="8252" refreshError="1"/>
      <sheetData sheetId="8253">
        <row r="2">
          <cell r="A2" t="str">
            <v>(ºF)</v>
          </cell>
        </row>
      </sheetData>
      <sheetData sheetId="8254"/>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sheetData sheetId="8266"/>
      <sheetData sheetId="8267" refreshError="1"/>
      <sheetData sheetId="8268" refreshError="1"/>
      <sheetData sheetId="8269"/>
      <sheetData sheetId="8270" refreshError="1"/>
      <sheetData sheetId="8271" refreshError="1"/>
      <sheetData sheetId="8272"/>
      <sheetData sheetId="8273" refreshError="1"/>
      <sheetData sheetId="8274"/>
      <sheetData sheetId="8275"/>
      <sheetData sheetId="8276"/>
      <sheetData sheetId="8277"/>
      <sheetData sheetId="8278"/>
      <sheetData sheetId="8279"/>
      <sheetData sheetId="8280" refreshError="1"/>
      <sheetData sheetId="8281"/>
      <sheetData sheetId="8282" refreshError="1"/>
      <sheetData sheetId="8283"/>
      <sheetData sheetId="8284" refreshError="1"/>
      <sheetData sheetId="8285" refreshError="1"/>
      <sheetData sheetId="8286" refreshError="1"/>
      <sheetData sheetId="8287"/>
      <sheetData sheetId="8288"/>
      <sheetData sheetId="8289"/>
      <sheetData sheetId="8290"/>
      <sheetData sheetId="8291"/>
      <sheetData sheetId="8292"/>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sheetData sheetId="8345"/>
      <sheetData sheetId="8346"/>
      <sheetData sheetId="8347"/>
      <sheetData sheetId="8348"/>
      <sheetData sheetId="8349"/>
      <sheetData sheetId="8350"/>
      <sheetData sheetId="8351"/>
      <sheetData sheetId="8352"/>
      <sheetData sheetId="8353"/>
      <sheetData sheetId="8354" refreshError="1"/>
      <sheetData sheetId="8355" refreshError="1"/>
      <sheetData sheetId="8356" refreshError="1"/>
      <sheetData sheetId="8357" refreshError="1"/>
      <sheetData sheetId="8358" refreshError="1"/>
      <sheetData sheetId="8359" refreshError="1"/>
      <sheetData sheetId="8360" refreshError="1"/>
      <sheetData sheetId="8361"/>
      <sheetData sheetId="8362"/>
      <sheetData sheetId="8363"/>
      <sheetData sheetId="8364"/>
      <sheetData sheetId="8365"/>
      <sheetData sheetId="8366"/>
      <sheetData sheetId="8367"/>
      <sheetData sheetId="8368"/>
      <sheetData sheetId="8369"/>
      <sheetData sheetId="8370"/>
      <sheetData sheetId="8371"/>
      <sheetData sheetId="8372" refreshError="1"/>
      <sheetData sheetId="8373" refreshError="1"/>
      <sheetData sheetId="8374" refreshError="1"/>
      <sheetData sheetId="8375" refreshError="1"/>
      <sheetData sheetId="8376" refreshError="1"/>
      <sheetData sheetId="8377"/>
      <sheetData sheetId="8378"/>
      <sheetData sheetId="8379" refreshError="1"/>
      <sheetData sheetId="8380"/>
      <sheetData sheetId="8381">
        <row r="4">
          <cell r="B4">
            <v>39886</v>
          </cell>
        </row>
      </sheetData>
      <sheetData sheetId="8382"/>
      <sheetData sheetId="8383"/>
      <sheetData sheetId="8384"/>
      <sheetData sheetId="8385"/>
      <sheetData sheetId="8386"/>
      <sheetData sheetId="8387"/>
      <sheetData sheetId="8388">
        <row r="4">
          <cell r="B4">
            <v>39886</v>
          </cell>
        </row>
      </sheetData>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refreshError="1"/>
      <sheetData sheetId="8415" refreshError="1"/>
      <sheetData sheetId="8416"/>
      <sheetData sheetId="8417">
        <row r="5">
          <cell r="B5" t="str">
            <v>MANO DE OBRA MENOR A 10SMLV (sin AIU)</v>
          </cell>
        </row>
      </sheetData>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refreshError="1"/>
      <sheetData sheetId="8438"/>
      <sheetData sheetId="8439"/>
      <sheetData sheetId="8440"/>
      <sheetData sheetId="8441" refreshError="1"/>
      <sheetData sheetId="8442"/>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sheetData sheetId="8516"/>
      <sheetData sheetId="8517"/>
      <sheetData sheetId="8518"/>
      <sheetData sheetId="8519">
        <row r="4">
          <cell r="E4" t="str">
            <v>GUPCO</v>
          </cell>
        </row>
      </sheetData>
      <sheetData sheetId="8520"/>
      <sheetData sheetId="8521"/>
      <sheetData sheetId="8522"/>
      <sheetData sheetId="8523"/>
      <sheetData sheetId="8524"/>
      <sheetData sheetId="8525" refreshError="1"/>
      <sheetData sheetId="8526"/>
      <sheetData sheetId="8527" refreshError="1"/>
      <sheetData sheetId="8528"/>
      <sheetData sheetId="8529" refreshError="1"/>
      <sheetData sheetId="8530" refreshError="1"/>
      <sheetData sheetId="8531" refreshError="1"/>
      <sheetData sheetId="8532" refreshError="1"/>
      <sheetData sheetId="8533"/>
      <sheetData sheetId="8534"/>
      <sheetData sheetId="8535"/>
      <sheetData sheetId="8536"/>
      <sheetData sheetId="8537"/>
      <sheetData sheetId="8538" refreshError="1"/>
      <sheetData sheetId="8539" refreshError="1"/>
      <sheetData sheetId="8540" refreshError="1"/>
      <sheetData sheetId="8541" refreshError="1"/>
      <sheetData sheetId="8542" refreshError="1"/>
      <sheetData sheetId="8543" refreshError="1"/>
      <sheetData sheetId="8544" refreshError="1"/>
      <sheetData sheetId="8545"/>
      <sheetData sheetId="8546"/>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refreshError="1"/>
      <sheetData sheetId="8670"/>
      <sheetData sheetId="8671" refreshError="1"/>
      <sheetData sheetId="8672"/>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sheetData sheetId="8688"/>
      <sheetData sheetId="8689"/>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refreshError="1"/>
      <sheetData sheetId="8728"/>
      <sheetData sheetId="8729"/>
      <sheetData sheetId="8730"/>
      <sheetData sheetId="8731"/>
      <sheetData sheetId="8732"/>
      <sheetData sheetId="8733"/>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sheetData sheetId="8805"/>
      <sheetData sheetId="8806">
        <row r="6">
          <cell r="AB6">
            <v>40179</v>
          </cell>
        </row>
      </sheetData>
      <sheetData sheetId="8807"/>
      <sheetData sheetId="8808"/>
      <sheetData sheetId="8809"/>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sheetData sheetId="9027"/>
      <sheetData sheetId="9028"/>
      <sheetData sheetId="9029" refreshError="1"/>
      <sheetData sheetId="9030" refreshError="1"/>
      <sheetData sheetId="9031" refreshError="1"/>
      <sheetData sheetId="9032" refreshError="1"/>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sheetData sheetId="9098" refreshError="1"/>
      <sheetData sheetId="9099"/>
      <sheetData sheetId="9100" refreshError="1"/>
      <sheetData sheetId="9101" refreshError="1"/>
      <sheetData sheetId="9102" refreshError="1"/>
      <sheetData sheetId="9103"/>
      <sheetData sheetId="9104"/>
      <sheetData sheetId="9105" refreshError="1"/>
      <sheetData sheetId="9106" refreshError="1"/>
      <sheetData sheetId="9107" refreshError="1"/>
      <sheetData sheetId="9108" refreshError="1"/>
      <sheetData sheetId="9109" refreshError="1"/>
      <sheetData sheetId="9110"/>
      <sheetData sheetId="9111" refreshError="1"/>
      <sheetData sheetId="9112" refreshError="1"/>
      <sheetData sheetId="9113" refreshError="1"/>
      <sheetData sheetId="9114" refreshError="1"/>
      <sheetData sheetId="9115" refreshError="1"/>
      <sheetData sheetId="9116" refreshError="1"/>
      <sheetData sheetId="9117" refreshError="1"/>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row r="103">
          <cell r="C103" t="str">
            <v>EXP</v>
          </cell>
        </row>
      </sheetData>
      <sheetData sheetId="9282" refreshError="1"/>
      <sheetData sheetId="9283"/>
      <sheetData sheetId="9284">
        <row r="147">
          <cell r="B147" t="str">
            <v>SUB TOTAL OBRAS DE  INSTALACIONES ELÉCTRICAS DE LAS ESTACIONES (Urbanismo)</v>
          </cell>
        </row>
      </sheetData>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refreshError="1"/>
      <sheetData sheetId="9664"/>
      <sheetData sheetId="9665"/>
      <sheetData sheetId="9666" refreshError="1"/>
      <sheetData sheetId="9667" refreshError="1"/>
      <sheetData sheetId="9668" refreshError="1"/>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sheetData sheetId="9748"/>
      <sheetData sheetId="9749"/>
      <sheetData sheetId="9750"/>
      <sheetData sheetId="9751"/>
      <sheetData sheetId="9752"/>
      <sheetData sheetId="9753"/>
      <sheetData sheetId="9754"/>
      <sheetData sheetId="9755"/>
      <sheetData sheetId="9756"/>
      <sheetData sheetId="9757"/>
      <sheetData sheetId="9758" refreshError="1"/>
      <sheetData sheetId="9759"/>
      <sheetData sheetId="9760"/>
      <sheetData sheetId="9761">
        <row r="11">
          <cell r="A11">
            <v>1</v>
          </cell>
        </row>
      </sheetData>
      <sheetData sheetId="9762"/>
      <sheetData sheetId="9763"/>
      <sheetData sheetId="9764"/>
      <sheetData sheetId="9765"/>
      <sheetData sheetId="9766"/>
      <sheetData sheetId="9767"/>
      <sheetData sheetId="9768"/>
      <sheetData sheetId="9769"/>
      <sheetData sheetId="9770"/>
      <sheetData sheetId="9771" refreshError="1"/>
      <sheetData sheetId="9772" refreshError="1"/>
      <sheetData sheetId="9773" refreshError="1"/>
      <sheetData sheetId="9774" refreshError="1"/>
      <sheetData sheetId="9775"/>
      <sheetData sheetId="9776"/>
      <sheetData sheetId="9777"/>
      <sheetData sheetId="9778"/>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sheetData sheetId="9806"/>
      <sheetData sheetId="9807"/>
      <sheetData sheetId="9808"/>
      <sheetData sheetId="9809"/>
      <sheetData sheetId="9810"/>
      <sheetData sheetId="9811"/>
      <sheetData sheetId="9812"/>
      <sheetData sheetId="9813"/>
      <sheetData sheetId="9814" refreshError="1"/>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ow r="2">
          <cell r="A2" t="str">
            <v>CODIGO</v>
          </cell>
        </row>
      </sheetData>
      <sheetData sheetId="10102"/>
      <sheetData sheetId="10103"/>
      <sheetData sheetId="10104"/>
      <sheetData sheetId="10105"/>
      <sheetData sheetId="10106" refreshError="1"/>
      <sheetData sheetId="10107" refreshError="1"/>
      <sheetData sheetId="10108" refreshError="1"/>
      <sheetData sheetId="10109" refreshError="1"/>
      <sheetData sheetId="10110" refreshError="1"/>
      <sheetData sheetId="10111"/>
      <sheetData sheetId="10112"/>
      <sheetData sheetId="10113"/>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sheetData sheetId="10129"/>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sheetData sheetId="10143"/>
      <sheetData sheetId="10144"/>
      <sheetData sheetId="10145"/>
      <sheetData sheetId="10146"/>
      <sheetData sheetId="10147"/>
      <sheetData sheetId="10148"/>
      <sheetData sheetId="10149"/>
      <sheetData sheetId="10150"/>
      <sheetData sheetId="10151"/>
      <sheetData sheetId="10152"/>
      <sheetData sheetId="10153" refreshError="1"/>
      <sheetData sheetId="10154"/>
      <sheetData sheetId="10155" refreshError="1"/>
      <sheetData sheetId="10156" refreshError="1"/>
      <sheetData sheetId="10157"/>
      <sheetData sheetId="10158"/>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sheetData sheetId="10201"/>
      <sheetData sheetId="10202"/>
      <sheetData sheetId="10203"/>
      <sheetData sheetId="10204"/>
      <sheetData sheetId="10205"/>
      <sheetData sheetId="10206"/>
      <sheetData sheetId="10207"/>
      <sheetData sheetId="10208"/>
      <sheetData sheetId="10209" refreshError="1"/>
      <sheetData sheetId="10210" refreshError="1"/>
      <sheetData sheetId="10211" refreshError="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sheetData sheetId="10255">
        <row r="52">
          <cell r="B52" t="str">
            <v>ANTICIPO</v>
          </cell>
        </row>
      </sheetData>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ow r="3">
          <cell r="B3">
            <v>1</v>
          </cell>
        </row>
      </sheetData>
      <sheetData sheetId="10643"/>
      <sheetData sheetId="10644">
        <row r="437">
          <cell r="A437" t="str">
            <v>GEOCOMPUESTOS</v>
          </cell>
        </row>
      </sheetData>
      <sheetData sheetId="10645">
        <row r="30">
          <cell r="A30" t="str">
            <v>PRELIMINARES DE OBRA</v>
          </cell>
        </row>
      </sheetData>
      <sheetData sheetId="10646"/>
      <sheetData sheetId="10647"/>
      <sheetData sheetId="10648"/>
      <sheetData sheetId="10649">
        <row r="5">
          <cell r="C5" t="str">
            <v>OBRAS DE PROTECCIÓN Y ADECUACIÓN DE ORILLA DEL PARQUE  RONDA, EN EL RÍO MAGDALENA, ENTRE EL PUENTE VEHICULAR Y EL PUENTE FÉRREO, MUNICIPIO DE GIRARDOT CUNDINAMARCA</v>
          </cell>
        </row>
      </sheetData>
      <sheetData sheetId="10650"/>
      <sheetData sheetId="10651"/>
      <sheetData sheetId="10652"/>
      <sheetData sheetId="10653"/>
      <sheetData sheetId="10654">
        <row r="34">
          <cell r="E34" t="str">
            <v>M3</v>
          </cell>
        </row>
      </sheetData>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row r="13">
          <cell r="A13">
            <v>1</v>
          </cell>
        </row>
      </sheetData>
      <sheetData sheetId="10855"/>
      <sheetData sheetId="10856"/>
      <sheetData sheetId="10857"/>
      <sheetData sheetId="10858" refreshError="1"/>
      <sheetData sheetId="10859" refreshError="1"/>
      <sheetData sheetId="10860" refreshError="1"/>
      <sheetData sheetId="10861">
        <row r="16">
          <cell r="C16" t="str">
            <v>X</v>
          </cell>
        </row>
      </sheetData>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sheetData sheetId="10892"/>
      <sheetData sheetId="10893">
        <row r="1">
          <cell r="W1" t="str">
            <v>TR0001</v>
          </cell>
        </row>
      </sheetData>
      <sheetData sheetId="10894"/>
      <sheetData sheetId="10895"/>
      <sheetData sheetId="10896"/>
      <sheetData sheetId="10897"/>
      <sheetData sheetId="10898"/>
      <sheetData sheetId="10899"/>
      <sheetData sheetId="10900">
        <row r="2">
          <cell r="C2">
            <v>2</v>
          </cell>
        </row>
      </sheetData>
      <sheetData sheetId="10901"/>
      <sheetData sheetId="10902">
        <row r="5">
          <cell r="G5">
            <v>1</v>
          </cell>
        </row>
      </sheetData>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refreshError="1"/>
      <sheetData sheetId="10918" refreshError="1"/>
      <sheetData sheetId="10919"/>
      <sheetData sheetId="10920"/>
      <sheetData sheetId="10921"/>
      <sheetData sheetId="10922"/>
      <sheetData sheetId="10923"/>
      <sheetData sheetId="10924"/>
      <sheetData sheetId="10925">
        <row r="9">
          <cell r="E9">
            <v>19.379681052981429</v>
          </cell>
        </row>
      </sheetData>
      <sheetData sheetId="10926">
        <row r="9">
          <cell r="E9">
            <v>19.372852455375334</v>
          </cell>
        </row>
      </sheetData>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row r="12">
          <cell r="D12">
            <v>1.1105322714947583</v>
          </cell>
        </row>
      </sheetData>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refreshError="1"/>
      <sheetData sheetId="11132" refreshError="1"/>
      <sheetData sheetId="11133" refreshError="1"/>
      <sheetData sheetId="11134" refreshError="1"/>
      <sheetData sheetId="11135" refreshError="1"/>
      <sheetData sheetId="11136"/>
      <sheetData sheetId="11137" refreshError="1"/>
      <sheetData sheetId="11138"/>
      <sheetData sheetId="11139"/>
      <sheetData sheetId="11140"/>
      <sheetData sheetId="11141"/>
      <sheetData sheetId="11142"/>
      <sheetData sheetId="11143"/>
      <sheetData sheetId="11144" refreshError="1"/>
      <sheetData sheetId="11145" refreshError="1"/>
      <sheetData sheetId="11146" refreshError="1"/>
      <sheetData sheetId="11147"/>
      <sheetData sheetId="11148" refreshError="1"/>
      <sheetData sheetId="11149"/>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sheetData sheetId="11175" refreshError="1"/>
      <sheetData sheetId="11176" refreshError="1"/>
      <sheetData sheetId="11177" refreshError="1"/>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refreshError="1"/>
      <sheetData sheetId="11206" refreshError="1"/>
      <sheetData sheetId="11207"/>
      <sheetData sheetId="11208"/>
      <sheetData sheetId="11209"/>
      <sheetData sheetId="11210"/>
      <sheetData sheetId="11211"/>
      <sheetData sheetId="11212"/>
      <sheetData sheetId="11213" refreshError="1"/>
      <sheetData sheetId="11214" refreshError="1"/>
      <sheetData sheetId="11215" refreshError="1"/>
      <sheetData sheetId="11216"/>
      <sheetData sheetId="11217" refreshError="1"/>
      <sheetData sheetId="11218"/>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sheetData sheetId="11243" refreshError="1"/>
      <sheetData sheetId="11244" refreshError="1"/>
      <sheetData sheetId="11245" refreshError="1"/>
      <sheetData sheetId="11246"/>
      <sheetData sheetId="11247"/>
      <sheetData sheetId="11248"/>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sheetData sheetId="11327"/>
      <sheetData sheetId="11328">
        <row r="14">
          <cell r="D14">
            <v>38504</v>
          </cell>
        </row>
      </sheetData>
      <sheetData sheetId="11329"/>
      <sheetData sheetId="11330"/>
      <sheetData sheetId="11331">
        <row r="14">
          <cell r="D14">
            <v>38504</v>
          </cell>
        </row>
      </sheetData>
      <sheetData sheetId="11332"/>
      <sheetData sheetId="11333"/>
      <sheetData sheetId="11334"/>
      <sheetData sheetId="11335">
        <row r="14">
          <cell r="D14">
            <v>38504</v>
          </cell>
        </row>
      </sheetData>
      <sheetData sheetId="11336"/>
      <sheetData sheetId="11337"/>
      <sheetData sheetId="11338"/>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sheetData sheetId="11383"/>
      <sheetData sheetId="11384"/>
      <sheetData sheetId="11385"/>
      <sheetData sheetId="11386"/>
      <sheetData sheetId="11387"/>
      <sheetData sheetId="11388"/>
      <sheetData sheetId="11389"/>
      <sheetData sheetId="11390" refreshError="1"/>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refreshError="1"/>
      <sheetData sheetId="11438"/>
      <sheetData sheetId="11439"/>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sheetData sheetId="11449" refreshError="1"/>
      <sheetData sheetId="11450"/>
      <sheetData sheetId="11451"/>
      <sheetData sheetId="11452"/>
      <sheetData sheetId="11453"/>
      <sheetData sheetId="11454"/>
      <sheetData sheetId="11455"/>
      <sheetData sheetId="11456"/>
      <sheetData sheetId="11457"/>
      <sheetData sheetId="11458"/>
      <sheetData sheetId="11459"/>
      <sheetData sheetId="11460" refreshError="1"/>
      <sheetData sheetId="11461"/>
      <sheetData sheetId="11462"/>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refreshError="1"/>
      <sheetData sheetId="11567" refreshError="1"/>
      <sheetData sheetId="11568" refreshError="1"/>
      <sheetData sheetId="11569" refreshError="1"/>
      <sheetData sheetId="11570"/>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sheetData sheetId="11613"/>
      <sheetData sheetId="11614"/>
      <sheetData sheetId="11615"/>
      <sheetData sheetId="11616"/>
      <sheetData sheetId="11617"/>
      <sheetData sheetId="11618"/>
      <sheetData sheetId="11619"/>
      <sheetData sheetId="11620" refreshError="1"/>
      <sheetData sheetId="11621" refreshError="1"/>
      <sheetData sheetId="11622" refreshError="1"/>
      <sheetData sheetId="11623" refreshError="1"/>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refreshError="1"/>
      <sheetData sheetId="11646"/>
      <sheetData sheetId="11647"/>
      <sheetData sheetId="11648"/>
      <sheetData sheetId="11649"/>
      <sheetData sheetId="11650"/>
      <sheetData sheetId="11651"/>
      <sheetData sheetId="11652"/>
      <sheetData sheetId="11653"/>
      <sheetData sheetId="11654"/>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refreshError="1"/>
      <sheetData sheetId="11709"/>
      <sheetData sheetId="11710"/>
      <sheetData sheetId="11711"/>
      <sheetData sheetId="11712"/>
      <sheetData sheetId="11713"/>
      <sheetData sheetId="11714"/>
      <sheetData sheetId="11715"/>
      <sheetData sheetId="11716" refreshError="1"/>
      <sheetData sheetId="11717"/>
      <sheetData sheetId="11718"/>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row r="3">
          <cell r="A3">
            <v>4.0999999999999996</v>
          </cell>
        </row>
      </sheetData>
      <sheetData sheetId="11810">
        <row r="3">
          <cell r="A3">
            <v>5.0999999999999996</v>
          </cell>
        </row>
      </sheetData>
      <sheetData sheetId="11811"/>
      <sheetData sheetId="11812"/>
      <sheetData sheetId="11813"/>
      <sheetData sheetId="11814">
        <row r="1">
          <cell r="A1" t="str">
            <v>MEZCLA PARA CONCRETOS</v>
          </cell>
        </row>
      </sheetData>
      <sheetData sheetId="11815"/>
      <sheetData sheetId="11816"/>
      <sheetData sheetId="11817"/>
      <sheetData sheetId="11818"/>
      <sheetData sheetId="11819">
        <row r="3">
          <cell r="C3" t="str">
            <v>ACOPLE ROSCADO P/ TUBERÍA  FLEX</v>
          </cell>
        </row>
      </sheetData>
      <sheetData sheetId="11820"/>
      <sheetData sheetId="11821"/>
      <sheetData sheetId="11822">
        <row r="3">
          <cell r="A3">
            <v>4.0999999999999996</v>
          </cell>
        </row>
      </sheetData>
      <sheetData sheetId="11823">
        <row r="3">
          <cell r="A3">
            <v>5.0999999999999996</v>
          </cell>
        </row>
      </sheetData>
      <sheetData sheetId="11824" refreshError="1"/>
      <sheetData sheetId="11825"/>
      <sheetData sheetId="11826">
        <row r="1">
          <cell r="A1" t="str">
            <v>MEZCLA PARA CONCRETOS</v>
          </cell>
        </row>
      </sheetData>
      <sheetData sheetId="11827"/>
      <sheetData sheetId="11828"/>
      <sheetData sheetId="11829"/>
      <sheetData sheetId="11830"/>
      <sheetData sheetId="11831">
        <row r="3">
          <cell r="C3" t="str">
            <v>ACOPLE ROSCADO P/ TUBERÍA  FLEX</v>
          </cell>
        </row>
      </sheetData>
      <sheetData sheetId="11832"/>
      <sheetData sheetId="11833"/>
      <sheetData sheetId="11834"/>
      <sheetData sheetId="11835"/>
      <sheetData sheetId="11836">
        <row r="7">
          <cell r="D7" t="str">
            <v>V/UNITARIO COSTO DIRECTO</v>
          </cell>
        </row>
      </sheetData>
      <sheetData sheetId="11837"/>
      <sheetData sheetId="11838">
        <row r="3">
          <cell r="C3" t="str">
            <v>ACOPLE ROSCADO P/ TUBERÍA  FLEX</v>
          </cell>
        </row>
      </sheetData>
      <sheetData sheetId="11839"/>
      <sheetData sheetId="11840"/>
      <sheetData sheetId="11841"/>
      <sheetData sheetId="11842"/>
      <sheetData sheetId="11843"/>
      <sheetData sheetId="11844"/>
      <sheetData sheetId="11845"/>
      <sheetData sheetId="11846">
        <row r="6">
          <cell r="B6">
            <v>38355</v>
          </cell>
        </row>
      </sheetData>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row r="3">
          <cell r="A3">
            <v>4.0999999999999996</v>
          </cell>
        </row>
      </sheetData>
      <sheetData sheetId="11866">
        <row r="3">
          <cell r="A3">
            <v>5.0999999999999996</v>
          </cell>
        </row>
      </sheetData>
      <sheetData sheetId="11867"/>
      <sheetData sheetId="11868"/>
      <sheetData sheetId="11869"/>
      <sheetData sheetId="11870">
        <row r="1">
          <cell r="A1" t="str">
            <v>MEZCLA PARA CONCRETOS</v>
          </cell>
        </row>
      </sheetData>
      <sheetData sheetId="11871"/>
      <sheetData sheetId="11872"/>
      <sheetData sheetId="11873"/>
      <sheetData sheetId="11874"/>
      <sheetData sheetId="11875"/>
      <sheetData sheetId="11876"/>
      <sheetData sheetId="11877"/>
      <sheetData sheetId="11878"/>
      <sheetData sheetId="11879"/>
      <sheetData sheetId="11880">
        <row r="7">
          <cell r="D7" t="str">
            <v>V/UNITARIO COSTO DIRECTO</v>
          </cell>
        </row>
      </sheetData>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sheetData sheetId="12510"/>
      <sheetData sheetId="12511"/>
      <sheetData sheetId="12512" refreshError="1"/>
      <sheetData sheetId="12513" refreshError="1"/>
      <sheetData sheetId="12514" refreshError="1"/>
      <sheetData sheetId="12515" refreshError="1"/>
      <sheetData sheetId="12516" refreshError="1"/>
      <sheetData sheetId="12517" refreshError="1"/>
      <sheetData sheetId="12518"/>
      <sheetData sheetId="12519" refreshError="1"/>
      <sheetData sheetId="12520"/>
      <sheetData sheetId="12521"/>
      <sheetData sheetId="12522"/>
      <sheetData sheetId="12523"/>
      <sheetData sheetId="12524" refreshError="1"/>
      <sheetData sheetId="12525" refreshError="1"/>
      <sheetData sheetId="12526" refreshError="1"/>
      <sheetData sheetId="12527" refreshError="1"/>
      <sheetData sheetId="12528"/>
      <sheetData sheetId="12529"/>
      <sheetData sheetId="12530">
        <row r="5">
          <cell r="A5" t="str">
            <v>Desperdicio</v>
          </cell>
        </row>
      </sheetData>
      <sheetData sheetId="12531">
        <row r="7">
          <cell r="A7" t="str">
            <v>Herramientas Menores</v>
          </cell>
        </row>
      </sheetData>
      <sheetData sheetId="12532">
        <row r="6">
          <cell r="A6" t="str">
            <v>TOPÓGRAFO</v>
          </cell>
        </row>
      </sheetData>
      <sheetData sheetId="12533"/>
      <sheetData sheetId="12534"/>
      <sheetData sheetId="12535"/>
      <sheetData sheetId="12536" refreshError="1"/>
      <sheetData sheetId="12537">
        <row r="7">
          <cell r="B7">
            <v>0.1</v>
          </cell>
        </row>
      </sheetData>
      <sheetData sheetId="12538">
        <row r="7">
          <cell r="B7">
            <v>0.1</v>
          </cell>
        </row>
      </sheetData>
      <sheetData sheetId="12539"/>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sheetData sheetId="12640"/>
      <sheetData sheetId="12641"/>
      <sheetData sheetId="12642"/>
      <sheetData sheetId="12643"/>
      <sheetData sheetId="12644"/>
      <sheetData sheetId="12645"/>
      <sheetData sheetId="12646">
        <row r="47">
          <cell r="H47">
            <v>17098.051632633331</v>
          </cell>
        </row>
      </sheetData>
      <sheetData sheetId="12647">
        <row r="47">
          <cell r="H47">
            <v>13407.454219619998</v>
          </cell>
        </row>
      </sheetData>
      <sheetData sheetId="12648">
        <row r="47">
          <cell r="H47">
            <v>13178.048204541665</v>
          </cell>
        </row>
      </sheetData>
      <sheetData sheetId="12649">
        <row r="47">
          <cell r="H47">
            <v>19729.199486104168</v>
          </cell>
        </row>
      </sheetData>
      <sheetData sheetId="12650">
        <row r="47">
          <cell r="H47">
            <v>38405.002915416662</v>
          </cell>
        </row>
      </sheetData>
      <sheetData sheetId="12651">
        <row r="47">
          <cell r="H47">
            <v>41159.979021230996</v>
          </cell>
        </row>
      </sheetData>
      <sheetData sheetId="12652">
        <row r="47">
          <cell r="H47">
            <v>16020</v>
          </cell>
        </row>
      </sheetData>
      <sheetData sheetId="12653">
        <row r="47">
          <cell r="H47">
            <v>11675</v>
          </cell>
        </row>
      </sheetData>
      <sheetData sheetId="12654">
        <row r="47">
          <cell r="H47">
            <v>382683.1643235588</v>
          </cell>
        </row>
      </sheetData>
      <sheetData sheetId="12655">
        <row r="47">
          <cell r="H47">
            <v>27108.482479999999</v>
          </cell>
        </row>
      </sheetData>
      <sheetData sheetId="12656">
        <row r="47">
          <cell r="H47">
            <v>18945.0351992</v>
          </cell>
        </row>
      </sheetData>
      <sheetData sheetId="12657">
        <row r="47">
          <cell r="H47">
            <v>88016.225274879995</v>
          </cell>
        </row>
      </sheetData>
      <sheetData sheetId="12658">
        <row r="47">
          <cell r="H47">
            <v>11296.680928966078</v>
          </cell>
        </row>
      </sheetData>
      <sheetData sheetId="12659">
        <row r="47">
          <cell r="H47">
            <v>19660.483631249997</v>
          </cell>
        </row>
      </sheetData>
      <sheetData sheetId="12660">
        <row r="47">
          <cell r="H47">
            <v>19660.483631249997</v>
          </cell>
        </row>
      </sheetData>
      <sheetData sheetId="12661">
        <row r="47">
          <cell r="H47">
            <v>19660.483631249997</v>
          </cell>
        </row>
      </sheetData>
      <sheetData sheetId="12662">
        <row r="47">
          <cell r="H47">
            <v>39947.116768272004</v>
          </cell>
        </row>
      </sheetData>
      <sheetData sheetId="12663">
        <row r="47">
          <cell r="H47">
            <v>37450.421970255004</v>
          </cell>
        </row>
      </sheetData>
      <sheetData sheetId="12664">
        <row r="47">
          <cell r="H47">
            <v>5631.4338221939006</v>
          </cell>
        </row>
      </sheetData>
      <sheetData sheetId="12665">
        <row r="47">
          <cell r="H47">
            <v>29691.867138751997</v>
          </cell>
        </row>
      </sheetData>
      <sheetData sheetId="12666">
        <row r="47">
          <cell r="H47">
            <v>10601.359883464</v>
          </cell>
        </row>
      </sheetData>
      <sheetData sheetId="12667">
        <row r="47">
          <cell r="H47">
            <v>16440.07876665</v>
          </cell>
        </row>
      </sheetData>
      <sheetData sheetId="12668">
        <row r="47">
          <cell r="H47">
            <v>7502.6541280530009</v>
          </cell>
        </row>
      </sheetData>
      <sheetData sheetId="12669">
        <row r="47">
          <cell r="H47">
            <v>63269.394041350002</v>
          </cell>
        </row>
      </sheetData>
      <sheetData sheetId="12670">
        <row r="47">
          <cell r="H47">
            <v>38708.912732384997</v>
          </cell>
        </row>
      </sheetData>
      <sheetData sheetId="12671">
        <row r="47">
          <cell r="H47">
            <v>30140.654422727453</v>
          </cell>
        </row>
      </sheetData>
      <sheetData sheetId="12672">
        <row r="47">
          <cell r="H47">
            <v>39628.094655192057</v>
          </cell>
        </row>
      </sheetData>
      <sheetData sheetId="12673">
        <row r="47">
          <cell r="H47">
            <v>38729.542446049003</v>
          </cell>
        </row>
      </sheetData>
      <sheetData sheetId="12674">
        <row r="47">
          <cell r="H47">
            <v>7116.936965586</v>
          </cell>
        </row>
      </sheetData>
      <sheetData sheetId="12675">
        <row r="47">
          <cell r="H47">
            <v>9391.2743470000005</v>
          </cell>
        </row>
      </sheetData>
      <sheetData sheetId="12676">
        <row r="47">
          <cell r="H47">
            <v>8500.0189065630984</v>
          </cell>
        </row>
      </sheetData>
      <sheetData sheetId="12677">
        <row r="47">
          <cell r="H47">
            <v>32499.094423904498</v>
          </cell>
        </row>
      </sheetData>
      <sheetData sheetId="12678">
        <row r="47">
          <cell r="H47">
            <v>51817.028777055006</v>
          </cell>
        </row>
      </sheetData>
      <sheetData sheetId="12679">
        <row r="47">
          <cell r="H47">
            <v>55430.1575333</v>
          </cell>
        </row>
      </sheetData>
      <sheetData sheetId="12680">
        <row r="47">
          <cell r="H47">
            <v>25786.003498499998</v>
          </cell>
        </row>
      </sheetData>
      <sheetData sheetId="12681">
        <row r="47">
          <cell r="H47">
            <v>21993.806973733335</v>
          </cell>
        </row>
      </sheetData>
      <sheetData sheetId="12682"/>
      <sheetData sheetId="12683"/>
      <sheetData sheetId="12684"/>
      <sheetData sheetId="12685"/>
      <sheetData sheetId="12686"/>
      <sheetData sheetId="12687"/>
      <sheetData sheetId="12688">
        <row r="47">
          <cell r="H47">
            <v>21941.348275</v>
          </cell>
        </row>
      </sheetData>
      <sheetData sheetId="12689">
        <row r="47">
          <cell r="H47">
            <v>576269.26239999989</v>
          </cell>
        </row>
      </sheetData>
      <sheetData sheetId="12690">
        <row r="48">
          <cell r="H48">
            <v>640370.66537874995</v>
          </cell>
        </row>
      </sheetData>
      <sheetData sheetId="12691">
        <row r="49">
          <cell r="H49">
            <v>83961.133243064003</v>
          </cell>
        </row>
      </sheetData>
      <sheetData sheetId="12692">
        <row r="47">
          <cell r="H47">
            <v>14670.136122054002</v>
          </cell>
        </row>
      </sheetData>
      <sheetData sheetId="12693">
        <row r="47">
          <cell r="H47">
            <v>9078.6352040999991</v>
          </cell>
        </row>
      </sheetData>
      <sheetData sheetId="12694">
        <row r="51">
          <cell r="H51">
            <v>117309.4992738</v>
          </cell>
        </row>
      </sheetData>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row r="45">
          <cell r="B45" t="str">
            <v>P-002</v>
          </cell>
        </row>
      </sheetData>
      <sheetData sheetId="12756"/>
      <sheetData sheetId="12757"/>
      <sheetData sheetId="12758"/>
      <sheetData sheetId="12759"/>
      <sheetData sheetId="12760"/>
      <sheetData sheetId="12761"/>
      <sheetData sheetId="12762"/>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sheetData sheetId="12881"/>
      <sheetData sheetId="12882"/>
      <sheetData sheetId="12883"/>
      <sheetData sheetId="12884"/>
      <sheetData sheetId="12885"/>
      <sheetData sheetId="12886"/>
      <sheetData sheetId="12887"/>
      <sheetData sheetId="12888"/>
      <sheetData sheetId="12889"/>
      <sheetData sheetId="12890"/>
      <sheetData sheetId="12891">
        <row r="19">
          <cell r="A19" t="str">
            <v>AGREGADO FINO (ARENA)</v>
          </cell>
        </row>
      </sheetData>
      <sheetData sheetId="12892"/>
      <sheetData sheetId="12893"/>
      <sheetData sheetId="12894"/>
      <sheetData sheetId="12895"/>
      <sheetData sheetId="12896" refreshError="1"/>
      <sheetData sheetId="12897"/>
      <sheetData sheetId="12898" refreshError="1"/>
      <sheetData sheetId="12899" refreshError="1"/>
      <sheetData sheetId="12900" refreshError="1"/>
      <sheetData sheetId="12901">
        <row r="41">
          <cell r="H41">
            <v>108130</v>
          </cell>
        </row>
      </sheetData>
      <sheetData sheetId="12902" refreshError="1"/>
      <sheetData sheetId="12903">
        <row r="39">
          <cell r="H39">
            <v>61373</v>
          </cell>
        </row>
      </sheetData>
      <sheetData sheetId="12904">
        <row r="39">
          <cell r="H39">
            <v>345846</v>
          </cell>
        </row>
      </sheetData>
      <sheetData sheetId="12905">
        <row r="44">
          <cell r="H44">
            <v>71546</v>
          </cell>
        </row>
      </sheetData>
      <sheetData sheetId="12906">
        <row r="43">
          <cell r="H43">
            <v>373562</v>
          </cell>
        </row>
      </sheetData>
      <sheetData sheetId="12907" refreshError="1"/>
      <sheetData sheetId="12908" refreshError="1"/>
      <sheetData sheetId="12909">
        <row r="41">
          <cell r="H41">
            <v>4080</v>
          </cell>
        </row>
      </sheetData>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sheetData sheetId="12919"/>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row r="6">
          <cell r="A6" t="str">
            <v>CONTRATISTA:</v>
          </cell>
        </row>
      </sheetData>
      <sheetData sheetId="12964" refreshError="1"/>
      <sheetData sheetId="12965" refreshError="1"/>
      <sheetData sheetId="12966" refreshError="1"/>
      <sheetData sheetId="12967" refreshError="1"/>
      <sheetData sheetId="12968"/>
      <sheetData sheetId="12969" refreshError="1"/>
      <sheetData sheetId="12970" refreshError="1"/>
      <sheetData sheetId="12971" refreshError="1"/>
      <sheetData sheetId="12972"/>
      <sheetData sheetId="12973" refreshError="1"/>
      <sheetData sheetId="12974" refreshError="1"/>
      <sheetData sheetId="12975" refreshError="1"/>
      <sheetData sheetId="12976"/>
      <sheetData sheetId="12977"/>
      <sheetData sheetId="12978"/>
      <sheetData sheetId="12979"/>
      <sheetData sheetId="12980"/>
      <sheetData sheetId="12981"/>
      <sheetData sheetId="12982"/>
      <sheetData sheetId="12983"/>
      <sheetData sheetId="12984"/>
      <sheetData sheetId="12985"/>
      <sheetData sheetId="12986"/>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sheetData sheetId="12996"/>
      <sheetData sheetId="12997"/>
      <sheetData sheetId="12998"/>
      <sheetData sheetId="12999"/>
      <sheetData sheetId="1300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aCCIDENTES_DE_1995_-_199633"/>
      <sheetName val="aCCIDENTES_DE_1995_-_1996_xls10"/>
      <sheetName val="Tabla CONPES 3714"/>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gp05"/>
      <sheetName val="GP0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AC2-AG96"/>
      <sheetName val="HISTORICOS FUEL OIL EXP"/>
      <sheetName val="_aCCIDENTES_DE_1995___1996_xl_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ESTADO VÍA-CRIT.TECNICO"/>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2"/>
      <sheetName val="\Users\ANDRES FELIPE MUÑOZ\Down"/>
      <sheetName val="\E\a  aaInformación GRUPO 4\A M"/>
      <sheetName val="_aCCIDENTES_DE_1995___1996_x_17"/>
      <sheetName val="_aCCIDENTES_DE_1995___1996_x_16"/>
      <sheetName val="_aCCIDENTES_DE_1995___1996_x_14"/>
      <sheetName val="_aCCIDENTES_DE_1995___1996_x_13"/>
      <sheetName val="_aCCIDENTES_DE_1995___1996_x_15"/>
      <sheetName val="\Nuevos APU Córdoba\a  aaInform"/>
      <sheetName val="\E\Nuevos APU Córdoba\a  aaInfo"/>
      <sheetName val="\Users\JoseGabriel\Documents\Mi"/>
      <sheetName val="/a  aaInformación GRUPO 4/A 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REQUISITOS INF INTERVENTORÍA"/>
      <sheetName val="aCCIDENTES%2520DE%25201995%2520"/>
      <sheetName val="\\Gabrielaapabone\d copias\a  a"/>
      <sheetName val="_aCCIDENTES_DE_1995___1996_x_18"/>
      <sheetName val="_aCCIDENTES_DE_1995___1996_x_19"/>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51"/>
      <sheetName val="MANO_DE_OBRA"/>
      <sheetName val="//cceficiente_sharepoint_com/a_"/>
      <sheetName val="//d_docs_live_net/a__aaInformac"/>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LENOVO\Downloads\a  aaIn"/>
      <sheetName val="modf "/>
      <sheetName val="1,2 MC"/>
      <sheetName val="3,1 MC"/>
      <sheetName val="3,2 MC"/>
      <sheetName val="4,2 MC"/>
      <sheetName val="MAT"/>
      <sheetName val="HER"/>
      <sheetName val="PER"/>
      <sheetName val="TRANS"/>
      <sheetName val="PU (2)"/>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_aCCIDENTES_DE_1995___1996_x_67"/>
      <sheetName val="CRONOGRAMA INICIAL"/>
      <sheetName val="informe sem no.1"/>
      <sheetName val="informe sem no.2"/>
      <sheetName val="informe sem no.3"/>
      <sheetName val="informe sem no.4"/>
      <sheetName val="REPROGRAMACION 2"/>
      <sheetName val="\Users\rosalym\Desktop\BALANCE "/>
      <sheetName val="L. MAT."/>
      <sheetName val="P.S."/>
      <sheetName val="5.2"/>
      <sheetName val="Dólar"/>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aCCIDENTES_DE_1995_-_199646"/>
      <sheetName val="aCCIDENTES_DE_1995_-_1996_xls21"/>
      <sheetName val="ACTA_DE_MODIFICACION__(2)10"/>
      <sheetName val="\a__aaInformación_GRUPO_4\A_M10"/>
      <sheetName val="Datos_Básicos10"/>
      <sheetName val="SUB_APU10"/>
      <sheetName val="LISTADO_"/>
      <sheetName val="M_O_"/>
      <sheetName val="_a__aaInformación_GRUPO_4_A_MI3"/>
      <sheetName val="HISTORICOS_FUEL_OIL_EXP"/>
      <sheetName val="\Nuevos_APU_Córdoba\a__aaInform"/>
      <sheetName val="\E\Nuevos_APU_Córdoba\a__aaInfo"/>
      <sheetName val="\E\a__aaInformación_GRUPO_4\A_M"/>
      <sheetName val="\Users\rosalym\Desktop\BALANCE_"/>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Tabla_CONPES_3714"/>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INST"/>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precio-mat-equipos"/>
      <sheetName val="rendimiento"/>
      <sheetName val="DIRECTAS AMO I"/>
      <sheetName val="DIRECTAS AMO II"/>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PRECIOS"/>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sheetData sheetId="650" refreshError="1"/>
      <sheetData sheetId="651" refreshError="1"/>
      <sheetData sheetId="652" refreshError="1"/>
      <sheetData sheetId="653"/>
      <sheetData sheetId="654"/>
      <sheetData sheetId="655"/>
      <sheetData sheetId="656"/>
      <sheetData sheetId="657"/>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refreshError="1"/>
      <sheetData sheetId="687"/>
      <sheetData sheetId="688" refreshError="1"/>
      <sheetData sheetId="689"/>
      <sheetData sheetId="690" refreshError="1"/>
      <sheetData sheetId="691" refreshError="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sheetData sheetId="715"/>
      <sheetData sheetId="716"/>
      <sheetData sheetId="717"/>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sheetData sheetId="821" refreshError="1"/>
      <sheetData sheetId="822" refreshError="1"/>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refreshError="1"/>
      <sheetData sheetId="1087" refreshError="1"/>
      <sheetData sheetId="1088" refreshError="1"/>
      <sheetData sheetId="1089" refreshError="1"/>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sheetData sheetId="1172"/>
      <sheetData sheetId="1173"/>
      <sheetData sheetId="1174"/>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sheetData sheetId="1205"/>
      <sheetData sheetId="1206"/>
      <sheetData sheetId="1207"/>
      <sheetData sheetId="1208"/>
      <sheetData sheetId="1209"/>
      <sheetData sheetId="1210" refreshError="1"/>
      <sheetData sheetId="1211" refreshError="1"/>
      <sheetData sheetId="1212" refreshError="1"/>
      <sheetData sheetId="1213" refreshError="1"/>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refreshError="1"/>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refreshError="1"/>
      <sheetData sheetId="255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Civil"/>
      <sheetName val="A_A310"/>
      <sheetName val="A_G105"/>
      <sheetName val="A_G200"/>
      <sheetName val="PS P-514"/>
      <sheetName val="1. MODELO 60KB"/>
      <sheetName val="civ_roma"/>
      <sheetName val="E21"/>
      <sheetName val="main"/>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BDD Operadores"/>
      <sheetName val="Hoja6"/>
      <sheetName val="Suministros"/>
      <sheetName val="Recursos HH"/>
      <sheetName val="Recursos HE"/>
      <sheetName val="Transporte"/>
      <sheetName val="SC"/>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INST"/>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Giovanni\administracion vial\"/>
      <sheetName val="\MONTO AGOTABLE 2010\a  aaInfor"/>
      <sheetName val="\I\A\a  aaInformación GRUPO 4\A"/>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REQUISITOS INF INTERVENTORÍA"/>
      <sheetName val="_aCCIDENTES_DE_1995___1996_xl_3"/>
      <sheetName val="_aCCIDENTES_DE_1995___1996_xl_2"/>
      <sheetName val="0."/>
      <sheetName val="Base_Mater"/>
      <sheetName val="20."/>
      <sheetName val="17."/>
      <sheetName val="11."/>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gp05"/>
      <sheetName val="GP06"/>
      <sheetName val="BASES"/>
      <sheetName val="Formulario_N°_4"/>
      <sheetName val="Hoja2"/>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Base_Muestras"/>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l_6"/>
      <sheetName val="//ccefici"/>
      <sheetName val="//d.docs.live.net/a  aaInformac"/>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HISTORICOS FUEL OIL EXP"/>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 ACTA FINAL + MODIFICATORIA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CCIDENTES_DE_1995_-_1996_xls]"/>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Users\USUARIO\Downloads\MANTEN"/>
      <sheetName val="INDICMICROEMP"/>
      <sheetName val="INDICE"/>
      <sheetName val="Fornato 6"/>
      <sheetName val="\I\I\MANTENIMIENTO RUTA 1001_MA"/>
      <sheetName val="\Users\Personal\Downloads\MANTE"/>
      <sheetName val="TOTALES"/>
      <sheetName val="\G\I\MANTENIMIENTO RUTA 1001_MA"/>
      <sheetName val="\D\MANTENIMIENTO RUTA 1001_MARZ"/>
      <sheetName val="\G\D\MANTENIMIENTO RUTA 1001_MA"/>
      <sheetName val="#REF"/>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2"/>
      <sheetName val="[a  aaInformación]__cceficien_3"/>
      <sheetName val="[a  aaInformación]__cceficien_4"/>
      <sheetName val="[a  aaInformación]//cceficiente"/>
      <sheetName val="[a  aaInformación]__cceficien_5"/>
      <sheetName val="[a  aaInformación]__cceficien_9"/>
      <sheetName val="[a  aaInformación]__cceficien_6"/>
      <sheetName val="[a  aaInformación]__cceficien_7"/>
      <sheetName val="[a  aaInformación]__cceficien_8"/>
      <sheetName val="M.O."/>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ITEMS"/>
      <sheetName val="[a  aaInformación]__cceficie_88"/>
      <sheetName val="[a  aaInformación]__cceficie_89"/>
      <sheetName val="[a  aaInformación]__cceficie_90"/>
      <sheetName val="[a  aaInformación]__cceficie_92"/>
      <sheetName val="[a  aaInformación]__cceficie_91"/>
      <sheetName val="[a  aaInformación]__cceficie_93"/>
      <sheetName val="[a  aaInformación]__cceficie_94"/>
      <sheetName val="PANEL"/>
      <sheetName val="INFORME SEMANAL"/>
      <sheetName val="AVANCE SEMANAL"/>
      <sheetName val="CLIMA mes"/>
      <sheetName val="REG FOTO"/>
      <sheetName val="SISOMA"/>
      <sheetName val="Emboquillar"/>
      <sheetName val="Acometidacobrerígido"/>
      <sheetName val="Acometidatoma"/>
      <sheetName val="Acometidahasta1&quot;"/>
      <sheetName val="AJIZAL 3335"/>
      <sheetName val="SABANETA 3335"/>
      <sheetName val="Datos Generales"/>
      <sheetName val="HER"/>
      <sheetName val="MAT"/>
      <sheetName val="PER"/>
      <sheetName val="TRANS"/>
      <sheetName val="PRESUP"/>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SUMOS"/>
      <sheetName val="otros"/>
      <sheetName val="ANEXO 7"/>
      <sheetName val="MC SF GAVIONES"/>
      <sheetName val="MENU"/>
      <sheetName val="Ax"/>
      <sheetName val="F6 MAT"/>
      <sheetName val="F2 COSTOS"/>
      <sheetName val="INDICMICROEMP"/>
      <sheetName val="ARBOL DE PROBLEMAS final"/>
      <sheetName val="IDENTIFICACION DEL PROBLEMA fin"/>
      <sheetName val="OBJETIVOS FINALES"/>
      <sheetName val="ESTRUCTURA DE PROYECTO"/>
      <sheetName val="OBJETIVOS ESPECIFICOS final"/>
      <sheetName val="Análisis de precios"/>
      <sheetName val="CONTROL"/>
      <sheetName val="Macro1"/>
      <sheetName val="Concretos_y_morteros"/>
      <sheetName val="Datos_iniciales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ow r="2">
          <cell r="R2">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refreshError="1"/>
      <sheetData sheetId="324" refreshError="1"/>
      <sheetData sheetId="325" refreshError="1"/>
      <sheetData sheetId="326"/>
      <sheetData sheetId="3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Civil work"/>
      <sheetName val="FLUJOS"/>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ACTORES"/>
      <sheetName val="Capitulos"/>
      <sheetName val="Maqui Equip"/>
      <sheetName val="calidad"/>
      <sheetName val="PERSONAL"/>
      <sheetName val="Salarios"/>
      <sheetName val="Trans y Herra"/>
      <sheetName val="AMO"/>
      <sheetName val="Lp"/>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DATOS CONTRATO"/>
      <sheetName val="NPIP"/>
      <sheetName val="PIP"/>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CALC PROD MENSUAL"/>
      <sheetName val="CIC-NOV"/>
      <sheetName val="ELECTRICO"/>
      <sheetName val="Vuelta"/>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TABLAS"/>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TARIFAS-JORNAL-DIST"/>
      <sheetName val="Base de Diseño"/>
      <sheetName val="RECURSOS"/>
      <sheetName val="Presupuesto_Via_distribuidora"/>
      <sheetName val="Base_de_Diseño"/>
      <sheetName val="CALC_PROD_MENSUAL"/>
      <sheetName val="PLAN_DE_INVERSION_ANTICIPO1"/>
      <sheetName val="inv_mensual1"/>
      <sheetName val="borrador_flujo_inv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CALC_PROD_MENSUAL1"/>
      <sheetName val="10_HS"/>
      <sheetName val="experiencia_especifica"/>
      <sheetName val="experiencia_general"/>
      <sheetName val="FORMULARIO_N°_14"/>
      <sheetName val="FORMULARIO_N°7"/>
      <sheetName val="contrato_en_ejecución"/>
      <sheetName val="Calculo_capacidad_residual"/>
      <sheetName val="3271 G1 Presupuestos de Pozos-P"/>
      <sheetName val="BASES"/>
      <sheetName val="PRESUPUESTAL"/>
      <sheetName val="SUB_APU10"/>
      <sheetName val="Cantidades_de_Obra10"/>
      <sheetName val="Itemes_Renovación5"/>
      <sheetName val="ACTA_MAYORES_Y_MENORES"/>
      <sheetName val="item_4_5"/>
      <sheetName val="item_4_6"/>
      <sheetName val="item_4_11"/>
      <sheetName val="item_4_13"/>
      <sheetName val="item_5_1"/>
      <sheetName val="item_5_2"/>
      <sheetName val="item_5_4"/>
      <sheetName val="item_5_5"/>
      <sheetName val="item_5_6"/>
      <sheetName val="item_5_7"/>
      <sheetName val="item_5_8"/>
      <sheetName val="item_5_9"/>
      <sheetName val="item_5_11"/>
      <sheetName val="item_5_12"/>
      <sheetName val="item_5_13"/>
      <sheetName val="item_5_15"/>
      <sheetName val="item_5_16"/>
      <sheetName val="item_6_1"/>
      <sheetName val="item_6_2"/>
      <sheetName val="item_6_4"/>
      <sheetName val="item_6_5"/>
      <sheetName val="item_6_7"/>
      <sheetName val="item_6_8"/>
      <sheetName val="item_6_10"/>
      <sheetName val="item_6_11"/>
      <sheetName val="item_6_12"/>
      <sheetName val="item_6_13"/>
      <sheetName val="item_6_14"/>
      <sheetName val="Aspecto General Obr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row r="1">
          <cell r="A1">
            <v>0</v>
          </cell>
        </row>
      </sheetData>
      <sheetData sheetId="26"/>
      <sheetData sheetId="27">
        <row r="1">
          <cell r="A1">
            <v>0</v>
          </cell>
        </row>
      </sheetData>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1">
          <cell r="A1" t="str">
            <v>CODIGO</v>
          </cell>
        </row>
      </sheetData>
      <sheetData sheetId="49"/>
      <sheetData sheetId="50"/>
      <sheetData sheetId="51">
        <row r="1">
          <cell r="A1" t="str">
            <v>CODIGO</v>
          </cell>
        </row>
      </sheetData>
      <sheetData sheetId="52">
        <row r="1">
          <cell r="A1">
            <v>0</v>
          </cell>
        </row>
      </sheetData>
      <sheetData sheetId="53"/>
      <sheetData sheetId="54"/>
      <sheetData sheetId="55"/>
      <sheetData sheetId="56"/>
      <sheetData sheetId="57">
        <row r="1">
          <cell r="A1">
            <v>0</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ow r="1">
          <cell r="A1">
            <v>0</v>
          </cell>
        </row>
      </sheetData>
      <sheetData sheetId="92"/>
      <sheetData sheetId="93"/>
      <sheetData sheetId="94"/>
      <sheetData sheetId="95"/>
      <sheetData sheetId="96"/>
      <sheetData sheetId="97"/>
      <sheetData sheetId="98"/>
      <sheetData sheetId="99"/>
      <sheetData sheetId="100" refreshError="1"/>
      <sheetData sheetId="101"/>
      <sheetData sheetId="102"/>
      <sheetData sheetId="103"/>
      <sheetData sheetId="104">
        <row r="1">
          <cell r="A1">
            <v>0</v>
          </cell>
        </row>
      </sheetData>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sheetData sheetId="122"/>
      <sheetData sheetId="123">
        <row r="1">
          <cell r="A1">
            <v>0</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ow r="2">
          <cell r="A2" t="str">
            <v>MUNICIPIO DE SONSON ANTIOQUIA</v>
          </cell>
        </row>
      </sheetData>
      <sheetData sheetId="139"/>
      <sheetData sheetId="140"/>
      <sheetData sheetId="141"/>
      <sheetData sheetId="142"/>
      <sheetData sheetId="143"/>
      <sheetData sheetId="144" refreshError="1"/>
      <sheetData sheetId="145" refreshError="1"/>
      <sheetData sheetId="146" refreshError="1"/>
      <sheetData sheetId="147">
        <row r="1">
          <cell r="A1" t="str">
            <v>CODIGO</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 Liquidacion de Obra por Tramos"/>
      <sheetName val="A. P. U."/>
      <sheetName val="062"/>
      <sheetName val="Presup_Cancha"/>
      <sheetName val="CRA.MODI"/>
      <sheetName val="FORMULA"/>
      <sheetName val="K16+000 AL K18+500"/>
      <sheetName val="K23+200 AL K24+700"/>
      <sheetName val="k18+500 AL K23+050"/>
      <sheetName val="Presupuesto PUENTE"/>
      <sheetName val="VOLUMENES (4)"/>
      <sheetName val="VOLUMENES (4SA)"/>
      <sheetName val="c2.5y2.6"/>
      <sheetName val="OCTUBRE"/>
      <sheetName val="CODCONST"/>
      <sheetName val="PREACTA Y CONTRATISTAS"/>
      <sheetName val="5. ELECTRICO"/>
      <sheetName val="LISTA DE PRECIOS"/>
      <sheetName val="Listado"/>
      <sheetName val="REC-COD,"/>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Proveedores y acreedores"/>
      <sheetName val="c2_5y2_613"/>
      <sheetName val="c2_5y2_612"/>
      <sheetName val="c2_5y2_611"/>
      <sheetName val="BASE"/>
      <sheetName val="7422cw00"/>
      <sheetName val="mdo"/>
      <sheetName val="equip"/>
      <sheetName val="mat"/>
      <sheetName val="CIRCUITOS CODENSA"/>
      <sheetName val="devdics"/>
      <sheetName val="BALANCE"/>
      <sheetName val="ITEMS NO REVISTOS"/>
      <sheetName val="APU ELECTRICOS"/>
      <sheetName val="REAJUSTESACTA1PROVI"/>
      <sheetName val="CONT_ADI"/>
      <sheetName val="mi"/>
      <sheetName val="Conto economico"/>
      <sheetName val="M.Obra"/>
      <sheetName val="DEST. MEDIOS"/>
      <sheetName val="COMBUASF"/>
      <sheetName val="BALCRUDO"/>
      <sheetName val="CARGASPROC."/>
      <sheetName val="G L P  FINAL"/>
      <sheetName val="glvc"/>
      <sheetName val="PPTO"/>
      <sheetName val="costos oficina"/>
      <sheetName val="costos campamento"/>
      <sheetName val="días habiles 2015"/>
      <sheetName val="Poblacion"/>
      <sheetName val="ACTA MODIFICACIÓN CIVIL"/>
      <sheetName val="BITACORA"/>
      <sheetName val="cantabria plaza"/>
      <sheetName val="MATERIAL"/>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CHINCHINA FINAL . A CEROS"/>
      <sheetName val="Memoria de calculo"/>
      <sheetName val="c2_5y2_614"/>
      <sheetName val="Bases 2A"/>
      <sheetName val="@RISK - Correlaciones"/>
      <sheetName val="Acta"/>
      <sheetName val="CUMPLIMIENTO"/>
      <sheetName val="precios-básicos200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48">
          <cell r="E48">
            <v>0</v>
          </cell>
        </row>
      </sheetData>
      <sheetData sheetId="158">
        <row r="48">
          <cell r="E48">
            <v>0</v>
          </cell>
        </row>
      </sheetData>
      <sheetData sheetId="159"/>
      <sheetData sheetId="160"/>
      <sheetData sheetId="161"/>
      <sheetData sheetId="162"/>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ow r="48">
          <cell r="E48">
            <v>0</v>
          </cell>
        </row>
      </sheetData>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refreshError="1"/>
      <sheetData sheetId="324" refreshError="1"/>
      <sheetData sheetId="325" refreshError="1"/>
      <sheetData sheetId="326" refreshError="1"/>
      <sheetData sheetId="327" refreshError="1"/>
      <sheetData sheetId="328"/>
      <sheetData sheetId="329"/>
      <sheetData sheetId="330"/>
      <sheetData sheetId="331">
        <row r="48">
          <cell r="E48">
            <v>0</v>
          </cell>
        </row>
      </sheetData>
      <sheetData sheetId="332"/>
      <sheetData sheetId="333"/>
      <sheetData sheetId="334"/>
      <sheetData sheetId="335"/>
      <sheetData sheetId="336"/>
      <sheetData sheetId="337"/>
      <sheetData sheetId="338"/>
      <sheetData sheetId="339"/>
      <sheetData sheetId="340"/>
      <sheetData sheetId="341">
        <row r="48">
          <cell r="E48">
            <v>0</v>
          </cell>
        </row>
      </sheetData>
      <sheetData sheetId="342"/>
      <sheetData sheetId="343" refreshError="1"/>
      <sheetData sheetId="344" refreshError="1"/>
      <sheetData sheetId="345" refreshError="1"/>
      <sheetData sheetId="346" refreshError="1"/>
      <sheetData sheetId="34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5202371-IC-0.5-GE-1"/>
      <sheetName val="CapTotalY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ASE DE DATOS"/>
      <sheetName val="CONSTRUCCION"/>
      <sheetName val=" VÍAS"/>
      <sheetName val="ANÁLISIS MANO DE OBRA"/>
      <sheetName val="ELÉC MEDIA TENSIÓN Y EDIFIC"/>
    </sheetNames>
    <sheetDataSet>
      <sheetData sheetId="0">
        <row r="5">
          <cell r="A5" t="str">
            <v>MOB011</v>
          </cell>
          <cell r="B5" t="str">
            <v>Acarreo Horizontal</v>
          </cell>
          <cell r="C5" t="str">
            <v>% MO</v>
          </cell>
          <cell r="D5"/>
          <cell r="E5">
            <v>0</v>
          </cell>
        </row>
        <row r="6">
          <cell r="A6" t="str">
            <v>MOB003</v>
          </cell>
          <cell r="B6" t="str">
            <v>Ayudante (jornal + prestaciones)</v>
          </cell>
          <cell r="C6" t="str">
            <v>Día</v>
          </cell>
          <cell r="D6"/>
          <cell r="E6">
            <v>109157</v>
          </cell>
        </row>
        <row r="7">
          <cell r="A7" t="str">
            <v>MOB019</v>
          </cell>
          <cell r="B7" t="str">
            <v>Ayudante eléctrico (jornal + prestaciones)</v>
          </cell>
          <cell r="C7" t="str">
            <v>Día</v>
          </cell>
          <cell r="D7"/>
          <cell r="E7">
            <v>174651</v>
          </cell>
        </row>
        <row r="8">
          <cell r="A8" t="str">
            <v>MOB004</v>
          </cell>
          <cell r="B8" t="str">
            <v>Ayudante práctico (jornal + prestaciones)</v>
          </cell>
          <cell r="C8" t="str">
            <v>Día</v>
          </cell>
          <cell r="D8"/>
          <cell r="E8">
            <v>152819</v>
          </cell>
        </row>
        <row r="9">
          <cell r="A9" t="str">
            <v>MOB010</v>
          </cell>
          <cell r="B9" t="str">
            <v>Comisión topografía (topógrafo + Cadenero 1 + 2 Cadeneros 2)</v>
          </cell>
          <cell r="C9" t="str">
            <v>Día</v>
          </cell>
          <cell r="D9"/>
          <cell r="E9">
            <v>718597</v>
          </cell>
        </row>
        <row r="10">
          <cell r="A10" t="str">
            <v>MOB005</v>
          </cell>
          <cell r="B10" t="str">
            <v>Cuadrilla A 1 Of + 4 Ay (jornal + prestaciones)</v>
          </cell>
          <cell r="C10" t="str">
            <v>Día</v>
          </cell>
          <cell r="D10"/>
          <cell r="E10">
            <v>633110</v>
          </cell>
        </row>
        <row r="11">
          <cell r="A11" t="str">
            <v>MOB006</v>
          </cell>
          <cell r="B11" t="str">
            <v>Cuadrilla B 1 Min + 2 Ay (jornal + prestaciones)</v>
          </cell>
          <cell r="C11" t="str">
            <v>Día</v>
          </cell>
          <cell r="D11"/>
          <cell r="E11">
            <v>458706</v>
          </cell>
        </row>
        <row r="12">
          <cell r="A12" t="str">
            <v>MOB013</v>
          </cell>
          <cell r="B12" t="str">
            <v>Cuadrilla C 1 Of + 7 Ay (jornal + prestaciones)</v>
          </cell>
          <cell r="C12" t="str">
            <v>Día</v>
          </cell>
          <cell r="D12"/>
          <cell r="E12">
            <v>960581</v>
          </cell>
        </row>
        <row r="13">
          <cell r="A13" t="str">
            <v>MOB001</v>
          </cell>
          <cell r="B13" t="str">
            <v>Cuadrilla CE (1 Of E + 7 Ay E) (jornal + prestaciones)</v>
          </cell>
          <cell r="C13" t="str">
            <v>Día</v>
          </cell>
          <cell r="D13"/>
          <cell r="E13">
            <v>1440870</v>
          </cell>
        </row>
        <row r="14">
          <cell r="A14" t="str">
            <v>MOB014</v>
          </cell>
          <cell r="B14" t="str">
            <v>Cuadrilla D 2 Of + 4 Ay (jornal + prestaciones)</v>
          </cell>
          <cell r="C14" t="str">
            <v>Día</v>
          </cell>
          <cell r="D14"/>
          <cell r="E14">
            <v>829592</v>
          </cell>
        </row>
        <row r="15">
          <cell r="A15" t="str">
            <v>MOB015</v>
          </cell>
          <cell r="B15" t="str">
            <v>Cuadrilla E 1 Of + 1 Ay (jornal + prestaciones)</v>
          </cell>
          <cell r="C15" t="str">
            <v>Día</v>
          </cell>
          <cell r="D15"/>
          <cell r="E15">
            <v>305639</v>
          </cell>
        </row>
        <row r="16">
          <cell r="A16" t="str">
            <v>MOB009</v>
          </cell>
          <cell r="B16" t="str">
            <v>Cuadrilla EE 1 Of E + 1 Ay E (jornal + prestaciones)</v>
          </cell>
          <cell r="C16" t="str">
            <v>Día</v>
          </cell>
          <cell r="D16"/>
          <cell r="E16">
            <v>392964</v>
          </cell>
        </row>
        <row r="17">
          <cell r="A17" t="str">
            <v>MOB016</v>
          </cell>
          <cell r="B17" t="str">
            <v>Cuadrilla F 6 Of + 4 Ay (jornal + prestaciones)</v>
          </cell>
          <cell r="C17" t="str">
            <v>Día</v>
          </cell>
          <cell r="D17"/>
          <cell r="E17">
            <v>1615520</v>
          </cell>
        </row>
        <row r="18">
          <cell r="A18" t="str">
            <v>MOB017</v>
          </cell>
          <cell r="B18" t="str">
            <v>Cuadrilla G 1 Of + 2 Ay (jornal + prestaciones)</v>
          </cell>
          <cell r="C18" t="str">
            <v>Día</v>
          </cell>
          <cell r="D18"/>
          <cell r="E18">
            <v>414796</v>
          </cell>
        </row>
        <row r="19">
          <cell r="A19" t="str">
            <v>MOB023</v>
          </cell>
          <cell r="B19" t="str">
            <v>Cuadrilla GE 1 Of E + 2 A y E (jornal + prestaciones)</v>
          </cell>
          <cell r="C19" t="str">
            <v>Día</v>
          </cell>
          <cell r="D19"/>
          <cell r="E19">
            <v>523951</v>
          </cell>
        </row>
        <row r="20">
          <cell r="A20" t="str">
            <v>MOB018</v>
          </cell>
          <cell r="B20" t="str">
            <v>Cuadrilla H 4 Ay (jornal + prestaciones)</v>
          </cell>
          <cell r="C20" t="str">
            <v>Día</v>
          </cell>
          <cell r="D20"/>
          <cell r="E20">
            <v>436628</v>
          </cell>
        </row>
        <row r="21">
          <cell r="A21" t="str">
            <v>MOB020</v>
          </cell>
          <cell r="B21" t="str">
            <v>Cuadrilla J (1 Of eléctrico + 1 Ay eléctrico) (jornal + prestaciones)</v>
          </cell>
          <cell r="C21" t="str">
            <v>Día</v>
          </cell>
          <cell r="D21"/>
          <cell r="E21">
            <v>392964</v>
          </cell>
        </row>
        <row r="22">
          <cell r="A22" t="str">
            <v>MOB021</v>
          </cell>
          <cell r="B22" t="str">
            <v>Cuadrilla K (1 Of eléctrico + 2 Ay eléctricos) (jornal + prestaciones)</v>
          </cell>
          <cell r="C22" t="str">
            <v>Día</v>
          </cell>
          <cell r="D22"/>
          <cell r="E22">
            <v>567615</v>
          </cell>
        </row>
        <row r="23">
          <cell r="A23" t="str">
            <v>MOB022</v>
          </cell>
          <cell r="B23" t="str">
            <v>Cuadrilla L 2 Of + 8 Ay (jornal + prestaciones)</v>
          </cell>
          <cell r="C23" t="str">
            <v>Día</v>
          </cell>
          <cell r="D23"/>
          <cell r="E23">
            <v>1266220</v>
          </cell>
        </row>
        <row r="24">
          <cell r="A24" t="str">
            <v>MOB008</v>
          </cell>
          <cell r="B24" t="str">
            <v>Cuadrilla S (1 Sold.+1 Ay práctico) (jornal + prestaciones)</v>
          </cell>
          <cell r="C24" t="str">
            <v>Día</v>
          </cell>
          <cell r="D24"/>
          <cell r="E24">
            <v>349301</v>
          </cell>
        </row>
        <row r="25">
          <cell r="A25" t="str">
            <v>MOB024</v>
          </cell>
          <cell r="B25" t="str">
            <v>Cuadrilla N 1 Min + 1 Ay (jornal + prestaciones)</v>
          </cell>
          <cell r="C25" t="str">
            <v>Día</v>
          </cell>
          <cell r="D25"/>
          <cell r="E25">
            <v>349549</v>
          </cell>
        </row>
        <row r="26">
          <cell r="A26" t="str">
            <v>MOB002</v>
          </cell>
          <cell r="B26" t="str">
            <v>Oficial (jornal + prestaciones)</v>
          </cell>
          <cell r="C26" t="str">
            <v>Día</v>
          </cell>
          <cell r="D26"/>
          <cell r="E26">
            <v>196482</v>
          </cell>
        </row>
        <row r="27">
          <cell r="A27" t="str">
            <v>MOB007</v>
          </cell>
          <cell r="B27" t="str">
            <v>Oficial eléctrico (jornal + prestaciones)</v>
          </cell>
          <cell r="C27" t="str">
            <v>Día</v>
          </cell>
          <cell r="D27"/>
          <cell r="E27">
            <v>218313</v>
          </cell>
        </row>
        <row r="28">
          <cell r="A28" t="str">
            <v>MOB012</v>
          </cell>
          <cell r="B28" t="str">
            <v>Profesional en salud ocupacional</v>
          </cell>
          <cell r="C28" t="str">
            <v>Mes</v>
          </cell>
          <cell r="D28"/>
          <cell r="E28">
            <v>8077160</v>
          </cell>
        </row>
        <row r="29">
          <cell r="A29" t="str">
            <v>MATERIALES</v>
          </cell>
          <cell r="B29"/>
          <cell r="C29"/>
          <cell r="D29"/>
          <cell r="E29"/>
        </row>
        <row r="30">
          <cell r="A30"/>
          <cell r="B30"/>
          <cell r="C30"/>
          <cell r="D30"/>
          <cell r="E30"/>
        </row>
        <row r="31">
          <cell r="A31" t="str">
            <v>CÓDIGO</v>
          </cell>
          <cell r="B31" t="str">
            <v>DESCRIPCIÓN</v>
          </cell>
          <cell r="C31" t="str">
            <v>UNIDAD</v>
          </cell>
          <cell r="D31"/>
          <cell r="E31" t="str">
            <v>VALOR UNITARIO 2025</v>
          </cell>
        </row>
        <row r="32">
          <cell r="A32" t="str">
            <v>MAT,593</v>
          </cell>
          <cell r="B32" t="str">
            <v>Abrazadera para chanel de 3/4"</v>
          </cell>
          <cell r="C32" t="str">
            <v>Un</v>
          </cell>
          <cell r="D32"/>
          <cell r="E32">
            <v>3560</v>
          </cell>
        </row>
        <row r="33">
          <cell r="A33" t="str">
            <v>MAT,056</v>
          </cell>
          <cell r="B33" t="str">
            <v>Abrazadera UNISTRUT para tubo ø 1 ½" zincada</v>
          </cell>
          <cell r="C33" t="str">
            <v>Un</v>
          </cell>
          <cell r="D33"/>
          <cell r="E33">
            <v>1300</v>
          </cell>
        </row>
        <row r="34">
          <cell r="A34" t="str">
            <v>MAT,004</v>
          </cell>
          <cell r="B34" t="str">
            <v>Abrazadera UNISTRUT para tubo ø 2" zincada</v>
          </cell>
          <cell r="C34" t="str">
            <v>Un</v>
          </cell>
          <cell r="D34"/>
          <cell r="E34">
            <v>1600</v>
          </cell>
        </row>
        <row r="35">
          <cell r="A35" t="str">
            <v>MAT,058</v>
          </cell>
          <cell r="B35" t="str">
            <v>Abrazadera UNISTRUT para tubo ø 3" zincada</v>
          </cell>
          <cell r="C35" t="str">
            <v>Un</v>
          </cell>
          <cell r="D35"/>
          <cell r="E35">
            <v>2250</v>
          </cell>
        </row>
        <row r="36">
          <cell r="A36" t="str">
            <v>MAT,003</v>
          </cell>
          <cell r="B36" t="str">
            <v>Abrazadera UNISTRUT para tubo ø 3/4" zincada</v>
          </cell>
          <cell r="C36" t="str">
            <v>Un</v>
          </cell>
          <cell r="D36"/>
          <cell r="E36">
            <v>4610</v>
          </cell>
        </row>
        <row r="37">
          <cell r="A37" t="str">
            <v>MAT,083</v>
          </cell>
          <cell r="B37" t="str">
            <v>Abrazadera UNISTRUT para tubo ø 4" zincada</v>
          </cell>
          <cell r="C37" t="str">
            <v>Un</v>
          </cell>
          <cell r="D37"/>
          <cell r="E37">
            <v>4150</v>
          </cell>
        </row>
        <row r="38">
          <cell r="A38" t="str">
            <v>MAT,797</v>
          </cell>
          <cell r="B38" t="str">
            <v>Accesorio esquina externa PVC media caña 60 mm blanco</v>
          </cell>
          <cell r="C38" t="str">
            <v>Un</v>
          </cell>
          <cell r="D38"/>
          <cell r="E38">
            <v>8845</v>
          </cell>
        </row>
        <row r="39">
          <cell r="A39" t="str">
            <v>MAT,796</v>
          </cell>
          <cell r="B39" t="str">
            <v xml:space="preserve">Accesorio esquina interna PVC media caña 60 mm blanco </v>
          </cell>
          <cell r="C39" t="str">
            <v>Un</v>
          </cell>
          <cell r="D39"/>
          <cell r="E39">
            <v>8845</v>
          </cell>
        </row>
        <row r="40">
          <cell r="A40" t="str">
            <v>MAT,795</v>
          </cell>
          <cell r="B40" t="str">
            <v>Accesorio esquina interna PVC media caña 90 mm blanco</v>
          </cell>
          <cell r="C40" t="str">
            <v>Un</v>
          </cell>
          <cell r="D40"/>
          <cell r="E40">
            <v>12345</v>
          </cell>
        </row>
        <row r="41">
          <cell r="A41" t="str">
            <v>MAT,791</v>
          </cell>
          <cell r="B41" t="str">
            <v>Accesorio estrella PVC media caña 60 mm blanco</v>
          </cell>
          <cell r="C41" t="str">
            <v>Un</v>
          </cell>
          <cell r="D41"/>
          <cell r="E41">
            <v>8845</v>
          </cell>
        </row>
        <row r="42">
          <cell r="A42" t="str">
            <v>MAT,793</v>
          </cell>
          <cell r="B42" t="str">
            <v>Accesorio estrella PVC media caña 90 mm blanco</v>
          </cell>
          <cell r="C42" t="str">
            <v>Un</v>
          </cell>
          <cell r="D42"/>
          <cell r="E42">
            <v>12495</v>
          </cell>
        </row>
        <row r="43">
          <cell r="A43" t="str">
            <v>MAT,794</v>
          </cell>
          <cell r="B43" t="str">
            <v xml:space="preserve">Accesorio tapa PVC media caña 60 mm blanco </v>
          </cell>
          <cell r="C43" t="str">
            <v>Un</v>
          </cell>
          <cell r="D43"/>
          <cell r="E43">
            <v>8845</v>
          </cell>
        </row>
        <row r="44">
          <cell r="A44" t="str">
            <v>MAT,792</v>
          </cell>
          <cell r="B44" t="str">
            <v>Accesorio tapa PVC media caña 90 mm blanco</v>
          </cell>
          <cell r="C44" t="str">
            <v>Un</v>
          </cell>
          <cell r="D44"/>
          <cell r="E44">
            <v>12495</v>
          </cell>
        </row>
        <row r="45">
          <cell r="A45" t="str">
            <v>MAT,059</v>
          </cell>
          <cell r="B45" t="str">
            <v>Accesorios CPVC 1/2" promedio de: T, codo 90º, U</v>
          </cell>
          <cell r="C45" t="str">
            <v>%Tub</v>
          </cell>
          <cell r="D45"/>
          <cell r="E45">
            <v>0</v>
          </cell>
        </row>
        <row r="46">
          <cell r="A46" t="str">
            <v>MAT,610</v>
          </cell>
          <cell r="B46" t="str">
            <v>Accesorios de fijación alambrón de Al</v>
          </cell>
          <cell r="C46" t="str">
            <v>%Ala</v>
          </cell>
          <cell r="D46"/>
          <cell r="E46">
            <v>0</v>
          </cell>
        </row>
        <row r="47">
          <cell r="A47" t="str">
            <v>MAT,629</v>
          </cell>
          <cell r="B47" t="str">
            <v>Accesorios de fijación caja</v>
          </cell>
          <cell r="C47" t="str">
            <v>%Caj</v>
          </cell>
          <cell r="D47"/>
          <cell r="E47">
            <v>0</v>
          </cell>
        </row>
        <row r="48">
          <cell r="A48" t="str">
            <v>MAT,631</v>
          </cell>
          <cell r="B48" t="str">
            <v>Accesorios de fijación de tableros, cajas y bajantes</v>
          </cell>
          <cell r="C48" t="str">
            <v>%Tab</v>
          </cell>
          <cell r="D48"/>
          <cell r="E48">
            <v>0</v>
          </cell>
        </row>
        <row r="49">
          <cell r="A49" t="str">
            <v>MAT,626</v>
          </cell>
          <cell r="B49" t="str">
            <v>Accesorios de fijación tubería IMC</v>
          </cell>
          <cell r="C49" t="str">
            <v>%Tub</v>
          </cell>
          <cell r="D49"/>
          <cell r="E49">
            <v>0</v>
          </cell>
        </row>
        <row r="50">
          <cell r="A50" t="str">
            <v>MAT,008</v>
          </cell>
          <cell r="B50" t="str">
            <v>Accesorios para canal PVC promedio de: U, U bajante, soporte, 2 tapas externas</v>
          </cell>
          <cell r="C50" t="str">
            <v>Un</v>
          </cell>
          <cell r="D50"/>
          <cell r="E50">
            <v>13110</v>
          </cell>
        </row>
        <row r="51">
          <cell r="A51" t="str">
            <v>MAT,002</v>
          </cell>
          <cell r="B51" t="str">
            <v>Accesorios para fijación de canal metálico (tapa (2), boquilla (2) y soporte (4) en 8 Un</v>
          </cell>
          <cell r="C51" t="str">
            <v>Un</v>
          </cell>
          <cell r="D51"/>
          <cell r="E51">
            <v>5875</v>
          </cell>
        </row>
        <row r="52">
          <cell r="A52" t="str">
            <v>MAT,123</v>
          </cell>
          <cell r="B52" t="str">
            <v>Accesorios para rack (bandeja) ?</v>
          </cell>
          <cell r="C52" t="str">
            <v>Un</v>
          </cell>
          <cell r="D52"/>
          <cell r="E52">
            <v>150000</v>
          </cell>
        </row>
        <row r="53">
          <cell r="A53" t="str">
            <v>MAT,118</v>
          </cell>
          <cell r="B53" t="str">
            <v>Accesorios PVC sanitaria (% tubería)</v>
          </cell>
          <cell r="C53" t="str">
            <v>%Tub</v>
          </cell>
          <cell r="D53"/>
          <cell r="E53">
            <v>0</v>
          </cell>
        </row>
        <row r="54">
          <cell r="A54" t="str">
            <v>MAT,005</v>
          </cell>
          <cell r="B54" t="str">
            <v>Accesorios PVC sanitaria 2" promedio (U + codo 90º)</v>
          </cell>
          <cell r="C54" t="str">
            <v>Un</v>
          </cell>
          <cell r="D54"/>
          <cell r="E54">
            <v>7950</v>
          </cell>
        </row>
        <row r="55">
          <cell r="A55" t="str">
            <v>MAT,006</v>
          </cell>
          <cell r="B55" t="str">
            <v>Accesorios PVC sanitaria 3" promedio (U + codo 90º)</v>
          </cell>
          <cell r="C55" t="str">
            <v>Un</v>
          </cell>
          <cell r="D55"/>
          <cell r="E55">
            <v>10600</v>
          </cell>
        </row>
        <row r="56">
          <cell r="A56" t="str">
            <v>MAT,007</v>
          </cell>
          <cell r="B56" t="str">
            <v>Accesorios PVC sanitaria 4" promedio (U + codo 90º)</v>
          </cell>
          <cell r="C56" t="str">
            <v>Un</v>
          </cell>
          <cell r="D56"/>
          <cell r="E56">
            <v>16250</v>
          </cell>
        </row>
        <row r="57">
          <cell r="A57" t="str">
            <v>MAT,009</v>
          </cell>
          <cell r="B57" t="str">
            <v>Acelerante para concreto tipo Sika set</v>
          </cell>
          <cell r="C57" t="str">
            <v>Kg</v>
          </cell>
          <cell r="D57"/>
          <cell r="E57">
            <v>20348</v>
          </cell>
        </row>
        <row r="58">
          <cell r="A58" t="str">
            <v>MAT,010</v>
          </cell>
          <cell r="B58" t="str">
            <v>Acero Fy = 37.000 PSI (2.601 kg/cm2) d ≤ ¼"</v>
          </cell>
          <cell r="C58" t="str">
            <v>Kg</v>
          </cell>
          <cell r="D58"/>
          <cell r="E58">
            <v>4500</v>
          </cell>
        </row>
        <row r="59">
          <cell r="A59" t="str">
            <v>MAT,011</v>
          </cell>
          <cell r="B59" t="str">
            <v>Acero Fy = 60.000 PSI (40218 kg/cm2) d &gt; ¼"</v>
          </cell>
          <cell r="C59" t="str">
            <v>Kg</v>
          </cell>
          <cell r="D59"/>
          <cell r="E59">
            <v>4545</v>
          </cell>
        </row>
        <row r="60">
          <cell r="A60" t="str">
            <v>MAT,641</v>
          </cell>
          <cell r="B60" t="str">
            <v>Acero laminado A 36, para correa formada por pieza simple, de perfiles laminados en caliente, según ASTM A 36, acabado con imprimación antioxidante, trabajado en taller, para colocar en obra mediante soldadura</v>
          </cell>
          <cell r="C60" t="str">
            <v>Kg</v>
          </cell>
          <cell r="D60"/>
          <cell r="E60">
            <v>2414</v>
          </cell>
        </row>
        <row r="61">
          <cell r="A61" t="str">
            <v>MAT,534</v>
          </cell>
          <cell r="B61" t="str">
            <v>Acople flexible para lavamanos de 1/2" 150 cm</v>
          </cell>
          <cell r="C61" t="str">
            <v>Un</v>
          </cell>
          <cell r="D61"/>
          <cell r="E61">
            <v>14900</v>
          </cell>
        </row>
        <row r="62">
          <cell r="A62" t="str">
            <v>MAT,045</v>
          </cell>
          <cell r="B62" t="str">
            <v>Acople flexible para sanitario, conexión rosca 7/8"</v>
          </cell>
          <cell r="C62" t="str">
            <v>Un</v>
          </cell>
          <cell r="D62"/>
          <cell r="E62">
            <v>5300</v>
          </cell>
        </row>
        <row r="63">
          <cell r="A63" t="str">
            <v>MAT,012</v>
          </cell>
          <cell r="B63" t="str">
            <v>ACPM</v>
          </cell>
          <cell r="C63" t="str">
            <v>Gl</v>
          </cell>
          <cell r="D63"/>
          <cell r="E63">
            <v>10925</v>
          </cell>
        </row>
        <row r="64">
          <cell r="A64" t="str">
            <v>MAT,014</v>
          </cell>
          <cell r="B64" t="str">
            <v>Adaptador bajante PVC agua lluvia cuadrada 3"</v>
          </cell>
          <cell r="C64" t="str">
            <v>Un</v>
          </cell>
          <cell r="D64"/>
          <cell r="E64">
            <v>4078</v>
          </cell>
        </row>
        <row r="65">
          <cell r="A65" t="str">
            <v>MAT,015</v>
          </cell>
          <cell r="B65" t="str">
            <v>Adaptador macho PF + UAD ½"</v>
          </cell>
          <cell r="C65" t="str">
            <v>Un</v>
          </cell>
          <cell r="D65"/>
          <cell r="E65">
            <v>5400</v>
          </cell>
        </row>
        <row r="66">
          <cell r="A66" t="str">
            <v>MAT,018</v>
          </cell>
          <cell r="B66" t="str">
            <v>Adaptador PVC macho de ½" presión</v>
          </cell>
          <cell r="C66" t="str">
            <v>Un</v>
          </cell>
          <cell r="D66"/>
          <cell r="E66">
            <v>350</v>
          </cell>
        </row>
        <row r="67">
          <cell r="A67" t="str">
            <v>MAT,016</v>
          </cell>
          <cell r="B67" t="str">
            <v>Adaptador PVC macho de 1 ½" presión</v>
          </cell>
          <cell r="C67" t="str">
            <v>Un</v>
          </cell>
          <cell r="D67"/>
          <cell r="E67">
            <v>5500</v>
          </cell>
        </row>
        <row r="68">
          <cell r="A68" t="str">
            <v>MAT,017</v>
          </cell>
          <cell r="B68" t="str">
            <v>Adaptador PVC macho de 1" presión</v>
          </cell>
          <cell r="C68" t="str">
            <v>Un</v>
          </cell>
          <cell r="D68"/>
          <cell r="E68">
            <v>2150</v>
          </cell>
        </row>
        <row r="69">
          <cell r="A69" t="str">
            <v>MAT,019</v>
          </cell>
          <cell r="B69" t="str">
            <v>Adaptador PVC macho de 2" presión</v>
          </cell>
          <cell r="C69" t="str">
            <v>Un</v>
          </cell>
          <cell r="D69"/>
          <cell r="E69">
            <v>7200</v>
          </cell>
        </row>
        <row r="70">
          <cell r="A70" t="str">
            <v>MAT,020</v>
          </cell>
          <cell r="B70" t="str">
            <v>Adaptador PVC macho de 3/4" presión</v>
          </cell>
          <cell r="C70" t="str">
            <v>Un</v>
          </cell>
          <cell r="D70"/>
          <cell r="E70">
            <v>1100</v>
          </cell>
        </row>
        <row r="71">
          <cell r="A71" t="str">
            <v>MAT,618</v>
          </cell>
          <cell r="B71" t="str">
            <v>Adaptador terminal conduit PVC ½"</v>
          </cell>
          <cell r="C71" t="str">
            <v>Un</v>
          </cell>
          <cell r="D71"/>
          <cell r="E71">
            <v>400</v>
          </cell>
        </row>
        <row r="72">
          <cell r="A72" t="str">
            <v>MAT,084</v>
          </cell>
          <cell r="B72" t="str">
            <v>Adaptador terminal conduit PVC 3/4"</v>
          </cell>
          <cell r="C72" t="str">
            <v>Un</v>
          </cell>
          <cell r="D72"/>
          <cell r="E72">
            <v>469</v>
          </cell>
        </row>
        <row r="73">
          <cell r="A73" t="str">
            <v>MAT,607</v>
          </cell>
          <cell r="B73" t="str">
            <v>Adaptador terminal EMT 3/4"</v>
          </cell>
          <cell r="C73" t="str">
            <v>Un</v>
          </cell>
          <cell r="D73"/>
          <cell r="E73">
            <v>2200</v>
          </cell>
        </row>
        <row r="74">
          <cell r="A74" t="str">
            <v>MAT,021</v>
          </cell>
          <cell r="B74" t="str">
            <v>Adhesivo epóxico para pegar concreto fresco con endurecido de curado lento (tipo Sikadur v32 Primer)</v>
          </cell>
          <cell r="C74" t="str">
            <v>Kg</v>
          </cell>
          <cell r="D74"/>
          <cell r="E74">
            <v>195900</v>
          </cell>
        </row>
        <row r="75">
          <cell r="A75" t="str">
            <v>MAT,258</v>
          </cell>
          <cell r="B75" t="str">
            <v>Adhesivo epóxico tipo IV grado 3 (ASTM C-881-02) para anclar barras de acero al concreto x 600 m (Sikadur® AnchorFix®-4 tubo x 600 m) o similar</v>
          </cell>
          <cell r="C75" t="str">
            <v>Un</v>
          </cell>
          <cell r="D75"/>
          <cell r="E75">
            <v>99900</v>
          </cell>
        </row>
        <row r="76">
          <cell r="A76" t="str">
            <v>MAT,022</v>
          </cell>
          <cell r="B76" t="str">
            <v>Adhesivo para piso de vinilo</v>
          </cell>
          <cell r="C76" t="str">
            <v>Kg</v>
          </cell>
          <cell r="D76"/>
          <cell r="E76">
            <v>25745</v>
          </cell>
        </row>
        <row r="77">
          <cell r="A77" t="str">
            <v>MAT,023</v>
          </cell>
          <cell r="B77" t="str">
            <v>Adhesivo para tubería de pared estructural 310 ml</v>
          </cell>
          <cell r="C77" t="str">
            <v>Un</v>
          </cell>
          <cell r="D77"/>
          <cell r="E77">
            <v>90900</v>
          </cell>
        </row>
        <row r="78">
          <cell r="A78" t="str">
            <v>MAT,630</v>
          </cell>
          <cell r="B78" t="str">
            <v>Aditivo acelerante para concreto tipo Sikaset L o similar</v>
          </cell>
          <cell r="C78" t="str">
            <v>Kg</v>
          </cell>
          <cell r="D78"/>
          <cell r="E78">
            <v>19580</v>
          </cell>
        </row>
        <row r="79">
          <cell r="A79" t="str">
            <v>MAT,817</v>
          </cell>
          <cell r="B79" t="str">
            <v>Aditivo curador (antisol o similar)</v>
          </cell>
          <cell r="C79" t="str">
            <v>Kg</v>
          </cell>
          <cell r="D79"/>
          <cell r="E79">
            <v>13045</v>
          </cell>
        </row>
        <row r="80">
          <cell r="A80" t="str">
            <v>MAT,024</v>
          </cell>
          <cell r="B80" t="str">
            <v>Adoquín en gres peatonal (5 x 10 x 20 cm)</v>
          </cell>
          <cell r="C80" t="str">
            <v>M2</v>
          </cell>
          <cell r="D80"/>
          <cell r="E80">
            <v>75000</v>
          </cell>
        </row>
        <row r="81">
          <cell r="A81" t="str">
            <v>MAT,025</v>
          </cell>
          <cell r="B81" t="str">
            <v>Adoquín peatonal gris de concreto e = 0,06 m (5 Mpa)</v>
          </cell>
          <cell r="C81" t="str">
            <v>M2</v>
          </cell>
          <cell r="D81"/>
          <cell r="E81">
            <v>55000</v>
          </cell>
        </row>
        <row r="82">
          <cell r="A82" t="str">
            <v>MAT,552</v>
          </cell>
          <cell r="B82" t="str">
            <v>Adoquín vehicular gris de concreto e = 0,08 m</v>
          </cell>
          <cell r="C82" t="str">
            <v>M2</v>
          </cell>
          <cell r="D82"/>
          <cell r="E82">
            <v>40000</v>
          </cell>
        </row>
        <row r="83">
          <cell r="A83" t="str">
            <v>MAT,026</v>
          </cell>
          <cell r="B83" t="str">
            <v>Afirmado para mantenimiento vial y elementos no estructurales</v>
          </cell>
          <cell r="C83" t="str">
            <v>M3</v>
          </cell>
          <cell r="D83"/>
          <cell r="E83">
            <v>56610</v>
          </cell>
        </row>
        <row r="84">
          <cell r="A84" t="str">
            <v>MAT,027</v>
          </cell>
          <cell r="B84" t="str">
            <v xml:space="preserve">Agua </v>
          </cell>
          <cell r="C84" t="str">
            <v>Lt</v>
          </cell>
          <cell r="D84"/>
          <cell r="E84">
            <v>19</v>
          </cell>
        </row>
        <row r="85">
          <cell r="A85" t="str">
            <v>MAT,578</v>
          </cell>
          <cell r="B85" t="str">
            <v>Aislador tipo carrete 3" ANSI 53-2</v>
          </cell>
          <cell r="C85" t="str">
            <v>Un</v>
          </cell>
          <cell r="D85"/>
          <cell r="E85">
            <v>4000</v>
          </cell>
        </row>
        <row r="86">
          <cell r="A86" t="str">
            <v>MAT,788</v>
          </cell>
          <cell r="B86" t="str">
            <v>Ajustador para epóxicas 21209 o similar (usar solo siguiendo las recomendaciones del Fabricante) Pintuco</v>
          </cell>
          <cell r="C86" t="str">
            <v>Gl</v>
          </cell>
          <cell r="D86"/>
          <cell r="E86">
            <v>74724</v>
          </cell>
        </row>
        <row r="87">
          <cell r="A87" t="str">
            <v>MAT,028</v>
          </cell>
          <cell r="B87" t="str">
            <v>Alambre de púas C 14</v>
          </cell>
          <cell r="C87" t="str">
            <v>M</v>
          </cell>
          <cell r="D87"/>
          <cell r="E87">
            <v>584</v>
          </cell>
        </row>
        <row r="88">
          <cell r="A88" t="str">
            <v>MAT,029</v>
          </cell>
          <cell r="B88" t="str">
            <v xml:space="preserve">Alambre galvanizado C 12 </v>
          </cell>
          <cell r="C88" t="str">
            <v>Kg</v>
          </cell>
          <cell r="D88"/>
          <cell r="E88">
            <v>11400</v>
          </cell>
        </row>
        <row r="89">
          <cell r="A89" t="str">
            <v>MAT,030</v>
          </cell>
          <cell r="B89" t="str">
            <v>Alambre negro calibre 18 - 19</v>
          </cell>
          <cell r="C89" t="str">
            <v>Kg</v>
          </cell>
          <cell r="D89"/>
          <cell r="E89">
            <v>7790</v>
          </cell>
        </row>
        <row r="90">
          <cell r="A90" t="str">
            <v>MAT,806</v>
          </cell>
          <cell r="B90" t="str">
            <v>Alambre Nº 6 de aluminio para amarre</v>
          </cell>
          <cell r="C90" t="str">
            <v>M</v>
          </cell>
          <cell r="D90"/>
          <cell r="E90">
            <v>1950</v>
          </cell>
        </row>
        <row r="91">
          <cell r="A91" t="str">
            <v>MAT,598</v>
          </cell>
          <cell r="B91" t="str">
            <v xml:space="preserve">Alambrón de aluminio 8 mm </v>
          </cell>
          <cell r="C91" t="str">
            <v>M</v>
          </cell>
          <cell r="D91"/>
          <cell r="E91">
            <v>5100.166666666667</v>
          </cell>
        </row>
        <row r="92">
          <cell r="A92" t="str">
            <v>MAT,001</v>
          </cell>
          <cell r="B92" t="str">
            <v>Alas para cerámica (wings o piraguas) en Al x 2,5 m</v>
          </cell>
          <cell r="C92" t="str">
            <v>M</v>
          </cell>
          <cell r="D92"/>
          <cell r="E92">
            <v>17960</v>
          </cell>
        </row>
        <row r="93">
          <cell r="A93" t="str">
            <v>MAT,031</v>
          </cell>
          <cell r="B93" t="str">
            <v>Alas para cerámica (wings o piraguas) en PVC x 2,4 m</v>
          </cell>
          <cell r="C93" t="str">
            <v>M</v>
          </cell>
          <cell r="D93"/>
          <cell r="E93">
            <v>3708.3333333333335</v>
          </cell>
        </row>
        <row r="94">
          <cell r="A94" t="str">
            <v>MAT,032</v>
          </cell>
          <cell r="B94" t="str">
            <v>Amarra con tapa plástica para techos</v>
          </cell>
          <cell r="C94" t="str">
            <v>Un</v>
          </cell>
          <cell r="D94"/>
          <cell r="E94">
            <v>495</v>
          </cell>
        </row>
        <row r="95">
          <cell r="A95" t="str">
            <v>MAT,496</v>
          </cell>
          <cell r="B95" t="str">
            <v>Amarra de nylon de 10 cm</v>
          </cell>
          <cell r="C95" t="str">
            <v>Un</v>
          </cell>
          <cell r="D95"/>
          <cell r="E95">
            <v>149</v>
          </cell>
        </row>
        <row r="96">
          <cell r="A96" t="str">
            <v>MAT,087</v>
          </cell>
          <cell r="B96" t="str">
            <v>Anclaje multipropósito de ø 3/8" (tipo hembra)</v>
          </cell>
          <cell r="C96" t="str">
            <v>Un</v>
          </cell>
          <cell r="D96"/>
          <cell r="E96">
            <v>900</v>
          </cell>
        </row>
        <row r="97">
          <cell r="A97" t="str">
            <v>MAT,088</v>
          </cell>
          <cell r="B97" t="str">
            <v>Anclaje tipo cuña 3/8" x 2 ¼"</v>
          </cell>
          <cell r="C97" t="str">
            <v>Un</v>
          </cell>
          <cell r="D97"/>
          <cell r="E97">
            <v>2644</v>
          </cell>
        </row>
        <row r="98">
          <cell r="A98" t="str">
            <v>MAT,034</v>
          </cell>
          <cell r="B98" t="str">
            <v>Ángulo de 1 ½" x 1/8"</v>
          </cell>
          <cell r="C98" t="str">
            <v>M</v>
          </cell>
          <cell r="D98"/>
          <cell r="E98">
            <v>9383</v>
          </cell>
        </row>
        <row r="99">
          <cell r="A99" t="str">
            <v>MAT,035</v>
          </cell>
          <cell r="B99" t="str">
            <v>Ángulo de 1" x 1/8"</v>
          </cell>
          <cell r="C99" t="str">
            <v>M</v>
          </cell>
          <cell r="D99"/>
          <cell r="E99">
            <v>6817</v>
          </cell>
        </row>
        <row r="100">
          <cell r="A100" t="str">
            <v>MAT,516</v>
          </cell>
          <cell r="B100" t="str">
            <v>Ángulo de 2" x 1/8"</v>
          </cell>
          <cell r="C100" t="str">
            <v>M</v>
          </cell>
          <cell r="D100"/>
          <cell r="E100">
            <v>15817</v>
          </cell>
        </row>
        <row r="101">
          <cell r="A101" t="str">
            <v>MAT,036</v>
          </cell>
          <cell r="B101" t="str">
            <v>Ángulo de 2" x 3/16" (puente)</v>
          </cell>
          <cell r="C101" t="str">
            <v>M</v>
          </cell>
          <cell r="D101"/>
          <cell r="E101">
            <v>22617</v>
          </cell>
        </row>
        <row r="102">
          <cell r="A102" t="str">
            <v>MAT,037</v>
          </cell>
          <cell r="B102" t="str">
            <v>Ángulo C 26 perimetral de 20 x 30 x 2.40 m</v>
          </cell>
          <cell r="C102" t="str">
            <v>Un</v>
          </cell>
          <cell r="D102"/>
          <cell r="E102">
            <v>2698</v>
          </cell>
        </row>
        <row r="103">
          <cell r="A103" t="str">
            <v>MAT,038</v>
          </cell>
          <cell r="B103" t="str">
            <v>Anticorrosivo gris</v>
          </cell>
          <cell r="C103" t="str">
            <v>Gl</v>
          </cell>
          <cell r="D103"/>
          <cell r="E103">
            <v>69900</v>
          </cell>
        </row>
        <row r="104">
          <cell r="A104" t="str">
            <v>MAT,039</v>
          </cell>
          <cell r="B104" t="str">
            <v>Antisol blanco o similar</v>
          </cell>
          <cell r="C104" t="str">
            <v>Kg</v>
          </cell>
          <cell r="D104"/>
          <cell r="E104">
            <v>13045</v>
          </cell>
        </row>
        <row r="105">
          <cell r="A105" t="str">
            <v>MAT,089</v>
          </cell>
          <cell r="B105" t="str">
            <v>Arandela cuadrada 2" x 2" x ¼", ø 5/8"</v>
          </cell>
          <cell r="C105" t="str">
            <v>Un</v>
          </cell>
          <cell r="D105"/>
          <cell r="E105">
            <v>800</v>
          </cell>
        </row>
        <row r="106">
          <cell r="A106" t="str">
            <v>MAT,536</v>
          </cell>
          <cell r="B106" t="str">
            <v>Arandela galvanizada de 3/8"</v>
          </cell>
          <cell r="C106" t="str">
            <v>Un</v>
          </cell>
          <cell r="D106"/>
          <cell r="E106">
            <v>250</v>
          </cell>
        </row>
        <row r="107">
          <cell r="A107" t="str">
            <v>MAT,097</v>
          </cell>
          <cell r="B107" t="str">
            <v>Arandela presión ø 3/4"</v>
          </cell>
          <cell r="C107" t="str">
            <v>Un</v>
          </cell>
          <cell r="D107"/>
          <cell r="E107">
            <v>550</v>
          </cell>
        </row>
        <row r="108">
          <cell r="A108" t="str">
            <v>MAT,108</v>
          </cell>
          <cell r="B108" t="str">
            <v>Arandela presión ø 5/8"</v>
          </cell>
          <cell r="C108" t="str">
            <v>Un</v>
          </cell>
          <cell r="D108"/>
          <cell r="E108">
            <v>250</v>
          </cell>
        </row>
        <row r="109">
          <cell r="A109" t="str">
            <v>MAT,040</v>
          </cell>
          <cell r="B109" t="str">
            <v>Arena</v>
          </cell>
          <cell r="C109" t="str">
            <v>M3</v>
          </cell>
          <cell r="D109"/>
          <cell r="E109">
            <v>71990</v>
          </cell>
        </row>
        <row r="110">
          <cell r="A110" t="str">
            <v>MAT,041</v>
          </cell>
          <cell r="B110" t="str">
            <v>Arenón</v>
          </cell>
          <cell r="C110" t="str">
            <v>M3</v>
          </cell>
          <cell r="D110"/>
          <cell r="E110">
            <v>54900</v>
          </cell>
        </row>
        <row r="111">
          <cell r="A111" t="str">
            <v>MAT,043</v>
          </cell>
          <cell r="B111" t="str">
            <v>Aro para baloncesto, incluye malla</v>
          </cell>
          <cell r="C111" t="str">
            <v>Un</v>
          </cell>
          <cell r="D111"/>
          <cell r="E111">
            <v>109480</v>
          </cell>
        </row>
        <row r="112">
          <cell r="A112" t="str">
            <v>MAT,042</v>
          </cell>
          <cell r="B112" t="str">
            <v>Aro tapa para pozo o sumidero fabricada en polietileno de alta densidad. Medidas aro: diámetro 93 cm, alto 20 cm, peso aprox. 26.4 kg. Medidas tapa: diámetro 70 cm, alto 20 cm, peso aprox 33 kg. Resistencia por prueba de laboratorio de ruptura y flexión: 18 toneladas por decímetro cuadrado</v>
          </cell>
          <cell r="C112" t="str">
            <v>Un</v>
          </cell>
          <cell r="D112"/>
          <cell r="E112">
            <v>791900</v>
          </cell>
        </row>
        <row r="113">
          <cell r="A113" t="str">
            <v>MAT,705</v>
          </cell>
          <cell r="B113" t="str">
            <v>Arriendo local para campamento, incluye administración, servicios públicos y comunicaciones</v>
          </cell>
          <cell r="C113" t="str">
            <v>M2-Mes</v>
          </cell>
          <cell r="D113"/>
          <cell r="E113">
            <v>51105</v>
          </cell>
        </row>
        <row r="114">
          <cell r="A114" t="str">
            <v>MAT,044</v>
          </cell>
          <cell r="B114" t="str">
            <v>Asfalto líquido MC-30 para imprimar</v>
          </cell>
          <cell r="C114" t="str">
            <v>Gl</v>
          </cell>
          <cell r="D114"/>
          <cell r="E114">
            <v>23980</v>
          </cell>
        </row>
        <row r="115">
          <cell r="A115" t="str">
            <v>MAT,512</v>
          </cell>
          <cell r="B115" t="str">
            <v>Asfalto para liga tipo CRR-1 o CRR 2</v>
          </cell>
          <cell r="C115" t="str">
            <v>Lb</v>
          </cell>
          <cell r="D115"/>
          <cell r="E115">
            <v>12843</v>
          </cell>
        </row>
        <row r="116">
          <cell r="A116" t="str">
            <v>MAT,654</v>
          </cell>
          <cell r="B116" t="str">
            <v>Azadón con cabo</v>
          </cell>
          <cell r="C116" t="str">
            <v>Un</v>
          </cell>
          <cell r="D116"/>
          <cell r="E116">
            <v>44900</v>
          </cell>
        </row>
        <row r="117">
          <cell r="A117" t="str">
            <v>MAT,601</v>
          </cell>
          <cell r="B117" t="str">
            <v>Balancín doble, incluye pintura e instalación</v>
          </cell>
          <cell r="C117" t="str">
            <v>Un</v>
          </cell>
          <cell r="D117"/>
          <cell r="E117">
            <v>1744100</v>
          </cell>
        </row>
        <row r="118">
          <cell r="A118" t="str">
            <v>MAT,125</v>
          </cell>
          <cell r="B118" t="str">
            <v>Bandeja metálica escalera interior rack</v>
          </cell>
          <cell r="C118" t="str">
            <v>M</v>
          </cell>
          <cell r="D118"/>
          <cell r="E118">
            <v>72499.583333333343</v>
          </cell>
        </row>
        <row r="119">
          <cell r="A119" t="str">
            <v>MAT,129</v>
          </cell>
          <cell r="B119" t="str">
            <v>Bandeja tipo canasta CF 54 x 400 mm - EZ</v>
          </cell>
          <cell r="C119" t="str">
            <v>M</v>
          </cell>
          <cell r="D119"/>
          <cell r="E119">
            <v>235485</v>
          </cell>
        </row>
        <row r="120">
          <cell r="A120" t="str">
            <v>MAT,047</v>
          </cell>
          <cell r="B120" t="str">
            <v>Barniz intemperie brillante</v>
          </cell>
          <cell r="C120" t="str">
            <v>Gl</v>
          </cell>
          <cell r="D120"/>
          <cell r="E120">
            <v>109900</v>
          </cell>
        </row>
        <row r="121">
          <cell r="A121" t="str">
            <v>MAT,669</v>
          </cell>
          <cell r="B121" t="str">
            <v>Barrera plásticas Jersey (maletín), en polietileno de alta densidad de l = 2, h = 1 b = 0,5 m, con sistema de acople al siguiente, naranja con cinta reflectivas  cintas reflectivas para visibilidad (grado ingeniería comercial y/o alta intensidad), que pueda llenarse de agua o arena</v>
          </cell>
          <cell r="C121" t="str">
            <v>Un</v>
          </cell>
          <cell r="D121"/>
          <cell r="E121">
            <v>588900</v>
          </cell>
        </row>
        <row r="122">
          <cell r="A122" t="str">
            <v>MAT,130</v>
          </cell>
          <cell r="B122" t="str">
            <v>Base para fotocelda</v>
          </cell>
          <cell r="C122" t="str">
            <v>Un</v>
          </cell>
          <cell r="D122"/>
          <cell r="E122">
            <v>12881</v>
          </cell>
        </row>
        <row r="123">
          <cell r="A123" t="str">
            <v>MAT,136</v>
          </cell>
          <cell r="B123" t="str">
            <v>Base redonda punta de captación en acero (puesta a tierra)</v>
          </cell>
          <cell r="C123" t="str">
            <v>Un</v>
          </cell>
          <cell r="D123"/>
          <cell r="E123">
            <v>84002</v>
          </cell>
        </row>
        <row r="124">
          <cell r="A124" t="str">
            <v>MAT,565</v>
          </cell>
          <cell r="B124" t="str">
            <v>Bentonita</v>
          </cell>
          <cell r="C124" t="str">
            <v>Kg</v>
          </cell>
          <cell r="D124"/>
          <cell r="E124">
            <v>16000</v>
          </cell>
        </row>
        <row r="125">
          <cell r="A125" t="str">
            <v>MAT,055</v>
          </cell>
          <cell r="B125" t="str">
            <v>Binda boquilla (para enchape)</v>
          </cell>
          <cell r="C125" t="str">
            <v>Kg</v>
          </cell>
          <cell r="D125"/>
          <cell r="E125">
            <v>6700</v>
          </cell>
        </row>
        <row r="126">
          <cell r="A126" t="str">
            <v>MAT,528</v>
          </cell>
          <cell r="B126" t="str">
            <v>Bisagra Armillar hierro 3"</v>
          </cell>
          <cell r="C126" t="str">
            <v>Un</v>
          </cell>
          <cell r="D126"/>
          <cell r="E126">
            <v>6950</v>
          </cell>
        </row>
        <row r="127">
          <cell r="A127" t="str">
            <v>MAT,639</v>
          </cell>
          <cell r="B127" t="str">
            <v>Bisagra de cobre 3 ½"</v>
          </cell>
          <cell r="C127" t="str">
            <v>Un</v>
          </cell>
          <cell r="D127"/>
          <cell r="E127">
            <v>9450</v>
          </cell>
        </row>
        <row r="128">
          <cell r="A128" t="str">
            <v>MAT,531</v>
          </cell>
          <cell r="B128" t="str">
            <v>Bisagra de hierro de soldar para rejilla cañuela</v>
          </cell>
          <cell r="C128" t="str">
            <v>Un</v>
          </cell>
          <cell r="D128"/>
          <cell r="E128">
            <v>19900</v>
          </cell>
        </row>
        <row r="129">
          <cell r="A129" t="str">
            <v>MAT,048</v>
          </cell>
          <cell r="B129" t="str">
            <v>Bisagra de hierro para puerta de 3"</v>
          </cell>
          <cell r="C129" t="str">
            <v>Un</v>
          </cell>
          <cell r="D129"/>
          <cell r="E129">
            <v>23450</v>
          </cell>
        </row>
        <row r="130">
          <cell r="A130" t="str">
            <v>MAT,049</v>
          </cell>
          <cell r="B130" t="str">
            <v>Bloque de cemento de 0,14 x 0,19 x 0,39 m</v>
          </cell>
          <cell r="C130" t="str">
            <v>Un</v>
          </cell>
          <cell r="D130"/>
          <cell r="E130">
            <v>4900</v>
          </cell>
        </row>
        <row r="131">
          <cell r="A131" t="str">
            <v>MAT,050</v>
          </cell>
          <cell r="B131" t="str">
            <v>Bloque de cemento de 0,14 x 0,19 x 0,39 m estructural</v>
          </cell>
          <cell r="C131" t="str">
            <v>Un</v>
          </cell>
          <cell r="D131"/>
          <cell r="E131">
            <v>7208</v>
          </cell>
        </row>
        <row r="132">
          <cell r="A132" t="str">
            <v>MAT,051</v>
          </cell>
          <cell r="B132" t="str">
            <v>Bloque de vidrio de ± 19 x 19 x 8 cm transparente ondulado</v>
          </cell>
          <cell r="C132" t="str">
            <v>Un</v>
          </cell>
          <cell r="D132"/>
          <cell r="E132">
            <v>12900</v>
          </cell>
        </row>
        <row r="133">
          <cell r="A133" t="str">
            <v>MAT,052</v>
          </cell>
          <cell r="B133" t="str">
            <v>Bloque piedra de ± 0,39 x 0,19 x 0,14 m</v>
          </cell>
          <cell r="C133" t="str">
            <v>Un</v>
          </cell>
          <cell r="D133"/>
          <cell r="E133">
            <v>3800</v>
          </cell>
        </row>
        <row r="134">
          <cell r="A134" t="str">
            <v>MAT,054</v>
          </cell>
          <cell r="B134" t="str">
            <v>Bolsacreto capacidad 1 m3</v>
          </cell>
          <cell r="C134" t="str">
            <v>Un</v>
          </cell>
          <cell r="D134"/>
          <cell r="E134">
            <v>69000</v>
          </cell>
        </row>
        <row r="135">
          <cell r="A135" t="str">
            <v>MAT,053</v>
          </cell>
          <cell r="B135" t="str">
            <v>Bolsacreto capacidad 2 m3</v>
          </cell>
          <cell r="C135" t="str">
            <v>Un</v>
          </cell>
          <cell r="D135"/>
          <cell r="E135">
            <v>79500</v>
          </cell>
        </row>
        <row r="136">
          <cell r="A136" t="str">
            <v>MAT,137</v>
          </cell>
          <cell r="B136" t="str">
            <v>Bombillo led 10 W</v>
          </cell>
          <cell r="C136" t="str">
            <v>Un</v>
          </cell>
          <cell r="D136"/>
          <cell r="E136">
            <v>12900</v>
          </cell>
        </row>
        <row r="137">
          <cell r="A137" t="str">
            <v>MAT,509</v>
          </cell>
          <cell r="B137" t="str">
            <v>Bórax</v>
          </cell>
          <cell r="C137" t="str">
            <v>Kg</v>
          </cell>
          <cell r="D137"/>
          <cell r="E137">
            <v>20000</v>
          </cell>
        </row>
        <row r="138">
          <cell r="A138" t="str">
            <v>MAT,513</v>
          </cell>
          <cell r="B138" t="str">
            <v>Bordillo prefabricado A80 ± (800 x 200 x 350 mm)</v>
          </cell>
          <cell r="C138" t="str">
            <v>Un</v>
          </cell>
          <cell r="D138"/>
          <cell r="E138">
            <v>54145</v>
          </cell>
        </row>
        <row r="139">
          <cell r="A139" t="str">
            <v>MAT,138</v>
          </cell>
          <cell r="B139" t="str">
            <v>Botonera ANTUMBRA T.P. PATPA-BC-X+DYNET o similar</v>
          </cell>
          <cell r="C139" t="str">
            <v>Un</v>
          </cell>
          <cell r="D139"/>
          <cell r="E139">
            <v>1420000</v>
          </cell>
        </row>
        <row r="140">
          <cell r="A140" t="str">
            <v>MAT,140</v>
          </cell>
          <cell r="B140" t="str">
            <v>Breaker bipolar SQUARE D o similar 15 A hasta 60 A</v>
          </cell>
          <cell r="C140" t="str">
            <v>Un</v>
          </cell>
          <cell r="D140"/>
          <cell r="E140">
            <v>174335</v>
          </cell>
        </row>
        <row r="141">
          <cell r="A141" t="str">
            <v>MAT,146</v>
          </cell>
          <cell r="B141" t="str">
            <v>Breaker monopolar LUMINEX o similar 15 A hasta 60 A</v>
          </cell>
          <cell r="C141" t="str">
            <v>Un</v>
          </cell>
          <cell r="D141"/>
          <cell r="E141">
            <v>22900</v>
          </cell>
        </row>
        <row r="142">
          <cell r="A142" t="str">
            <v>MAT,148</v>
          </cell>
          <cell r="B142" t="str">
            <v>Breaker tripolar GENERAL ELECTRIC o similar de 50 A</v>
          </cell>
          <cell r="C142" t="str">
            <v>Un</v>
          </cell>
          <cell r="D142"/>
          <cell r="E142">
            <v>92000</v>
          </cell>
        </row>
        <row r="143">
          <cell r="A143" t="str">
            <v>MAT,057</v>
          </cell>
          <cell r="B143" t="str">
            <v>Buggy liviano antipinchazo 6 pies3</v>
          </cell>
          <cell r="C143" t="str">
            <v>Un</v>
          </cell>
          <cell r="D143"/>
          <cell r="E143">
            <v>299900</v>
          </cell>
        </row>
        <row r="144">
          <cell r="A144" t="str">
            <v>MAT,554</v>
          </cell>
          <cell r="B144" t="str">
            <v>Caballete teja ondulada fibrocemento fijo l = 0,873 m</v>
          </cell>
          <cell r="C144" t="str">
            <v>M</v>
          </cell>
          <cell r="D144"/>
          <cell r="E144">
            <v>39900</v>
          </cell>
        </row>
        <row r="145">
          <cell r="A145" t="str">
            <v>MAT,553</v>
          </cell>
          <cell r="B145" t="str">
            <v>Caballete teja ondulada fibrocemento tipo español articulado 2 piezas</v>
          </cell>
          <cell r="C145" t="str">
            <v>M</v>
          </cell>
          <cell r="D145"/>
          <cell r="E145">
            <v>77800</v>
          </cell>
        </row>
        <row r="146">
          <cell r="A146" t="str">
            <v>MAT,060</v>
          </cell>
          <cell r="B146" t="str">
            <v>Caballete thermoacustic</v>
          </cell>
          <cell r="C146" t="str">
            <v>M</v>
          </cell>
          <cell r="D146"/>
          <cell r="E146">
            <v>37416.666666666672</v>
          </cell>
        </row>
        <row r="147">
          <cell r="A147" t="str">
            <v>MAT,149</v>
          </cell>
          <cell r="B147" t="str">
            <v>Cabina insonorizada para planta emergencia de 150 KW</v>
          </cell>
          <cell r="C147" t="str">
            <v>Un</v>
          </cell>
          <cell r="D147"/>
          <cell r="E147">
            <v>24990000</v>
          </cell>
        </row>
        <row r="148">
          <cell r="A148" t="str">
            <v>MAT,175</v>
          </cell>
          <cell r="B148" t="str">
            <v>Cable Al ACSR # 2 AWG ecológico 15 Kv</v>
          </cell>
          <cell r="C148" t="str">
            <v>M</v>
          </cell>
          <cell r="D148"/>
          <cell r="E148">
            <v>9450</v>
          </cell>
        </row>
        <row r="149">
          <cell r="A149" t="str">
            <v>MAT,179</v>
          </cell>
          <cell r="B149" t="str">
            <v>Cable Al aislado PVC 75o # 1/0 AWG /S 8000</v>
          </cell>
          <cell r="C149" t="str">
            <v>M</v>
          </cell>
          <cell r="D149"/>
          <cell r="E149">
            <v>8200</v>
          </cell>
        </row>
        <row r="150">
          <cell r="A150" t="str">
            <v>MAT,183</v>
          </cell>
          <cell r="B150" t="str">
            <v>Cable Al aislado PVC 75o # 2/0 AWG /S 8000</v>
          </cell>
          <cell r="C150" t="str">
            <v>M</v>
          </cell>
          <cell r="D150"/>
          <cell r="E150">
            <v>7050</v>
          </cell>
        </row>
        <row r="151">
          <cell r="A151" t="str">
            <v>MAT,184</v>
          </cell>
          <cell r="B151" t="str">
            <v>Cable apantallado de control 3 x 16 AWG</v>
          </cell>
          <cell r="C151" t="str">
            <v>M</v>
          </cell>
          <cell r="D151"/>
          <cell r="E151">
            <v>11700</v>
          </cell>
        </row>
        <row r="152">
          <cell r="A152" t="str">
            <v>MAT,189</v>
          </cell>
          <cell r="B152" t="str">
            <v>Cable coaxial RG-6 pantalla 90 %</v>
          </cell>
          <cell r="C152" t="str">
            <v>M</v>
          </cell>
          <cell r="D152"/>
          <cell r="E152">
            <v>900</v>
          </cell>
        </row>
        <row r="153">
          <cell r="A153" t="str">
            <v>MAT,193</v>
          </cell>
          <cell r="B153" t="str">
            <v>Cable Cu # 1/0 AWG HF FR LS - (EXZHELLENT BW)</v>
          </cell>
          <cell r="C153" t="str">
            <v>M</v>
          </cell>
          <cell r="D153"/>
          <cell r="E153">
            <v>42100</v>
          </cell>
        </row>
        <row r="154">
          <cell r="A154" t="str">
            <v>MAT,203</v>
          </cell>
          <cell r="B154" t="str">
            <v>Cable Cu # 12 AWG HF FR LS - (EXZHELLENT BW)</v>
          </cell>
          <cell r="C154" t="str">
            <v>M</v>
          </cell>
          <cell r="D154"/>
          <cell r="E154">
            <v>3446</v>
          </cell>
        </row>
        <row r="155">
          <cell r="A155" t="str">
            <v>MAT,206</v>
          </cell>
          <cell r="B155" t="str">
            <v>Cable Cu # 12 AWG THHN</v>
          </cell>
          <cell r="C155" t="str">
            <v>M</v>
          </cell>
          <cell r="D155"/>
          <cell r="E155">
            <v>2650</v>
          </cell>
        </row>
        <row r="156">
          <cell r="A156" t="str">
            <v>MAT,208</v>
          </cell>
          <cell r="B156" t="str">
            <v>Cable Cu # 14 AWG HF FR LS - (EXZHELLENT BW)</v>
          </cell>
          <cell r="C156" t="str">
            <v>M</v>
          </cell>
          <cell r="D156"/>
          <cell r="E156">
            <v>8100</v>
          </cell>
        </row>
        <row r="157">
          <cell r="A157" t="str">
            <v>MAT,209</v>
          </cell>
          <cell r="B157" t="str">
            <v>Cable Cu # 2 AWG HF FR LS - (EXZHELLENT BW)</v>
          </cell>
          <cell r="C157" t="str">
            <v>M</v>
          </cell>
          <cell r="D157"/>
          <cell r="E157">
            <v>31</v>
          </cell>
        </row>
        <row r="158">
          <cell r="A158" t="str">
            <v>MAT,248</v>
          </cell>
          <cell r="B158" t="str">
            <v>Cable Cu # 2 AWG THHN</v>
          </cell>
          <cell r="C158" t="str">
            <v>M</v>
          </cell>
          <cell r="D158"/>
          <cell r="E158">
            <v>24150</v>
          </cell>
        </row>
        <row r="159">
          <cell r="A159" t="str">
            <v>MAT,257</v>
          </cell>
          <cell r="B159" t="str">
            <v>Cable Cu # 2/0 AWG  HF FR LS - (EXZHELLENT BW)</v>
          </cell>
          <cell r="C159" t="str">
            <v>M</v>
          </cell>
          <cell r="D159"/>
          <cell r="E159">
            <v>34592.6</v>
          </cell>
        </row>
        <row r="160">
          <cell r="A160" t="str">
            <v>MAT,259</v>
          </cell>
          <cell r="B160" t="str">
            <v>Cable Cu # 350 KCM THHN</v>
          </cell>
          <cell r="C160" t="str">
            <v>M</v>
          </cell>
          <cell r="D160"/>
          <cell r="E160">
            <v>127750</v>
          </cell>
        </row>
        <row r="161">
          <cell r="A161" t="str">
            <v>MAT,269</v>
          </cell>
          <cell r="B161" t="str">
            <v>Cable Cu # 4 AWG HF FR LS - (EXZHELLENT BW)</v>
          </cell>
          <cell r="C161" t="str">
            <v>M</v>
          </cell>
          <cell r="D161"/>
          <cell r="E161">
            <v>22</v>
          </cell>
        </row>
        <row r="162">
          <cell r="A162" t="str">
            <v>MAT,112</v>
          </cell>
          <cell r="B162" t="str">
            <v>Cable Cu # 4/0 AWG HF FR LS - (EXZHELLENT BW)</v>
          </cell>
          <cell r="C162" t="str">
            <v>M</v>
          </cell>
          <cell r="D162"/>
          <cell r="E162">
            <v>78350</v>
          </cell>
        </row>
        <row r="163">
          <cell r="A163" t="str">
            <v>MAT,293</v>
          </cell>
          <cell r="B163" t="str">
            <v>Cable Cu # 6 AWG HF FR LS - (EXZHELLENT BW)</v>
          </cell>
          <cell r="C163" t="str">
            <v>M</v>
          </cell>
          <cell r="D163"/>
          <cell r="E163">
            <v>9800</v>
          </cell>
        </row>
        <row r="164">
          <cell r="A164" t="str">
            <v>MAT,315</v>
          </cell>
          <cell r="B164" t="str">
            <v>Cable Cu # 6 AWG THHN</v>
          </cell>
          <cell r="C164" t="str">
            <v>M</v>
          </cell>
          <cell r="D164"/>
          <cell r="E164">
            <v>9600</v>
          </cell>
        </row>
        <row r="165">
          <cell r="A165" t="str">
            <v>MAT,316</v>
          </cell>
          <cell r="B165" t="str">
            <v>Cable Cu # 8 AWG HF FR LS - (EXZHELLENT BW)</v>
          </cell>
          <cell r="C165" t="str">
            <v>M</v>
          </cell>
          <cell r="D165"/>
          <cell r="E165">
            <v>6550</v>
          </cell>
        </row>
        <row r="166">
          <cell r="A166" t="str">
            <v>MAT,317</v>
          </cell>
          <cell r="B166" t="str">
            <v>Cable Cu # 8 AWG THHN</v>
          </cell>
          <cell r="C166" t="str">
            <v>M</v>
          </cell>
          <cell r="D166"/>
          <cell r="E166">
            <v>6700</v>
          </cell>
        </row>
        <row r="167">
          <cell r="A167" t="str">
            <v>MAT,566</v>
          </cell>
          <cell r="B167" t="str">
            <v>Cable Cu # 8 HF FR LS</v>
          </cell>
          <cell r="C167" t="str">
            <v>M</v>
          </cell>
          <cell r="D167"/>
          <cell r="E167">
            <v>6550</v>
          </cell>
        </row>
        <row r="168">
          <cell r="A168" t="str">
            <v>MAT,616</v>
          </cell>
          <cell r="B168" t="str">
            <v>Cable Cu aislado # 12 AWG THHN/THWN</v>
          </cell>
          <cell r="C168" t="str">
            <v>M</v>
          </cell>
          <cell r="D168"/>
          <cell r="E168">
            <v>2650</v>
          </cell>
        </row>
        <row r="169">
          <cell r="A169" t="str">
            <v>MAT,816</v>
          </cell>
          <cell r="B169" t="str">
            <v>Cable Cu aislado # 12 HFFR LS</v>
          </cell>
          <cell r="C169" t="str">
            <v>M</v>
          </cell>
          <cell r="D169"/>
          <cell r="E169">
            <v>2700</v>
          </cell>
        </row>
        <row r="170">
          <cell r="A170" t="str">
            <v>MAT,613</v>
          </cell>
          <cell r="B170" t="str">
            <v>Cable Cu aislado # 12 HFFR LS</v>
          </cell>
          <cell r="C170" t="str">
            <v>M</v>
          </cell>
          <cell r="D170"/>
          <cell r="E170">
            <v>2700</v>
          </cell>
        </row>
        <row r="171">
          <cell r="A171" t="str">
            <v>MAT,576</v>
          </cell>
          <cell r="B171" t="str">
            <v>Cable Cu concéntrico 2 x 8 + 8</v>
          </cell>
          <cell r="C171" t="str">
            <v>M</v>
          </cell>
          <cell r="D171"/>
          <cell r="E171">
            <v>24800</v>
          </cell>
        </row>
        <row r="172">
          <cell r="A172" t="str">
            <v>MAT,319</v>
          </cell>
          <cell r="B172" t="str">
            <v>Cable Cu desnudo # 2 AWG</v>
          </cell>
          <cell r="C172" t="str">
            <v>M</v>
          </cell>
          <cell r="D172"/>
          <cell r="E172">
            <v>21500</v>
          </cell>
        </row>
        <row r="173">
          <cell r="A173" t="str">
            <v>MAT,320</v>
          </cell>
          <cell r="B173" t="str">
            <v>Cable Cu desnudo # 2/0 AWG</v>
          </cell>
          <cell r="C173" t="str">
            <v>M</v>
          </cell>
          <cell r="D173"/>
          <cell r="E173">
            <v>44450</v>
          </cell>
        </row>
        <row r="174">
          <cell r="A174" t="str">
            <v>MAT,321</v>
          </cell>
          <cell r="B174" t="str">
            <v>Cable Cu desnudo # 8 AWG</v>
          </cell>
          <cell r="C174" t="str">
            <v>Un</v>
          </cell>
          <cell r="D174"/>
          <cell r="E174">
            <v>5500</v>
          </cell>
        </row>
        <row r="175">
          <cell r="A175" t="str">
            <v>MAT,596</v>
          </cell>
          <cell r="B175" t="str">
            <v>Cable Cu desnudo 1/0</v>
          </cell>
          <cell r="C175" t="str">
            <v>M</v>
          </cell>
          <cell r="D175"/>
          <cell r="E175">
            <v>36050</v>
          </cell>
        </row>
        <row r="176">
          <cell r="A176" t="str">
            <v>MAT,325</v>
          </cell>
          <cell r="B176" t="str">
            <v>Cable encauchetado 3 x 16 AWG</v>
          </cell>
          <cell r="C176" t="str">
            <v>M</v>
          </cell>
          <cell r="D176"/>
          <cell r="E176">
            <v>4750</v>
          </cell>
        </row>
        <row r="177">
          <cell r="A177" t="str">
            <v>MAT,327</v>
          </cell>
          <cell r="B177" t="str">
            <v>Cable encauchetado 4 x 14 AWG</v>
          </cell>
          <cell r="C177" t="str">
            <v>M</v>
          </cell>
          <cell r="D177"/>
          <cell r="E177">
            <v>9200</v>
          </cell>
        </row>
        <row r="178">
          <cell r="A178" t="str">
            <v>MAT,331</v>
          </cell>
          <cell r="B178" t="str">
            <v>Cable encauchetado 4 x 16 AWG</v>
          </cell>
          <cell r="C178" t="str">
            <v>M</v>
          </cell>
          <cell r="D178"/>
          <cell r="E178">
            <v>4850</v>
          </cell>
        </row>
        <row r="179">
          <cell r="A179" t="str">
            <v>MAT,353</v>
          </cell>
          <cell r="B179" t="str">
            <v>Cable encauchetado de cobre ST-C 3 x 12 AWG</v>
          </cell>
          <cell r="C179" t="str">
            <v>M</v>
          </cell>
          <cell r="D179"/>
          <cell r="E179">
            <v>9950</v>
          </cell>
        </row>
        <row r="180">
          <cell r="A180" t="str">
            <v>MAT,332</v>
          </cell>
          <cell r="B180" t="str">
            <v>Cable tera 2PR/MC5S 3 m azul (patch cord)</v>
          </cell>
          <cell r="C180" t="str">
            <v>Un</v>
          </cell>
          <cell r="D180"/>
          <cell r="E180">
            <v>14900</v>
          </cell>
        </row>
        <row r="181">
          <cell r="A181" t="str">
            <v>MAT,335</v>
          </cell>
          <cell r="B181" t="str">
            <v>Cable UTP categoría 6A, LEVITON o similar</v>
          </cell>
          <cell r="C181" t="str">
            <v>M</v>
          </cell>
          <cell r="D181"/>
          <cell r="E181">
            <v>3035</v>
          </cell>
        </row>
        <row r="182">
          <cell r="A182" t="str">
            <v>MAT,617</v>
          </cell>
          <cell r="B182" t="str">
            <v>Caja 2 x 4 metálica galvanizada</v>
          </cell>
          <cell r="C182" t="str">
            <v>Un</v>
          </cell>
          <cell r="D182"/>
          <cell r="E182">
            <v>2100</v>
          </cell>
        </row>
        <row r="183">
          <cell r="A183" t="str">
            <v>MAT,354</v>
          </cell>
          <cell r="B183" t="str">
            <v>Caja de paso de 30 x 30 x 20 cm C 16</v>
          </cell>
          <cell r="C183" t="str">
            <v>Un</v>
          </cell>
          <cell r="D183"/>
          <cell r="E183">
            <v>73800</v>
          </cell>
        </row>
        <row r="184">
          <cell r="A184" t="str">
            <v>MAT,365</v>
          </cell>
          <cell r="B184" t="str">
            <v>Caja galvanizada de 2" x 4" certificada RETIE</v>
          </cell>
          <cell r="C184" t="str">
            <v>Un</v>
          </cell>
          <cell r="D184"/>
          <cell r="E184">
            <v>2100</v>
          </cell>
        </row>
        <row r="185">
          <cell r="A185" t="str">
            <v>MAT,366</v>
          </cell>
          <cell r="B185" t="str">
            <v>Caja para interruptor industrial</v>
          </cell>
          <cell r="C185" t="str">
            <v>Un</v>
          </cell>
          <cell r="D185"/>
          <cell r="E185">
            <v>89250</v>
          </cell>
        </row>
        <row r="186">
          <cell r="A186" t="str">
            <v>MAT,367</v>
          </cell>
          <cell r="B186" t="str">
            <v>Caja para medidor de energía de ± 60 x 40 x 25 cm, en lámina CR calibre 18 o 20, con dispositivo de corte, de acuerdo a norma del OR</v>
          </cell>
          <cell r="C186" t="str">
            <v>Un</v>
          </cell>
          <cell r="D186"/>
          <cell r="E186">
            <v>725000</v>
          </cell>
        </row>
        <row r="187">
          <cell r="A187" t="str">
            <v>MAT,369</v>
          </cell>
          <cell r="B187" t="str">
            <v>Caja PVC 2" x 4"</v>
          </cell>
          <cell r="C187" t="str">
            <v>Un</v>
          </cell>
          <cell r="D187"/>
          <cell r="E187">
            <v>600</v>
          </cell>
        </row>
        <row r="188">
          <cell r="A188" t="str">
            <v>MAT,606</v>
          </cell>
          <cell r="B188" t="str">
            <v>Caja rawelt 2 x 4" 1 salida 3/4"</v>
          </cell>
          <cell r="C188" t="str">
            <v>Un</v>
          </cell>
          <cell r="D188"/>
          <cell r="E188">
            <v>10500</v>
          </cell>
        </row>
        <row r="189">
          <cell r="A189" t="str">
            <v>MAT,370</v>
          </cell>
          <cell r="B189" t="str">
            <v>Caja rawelt 280 aluminio 4" x 4" 3 salidas 3/4"</v>
          </cell>
          <cell r="C189" t="str">
            <v>Un</v>
          </cell>
          <cell r="D189"/>
          <cell r="E189">
            <v>19300</v>
          </cell>
        </row>
        <row r="190">
          <cell r="A190" t="str">
            <v>MAT,371</v>
          </cell>
          <cell r="B190" t="str">
            <v>Caja rawelt 282 aluminio 2" x 4" 3 salidas 3/4"</v>
          </cell>
          <cell r="C190" t="str">
            <v>Un</v>
          </cell>
          <cell r="D190"/>
          <cell r="E190">
            <v>19300</v>
          </cell>
        </row>
        <row r="191">
          <cell r="A191" t="str">
            <v>MAT,592</v>
          </cell>
          <cell r="B191" t="str">
            <v>Caja rawelt 4 x 4" 2 salidas 3/4"</v>
          </cell>
          <cell r="C191" t="str">
            <v>Un</v>
          </cell>
          <cell r="D191"/>
          <cell r="E191">
            <v>19300</v>
          </cell>
        </row>
        <row r="192">
          <cell r="A192" t="str">
            <v>MAT,061</v>
          </cell>
          <cell r="B192" t="str">
            <v>Calados de ± 19 x 19 x 10 cm en gres</v>
          </cell>
          <cell r="C192" t="str">
            <v>Un</v>
          </cell>
          <cell r="D192"/>
          <cell r="E192">
            <v>3400</v>
          </cell>
        </row>
        <row r="193">
          <cell r="A193" t="str">
            <v>MAT,555</v>
          </cell>
          <cell r="B193" t="str">
            <v>Calados en concreto ± 20 x 20 x 10 (25 un/m2)</v>
          </cell>
          <cell r="C193" t="str">
            <v>M2</v>
          </cell>
          <cell r="D193"/>
          <cell r="E193">
            <v>147836</v>
          </cell>
        </row>
        <row r="194">
          <cell r="A194" t="str">
            <v>MAT,372</v>
          </cell>
          <cell r="B194" t="str">
            <v>Calfos (fertilizante uso agrícola)</v>
          </cell>
          <cell r="C194" t="str">
            <v>Kg</v>
          </cell>
          <cell r="D194"/>
          <cell r="E194">
            <v>924</v>
          </cell>
        </row>
        <row r="195">
          <cell r="A195" t="str">
            <v>MAT,373</v>
          </cell>
          <cell r="B195" t="str">
            <v>Camilla para transformador ¼" x 2.5 m</v>
          </cell>
          <cell r="C195" t="str">
            <v>Un</v>
          </cell>
          <cell r="D195"/>
          <cell r="E195">
            <v>3254000</v>
          </cell>
        </row>
        <row r="196">
          <cell r="A196" t="str">
            <v>MAT,522</v>
          </cell>
          <cell r="B196" t="str">
            <v>Canal en lámina galvanizada calibre 24</v>
          </cell>
          <cell r="C196" t="str">
            <v>M</v>
          </cell>
          <cell r="D196"/>
          <cell r="E196">
            <v>15000</v>
          </cell>
        </row>
        <row r="197">
          <cell r="A197" t="str">
            <v>MAT,440</v>
          </cell>
          <cell r="B197" t="str">
            <v>Canal estructural liso 1 5/8", calibre 14</v>
          </cell>
          <cell r="C197" t="str">
            <v>M</v>
          </cell>
          <cell r="D197"/>
          <cell r="E197">
            <v>37250</v>
          </cell>
        </row>
        <row r="198">
          <cell r="A198" t="str">
            <v>MAT,063</v>
          </cell>
          <cell r="B198" t="str">
            <v>Canal PVC (tipo Amazonas)</v>
          </cell>
          <cell r="C198" t="str">
            <v>M</v>
          </cell>
          <cell r="D198"/>
          <cell r="E198">
            <v>22800</v>
          </cell>
        </row>
        <row r="199">
          <cell r="A199" t="str">
            <v>MAT,062</v>
          </cell>
          <cell r="B199" t="str">
            <v>Cañabrava inmunizada y limpia vara de 3 m</v>
          </cell>
          <cell r="C199" t="str">
            <v>Un</v>
          </cell>
          <cell r="D199"/>
          <cell r="E199">
            <v>6600</v>
          </cell>
        </row>
        <row r="200">
          <cell r="A200" t="str">
            <v>MAT,064</v>
          </cell>
          <cell r="B200" t="str">
            <v>Capa en PVC para adulto contra lluvia</v>
          </cell>
          <cell r="C200" t="str">
            <v>Un</v>
          </cell>
          <cell r="D200"/>
          <cell r="E200">
            <v>34900</v>
          </cell>
        </row>
        <row r="201">
          <cell r="A201" t="str">
            <v>MAT,378</v>
          </cell>
          <cell r="B201" t="str">
            <v>Capacete 4" tubería IMC</v>
          </cell>
          <cell r="C201" t="str">
            <v>Un</v>
          </cell>
          <cell r="D201"/>
          <cell r="E201">
            <v>113234.36333333333</v>
          </cell>
        </row>
        <row r="202">
          <cell r="A202" t="str">
            <v>MAT,572</v>
          </cell>
          <cell r="B202" t="str">
            <v>Capacete metálico 1" EMT</v>
          </cell>
          <cell r="C202" t="str">
            <v>Un</v>
          </cell>
          <cell r="D202"/>
          <cell r="E202">
            <v>60599.56</v>
          </cell>
        </row>
        <row r="203">
          <cell r="A203" t="str">
            <v>MAT,655</v>
          </cell>
          <cell r="B203" t="str">
            <v>Captafaro plástico vial con reflectivo bidireccional</v>
          </cell>
          <cell r="C203" t="str">
            <v>Un</v>
          </cell>
          <cell r="D203"/>
          <cell r="E203">
            <v>10809</v>
          </cell>
        </row>
        <row r="204">
          <cell r="A204" t="str">
            <v>MAT,065</v>
          </cell>
          <cell r="B204" t="str">
            <v>Carburo (cal hidratada para blanquear)</v>
          </cell>
          <cell r="C204" t="str">
            <v>Kg</v>
          </cell>
          <cell r="D204"/>
          <cell r="E204">
            <v>1990</v>
          </cell>
        </row>
        <row r="205">
          <cell r="A205" t="str">
            <v>MAT,066</v>
          </cell>
          <cell r="B205" t="str">
            <v>Casco construcción cremallera colores blanco, rojo, amarillo, azul, dieléctrico</v>
          </cell>
          <cell r="C205" t="str">
            <v>Un</v>
          </cell>
          <cell r="D205"/>
          <cell r="E205">
            <v>31900</v>
          </cell>
        </row>
        <row r="206">
          <cell r="A206" t="str">
            <v>MAT,520</v>
          </cell>
          <cell r="B206" t="str">
            <v>Casetón perdido icopor 50/50 de 1 x 1 x 0.20 m</v>
          </cell>
          <cell r="C206" t="str">
            <v>M2</v>
          </cell>
          <cell r="D206"/>
          <cell r="E206">
            <v>19990</v>
          </cell>
        </row>
        <row r="207">
          <cell r="A207" t="str">
            <v>MAT,525</v>
          </cell>
          <cell r="B207" t="str">
            <v>Casetón o bovedilla perdido de poliestireno de 1 x 1 x 0,30 m</v>
          </cell>
          <cell r="C207" t="str">
            <v>M2</v>
          </cell>
          <cell r="D207"/>
          <cell r="E207">
            <v>29985</v>
          </cell>
        </row>
        <row r="208">
          <cell r="A208" t="str">
            <v>MAT,546</v>
          </cell>
          <cell r="B208" t="str">
            <v>Casetón o bovedilla perdido de poliestireno de 1 x 1 x 0,35 m</v>
          </cell>
          <cell r="C208" t="str">
            <v>M2</v>
          </cell>
          <cell r="D208"/>
          <cell r="E208">
            <v>34982.5</v>
          </cell>
        </row>
        <row r="209">
          <cell r="A209" t="str">
            <v>MAT,547</v>
          </cell>
          <cell r="B209" t="str">
            <v>Casetón o bovedilla perdido de poliestireno de 1 x 1 x 0,40 m</v>
          </cell>
          <cell r="C209" t="str">
            <v>M2</v>
          </cell>
          <cell r="D209"/>
          <cell r="E209">
            <v>39980</v>
          </cell>
        </row>
        <row r="210">
          <cell r="A210" t="str">
            <v>MAT,067</v>
          </cell>
          <cell r="B210" t="str">
            <v>Cemento blanco</v>
          </cell>
          <cell r="C210" t="str">
            <v>Kg</v>
          </cell>
          <cell r="D210"/>
          <cell r="E210">
            <v>1675</v>
          </cell>
        </row>
        <row r="211">
          <cell r="A211" t="str">
            <v>MAT,823</v>
          </cell>
          <cell r="B211" t="str">
            <v>Cemento demoledor no explosivo</v>
          </cell>
          <cell r="C211" t="str">
            <v>Kg</v>
          </cell>
          <cell r="D211"/>
          <cell r="E211">
            <v>5000</v>
          </cell>
        </row>
        <row r="212">
          <cell r="A212" t="str">
            <v>MAT,068</v>
          </cell>
          <cell r="B212" t="str">
            <v>Cemento gris saco por 50 kilos</v>
          </cell>
          <cell r="C212" t="str">
            <v>Sc</v>
          </cell>
          <cell r="D212"/>
          <cell r="E212">
            <v>31900</v>
          </cell>
        </row>
        <row r="213">
          <cell r="A213" t="str">
            <v>MAT,069</v>
          </cell>
          <cell r="B213" t="str">
            <v>Cepas, macollas o matas de pasto</v>
          </cell>
          <cell r="C213" t="str">
            <v>Lb</v>
          </cell>
          <cell r="D213"/>
          <cell r="E213">
            <v>34900</v>
          </cell>
        </row>
        <row r="214">
          <cell r="A214" t="str">
            <v>MAT,665</v>
          </cell>
          <cell r="B214" t="str">
            <v>Cepillera en polímero de alta ingeniería cromada y plástica, incluye vaso tipo Nilo</v>
          </cell>
          <cell r="C214" t="str">
            <v>Un</v>
          </cell>
          <cell r="D214"/>
          <cell r="E214">
            <v>24900</v>
          </cell>
        </row>
        <row r="215">
          <cell r="A215" t="str">
            <v>MAT,070</v>
          </cell>
          <cell r="B215" t="str">
            <v>Cera para pisos emulsionada, biodegradable y antideslizante</v>
          </cell>
          <cell r="C215" t="str">
            <v>Lt</v>
          </cell>
          <cell r="D215"/>
          <cell r="E215">
            <v>3190</v>
          </cell>
        </row>
        <row r="216">
          <cell r="A216" t="str">
            <v>MAT,071</v>
          </cell>
          <cell r="B216" t="str">
            <v>Cerámica blanca de 1a de 20,5 x 20,5 cm tipo Egeo</v>
          </cell>
          <cell r="C216" t="str">
            <v>M2</v>
          </cell>
          <cell r="D216"/>
          <cell r="E216">
            <v>39900</v>
          </cell>
        </row>
        <row r="217">
          <cell r="A217" t="str">
            <v>MAT,074</v>
          </cell>
          <cell r="B217" t="str">
            <v>Cerámica de 1a de 20 x 20 cm tipo Ecocerámica</v>
          </cell>
          <cell r="C217" t="str">
            <v>M2</v>
          </cell>
          <cell r="D217"/>
          <cell r="E217">
            <v>33898.86363636364</v>
          </cell>
        </row>
        <row r="218">
          <cell r="A218" t="str">
            <v>MAT,075</v>
          </cell>
          <cell r="B218" t="str">
            <v>Cerámica de 1a de 50 x 50 cm tipo Mangle Euro-cerámica o similar</v>
          </cell>
          <cell r="C218" t="str">
            <v>M2</v>
          </cell>
          <cell r="D218"/>
          <cell r="E218">
            <v>20400</v>
          </cell>
        </row>
        <row r="219">
          <cell r="A219" t="str">
            <v>MAT,076</v>
          </cell>
          <cell r="B219" t="str">
            <v>Cerámica de 1a tráfico 4 de 50 x 50 cm tipo Terranova exteriores</v>
          </cell>
          <cell r="C219" t="str">
            <v>M2</v>
          </cell>
          <cell r="D219"/>
          <cell r="E219">
            <v>39999</v>
          </cell>
        </row>
        <row r="220">
          <cell r="A220" t="str">
            <v>MAT,072</v>
          </cell>
          <cell r="B220" t="str">
            <v>Cerámica pared Adriático Aguamarina de 20,5 20,5 cm o similar</v>
          </cell>
          <cell r="C220" t="str">
            <v>M2</v>
          </cell>
          <cell r="D220"/>
          <cell r="E220">
            <v>33100</v>
          </cell>
        </row>
        <row r="221">
          <cell r="A221" t="str">
            <v>MAT,077</v>
          </cell>
          <cell r="B221" t="str">
            <v>Cerámica tipo Antique 45 x 45 cm</v>
          </cell>
          <cell r="C221" t="str">
            <v>M2</v>
          </cell>
          <cell r="D221"/>
          <cell r="E221">
            <v>48451</v>
          </cell>
        </row>
        <row r="222">
          <cell r="A222" t="str">
            <v>MAT,078</v>
          </cell>
          <cell r="B222" t="str">
            <v>Cerámica tipo Terrazo de 30 x 30 cm crema</v>
          </cell>
          <cell r="C222" t="str">
            <v>M2</v>
          </cell>
          <cell r="D222"/>
          <cell r="E222">
            <v>78600</v>
          </cell>
        </row>
        <row r="223">
          <cell r="A223" t="str">
            <v>MAT,079</v>
          </cell>
          <cell r="B223" t="str">
            <v>Cercha metálica 5 - 12 m, incluye anticorrosivo</v>
          </cell>
          <cell r="C223" t="str">
            <v>M</v>
          </cell>
          <cell r="D223"/>
          <cell r="E223">
            <v>137535</v>
          </cell>
        </row>
        <row r="224">
          <cell r="A224" t="str">
            <v>MAT,780</v>
          </cell>
          <cell r="B224" t="str">
            <v>Certificación categoría 6A salida voz y datos por punto</v>
          </cell>
          <cell r="C224" t="str">
            <v>Un</v>
          </cell>
          <cell r="D224"/>
          <cell r="E224">
            <v>19000</v>
          </cell>
        </row>
        <row r="225">
          <cell r="A225" t="str">
            <v>MAT,080</v>
          </cell>
          <cell r="B225" t="str">
            <v>Chaleco fluorescente con cinta reflectiva para obras</v>
          </cell>
          <cell r="C225" t="str">
            <v>Un</v>
          </cell>
          <cell r="D225"/>
          <cell r="E225">
            <v>24325</v>
          </cell>
        </row>
        <row r="226">
          <cell r="A226" t="str">
            <v>MAT,081</v>
          </cell>
          <cell r="B226" t="str">
            <v>Chapa de bola fina de cromo mate Schlage sencilla o similar para alcoba</v>
          </cell>
          <cell r="C226" t="str">
            <v>Un</v>
          </cell>
          <cell r="D226"/>
          <cell r="E226">
            <v>66900</v>
          </cell>
        </row>
        <row r="227">
          <cell r="A227" t="str">
            <v>MAT,073</v>
          </cell>
          <cell r="B227" t="str">
            <v>Chapa Gato o similar tubular de manija mate</v>
          </cell>
          <cell r="C227" t="str">
            <v>Un</v>
          </cell>
          <cell r="D227"/>
          <cell r="E227">
            <v>78900</v>
          </cell>
        </row>
        <row r="228">
          <cell r="A228" t="str">
            <v>MAT,082</v>
          </cell>
          <cell r="B228" t="str">
            <v>Chapa Yale o similar para portón 70 mm llave multipunto</v>
          </cell>
          <cell r="C228" t="str">
            <v>Un</v>
          </cell>
          <cell r="D228"/>
          <cell r="E228">
            <v>199900</v>
          </cell>
        </row>
        <row r="229">
          <cell r="A229" t="str">
            <v>MAT,647</v>
          </cell>
          <cell r="B229" t="str">
            <v>Cheque de ½" en bronce fundido</v>
          </cell>
          <cell r="C229" t="str">
            <v>Un</v>
          </cell>
          <cell r="D229"/>
          <cell r="E229">
            <v>20900</v>
          </cell>
        </row>
        <row r="230">
          <cell r="A230" t="str">
            <v>MAT,649</v>
          </cell>
          <cell r="B230" t="str">
            <v>Cheque de 1 ½" en bronce fundido</v>
          </cell>
          <cell r="C230" t="str">
            <v>Un</v>
          </cell>
          <cell r="D230"/>
          <cell r="E230">
            <v>374900</v>
          </cell>
        </row>
        <row r="231">
          <cell r="A231" t="str">
            <v>MAT,648</v>
          </cell>
          <cell r="B231" t="str">
            <v>Cheque de 1" en bronce fundido</v>
          </cell>
          <cell r="C231" t="str">
            <v>Un</v>
          </cell>
          <cell r="D231"/>
          <cell r="E231">
            <v>129900</v>
          </cell>
        </row>
        <row r="232">
          <cell r="A232" t="str">
            <v>MAT,644</v>
          </cell>
          <cell r="B232" t="str">
            <v>Cheque de 3/4" en bronce fundido</v>
          </cell>
          <cell r="C232" t="str">
            <v>Un</v>
          </cell>
          <cell r="D232"/>
          <cell r="E232">
            <v>42900</v>
          </cell>
        </row>
        <row r="233">
          <cell r="A233" t="str">
            <v>MAT,091</v>
          </cell>
          <cell r="B233" t="str">
            <v>Cinta aislante SCOTCH o similar 33 19 mm x 20 m</v>
          </cell>
          <cell r="C233" t="str">
            <v>Rll</v>
          </cell>
          <cell r="D233"/>
          <cell r="E233">
            <v>28050</v>
          </cell>
        </row>
        <row r="234">
          <cell r="A234" t="str">
            <v>MAT,092</v>
          </cell>
          <cell r="B234" t="str">
            <v>Cinta antideslizante de 24 o 25 mm</v>
          </cell>
          <cell r="C234" t="str">
            <v>M</v>
          </cell>
          <cell r="D234"/>
          <cell r="E234">
            <v>2993</v>
          </cell>
        </row>
        <row r="235">
          <cell r="A235" t="str">
            <v>MAT,093</v>
          </cell>
          <cell r="B235" t="str">
            <v>Cinta bandit 3/4" rollo x 30 m</v>
          </cell>
          <cell r="C235" t="str">
            <v>M</v>
          </cell>
          <cell r="D235"/>
          <cell r="E235">
            <v>3730</v>
          </cell>
        </row>
        <row r="236">
          <cell r="A236" t="str">
            <v>MAT,396</v>
          </cell>
          <cell r="B236" t="str">
            <v>Cinta bandit 5/8"</v>
          </cell>
          <cell r="C236" t="str">
            <v>M</v>
          </cell>
          <cell r="D236"/>
          <cell r="E236">
            <v>4033</v>
          </cell>
        </row>
        <row r="237">
          <cell r="A237" t="str">
            <v>MAT,094</v>
          </cell>
          <cell r="B237" t="str">
            <v>Cinta de papel para pared de yeso</v>
          </cell>
          <cell r="C237" t="str">
            <v>M</v>
          </cell>
          <cell r="D237"/>
          <cell r="E237">
            <v>132</v>
          </cell>
        </row>
        <row r="238">
          <cell r="A238" t="str">
            <v>MAT,095</v>
          </cell>
          <cell r="B238" t="str">
            <v>Cinta de señalización</v>
          </cell>
          <cell r="C238" t="str">
            <v>M</v>
          </cell>
          <cell r="D238"/>
          <cell r="E238">
            <v>68</v>
          </cell>
        </row>
        <row r="239">
          <cell r="A239" t="str">
            <v>MAT,096</v>
          </cell>
          <cell r="B239" t="str">
            <v>Cinta de teflón de 3/4" 10 m</v>
          </cell>
          <cell r="C239" t="str">
            <v>Un</v>
          </cell>
          <cell r="D239"/>
          <cell r="E239">
            <v>290</v>
          </cell>
        </row>
        <row r="240">
          <cell r="A240" t="str">
            <v>MAT,098</v>
          </cell>
          <cell r="B240" t="str">
            <v>Cinta PVC V - 10</v>
          </cell>
          <cell r="C240" t="str">
            <v>M</v>
          </cell>
          <cell r="D240"/>
          <cell r="E240">
            <v>30697</v>
          </cell>
        </row>
        <row r="241">
          <cell r="A241" t="str">
            <v>MAT,099</v>
          </cell>
          <cell r="B241" t="str">
            <v>Cinta PVC V - 15</v>
          </cell>
          <cell r="C241" t="str">
            <v>M</v>
          </cell>
          <cell r="D241"/>
          <cell r="E241">
            <v>54630</v>
          </cell>
        </row>
        <row r="242">
          <cell r="A242" t="str">
            <v>MAT,556</v>
          </cell>
          <cell r="B242" t="str">
            <v>Claraboya de fibrocemento Nº 6 l = 1,690 a = 0,873 m</v>
          </cell>
          <cell r="C242" t="str">
            <v>Un</v>
          </cell>
          <cell r="D242"/>
          <cell r="E242">
            <v>76900</v>
          </cell>
        </row>
        <row r="243">
          <cell r="A243" t="str">
            <v>MAT,399</v>
          </cell>
          <cell r="B243" t="str">
            <v>Clavija industrial 3 F + N + T 63A</v>
          </cell>
          <cell r="C243" t="str">
            <v>Un</v>
          </cell>
          <cell r="D243"/>
          <cell r="E243">
            <v>258900</v>
          </cell>
        </row>
        <row r="244">
          <cell r="A244" t="str">
            <v>MAT,400</v>
          </cell>
          <cell r="B244" t="str">
            <v>Clavija plástica 15 A - 125 V con PT</v>
          </cell>
          <cell r="C244" t="str">
            <v>Un</v>
          </cell>
          <cell r="D244"/>
          <cell r="E244">
            <v>2300</v>
          </cell>
        </row>
        <row r="245">
          <cell r="A245" t="str">
            <v>MAT,786</v>
          </cell>
          <cell r="B245" t="str">
            <v>Clavo de acero para concreto de 1" (50 Un por caja)</v>
          </cell>
          <cell r="C245" t="str">
            <v>Un</v>
          </cell>
          <cell r="D245"/>
          <cell r="E245">
            <v>238</v>
          </cell>
        </row>
        <row r="246">
          <cell r="A246" t="str">
            <v>MAT,401</v>
          </cell>
          <cell r="B246" t="str">
            <v>Clip empalme FASTLOCK XL - GS galvanizado CONTINU o similar</v>
          </cell>
          <cell r="C246" t="str">
            <v>Un</v>
          </cell>
          <cell r="D246"/>
          <cell r="E246">
            <v>4147.6000000000004</v>
          </cell>
        </row>
        <row r="247">
          <cell r="A247" t="str">
            <v>MAT,100</v>
          </cell>
          <cell r="B247" t="str">
            <v>Codo de HG 2" x 90º</v>
          </cell>
          <cell r="C247" t="str">
            <v>Un</v>
          </cell>
          <cell r="D247"/>
          <cell r="E247">
            <v>19000</v>
          </cell>
        </row>
        <row r="248">
          <cell r="A248" t="str">
            <v>MAT,101</v>
          </cell>
          <cell r="B248" t="str">
            <v>Codo de HG 3" x 90º</v>
          </cell>
          <cell r="C248" t="str">
            <v>Un</v>
          </cell>
          <cell r="D248"/>
          <cell r="E248">
            <v>65000</v>
          </cell>
        </row>
        <row r="249">
          <cell r="A249" t="str">
            <v>MAT,102</v>
          </cell>
          <cell r="B249" t="str">
            <v>Collar de derivación unión platino de 2 ½" x ½"</v>
          </cell>
          <cell r="C249" t="str">
            <v>Un</v>
          </cell>
          <cell r="D249"/>
          <cell r="E249">
            <v>22905</v>
          </cell>
        </row>
        <row r="250">
          <cell r="A250" t="str">
            <v>MAT,103</v>
          </cell>
          <cell r="B250" t="str">
            <v>Collar de derivación unión platino de 2" x ½"</v>
          </cell>
          <cell r="C250" t="str">
            <v>Un</v>
          </cell>
          <cell r="D250"/>
          <cell r="E250">
            <v>12557</v>
          </cell>
        </row>
        <row r="251">
          <cell r="A251" t="str">
            <v>MAT,104</v>
          </cell>
          <cell r="B251" t="str">
            <v>Collar de derivación unión platino de 3" x ½"</v>
          </cell>
          <cell r="C251" t="str">
            <v>Un</v>
          </cell>
          <cell r="D251"/>
          <cell r="E251">
            <v>18616</v>
          </cell>
        </row>
        <row r="252">
          <cell r="A252" t="str">
            <v>MAT,105</v>
          </cell>
          <cell r="B252" t="str">
            <v>Collar de derivación unión platino de 4" x ½"</v>
          </cell>
          <cell r="C252" t="str">
            <v>Un</v>
          </cell>
          <cell r="D252"/>
          <cell r="E252">
            <v>21139</v>
          </cell>
        </row>
        <row r="253">
          <cell r="A253" t="str">
            <v>MAT,402</v>
          </cell>
          <cell r="B253" t="str">
            <v>Collarín doble 7" - 8"</v>
          </cell>
          <cell r="C253" t="str">
            <v>Un</v>
          </cell>
          <cell r="D253"/>
          <cell r="E253">
            <v>18550</v>
          </cell>
        </row>
        <row r="254">
          <cell r="A254" t="str">
            <v>MAT,403</v>
          </cell>
          <cell r="B254" t="str">
            <v>Collarín doble 8" - 9"</v>
          </cell>
          <cell r="C254" t="str">
            <v>Un</v>
          </cell>
          <cell r="D254"/>
          <cell r="E254">
            <v>20400</v>
          </cell>
        </row>
        <row r="255">
          <cell r="A255" t="str">
            <v>MAT,404</v>
          </cell>
          <cell r="B255" t="str">
            <v>Collarín sencillo 7" - 8"</v>
          </cell>
          <cell r="C255" t="str">
            <v>Un</v>
          </cell>
          <cell r="D255"/>
          <cell r="E255">
            <v>19750</v>
          </cell>
        </row>
        <row r="256">
          <cell r="A256" t="str">
            <v>MAT,717</v>
          </cell>
          <cell r="B256" t="str">
            <v>Color endurecedor para espolvorear todos los tonos</v>
          </cell>
          <cell r="C256" t="str">
            <v>Kg</v>
          </cell>
          <cell r="D256"/>
          <cell r="E256">
            <v>2700</v>
          </cell>
        </row>
        <row r="257">
          <cell r="A257" t="str">
            <v>MAT,106</v>
          </cell>
          <cell r="B257" t="str">
            <v>Columpio de 2 puestos pórtico en tubo de ± 1 ½" por 2.50 m, columpios en cadena y sillines en lona. Incluye anticorrosivo y pintura de esmalte. Altura = 1.8 m</v>
          </cell>
          <cell r="C257" t="str">
            <v>Un</v>
          </cell>
          <cell r="D257"/>
          <cell r="E257">
            <v>800000</v>
          </cell>
        </row>
        <row r="258">
          <cell r="A258" t="str">
            <v>MAT,107</v>
          </cell>
          <cell r="B258" t="str">
            <v>Columpio de 3 puestos pórtico en tubo de ± 1 ½" por 2.50 m, columpios en cadena y sillines en lona, incluye anticorrosivo y pintura de esmalte para exteriores. Altura = 1.8 m</v>
          </cell>
          <cell r="C258" t="str">
            <v>Un</v>
          </cell>
          <cell r="D258"/>
          <cell r="E258">
            <v>638000</v>
          </cell>
        </row>
        <row r="259">
          <cell r="A259" t="str">
            <v>MAT,408</v>
          </cell>
          <cell r="B259" t="str">
            <v>Compuesto sellante Sika Boom o similar x 250 cm3</v>
          </cell>
          <cell r="C259" t="str">
            <v>Tarro</v>
          </cell>
          <cell r="D259"/>
          <cell r="E259">
            <v>38660</v>
          </cell>
        </row>
        <row r="260">
          <cell r="A260" t="str">
            <v>MAT,363</v>
          </cell>
          <cell r="B260" t="str">
            <v>Concertina galvanizada d = 18" mínimo 31 espirales por rollo C 24</v>
          </cell>
          <cell r="C260" t="str">
            <v>M</v>
          </cell>
          <cell r="D260"/>
          <cell r="E260">
            <v>10279.411764705883</v>
          </cell>
        </row>
        <row r="261">
          <cell r="A261" t="str">
            <v>MAT,506</v>
          </cell>
          <cell r="B261" t="str">
            <v>Concreto premezclado de 20,7 Mpa</v>
          </cell>
          <cell r="C261" t="str">
            <v>M3</v>
          </cell>
          <cell r="D261"/>
          <cell r="E261">
            <v>528309</v>
          </cell>
        </row>
        <row r="262">
          <cell r="A262" t="str">
            <v>MAT,501</v>
          </cell>
          <cell r="B262" t="str">
            <v>Concreto premezclado de 27,6 Mpa o MR 4,1 Mpa para pavimento</v>
          </cell>
          <cell r="C262" t="str">
            <v>M3</v>
          </cell>
          <cell r="D262"/>
          <cell r="E262">
            <v>661459</v>
          </cell>
        </row>
        <row r="263">
          <cell r="A263" t="str">
            <v>MAT,419</v>
          </cell>
          <cell r="B263" t="str">
            <v>Conduleta LB 1 ½"</v>
          </cell>
          <cell r="C263" t="str">
            <v>M</v>
          </cell>
          <cell r="D263"/>
          <cell r="E263">
            <v>23200</v>
          </cell>
        </row>
        <row r="264">
          <cell r="A264" t="str">
            <v>MAT,439</v>
          </cell>
          <cell r="B264" t="str">
            <v>Conduleta LB 2"</v>
          </cell>
          <cell r="C264" t="str">
            <v>M</v>
          </cell>
          <cell r="D264"/>
          <cell r="E264">
            <v>41550</v>
          </cell>
        </row>
        <row r="265">
          <cell r="A265" t="str">
            <v>MAT,457</v>
          </cell>
          <cell r="B265" t="str">
            <v>Conduleta rawelt LR 1"</v>
          </cell>
          <cell r="C265" t="str">
            <v>Un</v>
          </cell>
          <cell r="D265"/>
          <cell r="E265">
            <v>17948</v>
          </cell>
        </row>
        <row r="266">
          <cell r="A266" t="str">
            <v>MAT,498</v>
          </cell>
          <cell r="B266" t="str">
            <v>Conduleta rawelt LR 3/4"</v>
          </cell>
          <cell r="C266" t="str">
            <v>Un</v>
          </cell>
          <cell r="D266"/>
          <cell r="E266">
            <v>8850</v>
          </cell>
        </row>
        <row r="267">
          <cell r="A267" t="str">
            <v>MAT,502</v>
          </cell>
          <cell r="B267" t="str">
            <v>Conector 3M de resorte amarillo (2 - 3 # 14)</v>
          </cell>
          <cell r="C267" t="str">
            <v>Un</v>
          </cell>
          <cell r="D267"/>
          <cell r="E267">
            <v>1250</v>
          </cell>
        </row>
        <row r="268">
          <cell r="A268" t="str">
            <v>MAT,504</v>
          </cell>
          <cell r="B268" t="str">
            <v>Conector 3M de resorte rojo (2 - 5  # 12)</v>
          </cell>
          <cell r="C268" t="str">
            <v>Un</v>
          </cell>
          <cell r="D268"/>
          <cell r="E268">
            <v>450</v>
          </cell>
        </row>
        <row r="269">
          <cell r="A269" t="str">
            <v>MAT,514</v>
          </cell>
          <cell r="B269" t="str">
            <v>Conector a tierra bandeja tipo canasta cablofit</v>
          </cell>
          <cell r="C269" t="str">
            <v>Un</v>
          </cell>
          <cell r="D269"/>
          <cell r="E269">
            <v>18450</v>
          </cell>
        </row>
        <row r="270">
          <cell r="A270" t="str">
            <v>MAT,518</v>
          </cell>
          <cell r="B270" t="str">
            <v>Conector curvo coraza liquid tight 1"</v>
          </cell>
          <cell r="C270" t="str">
            <v>Un</v>
          </cell>
          <cell r="D270"/>
          <cell r="E270">
            <v>7300</v>
          </cell>
        </row>
        <row r="271">
          <cell r="A271" t="str">
            <v>MAT,577</v>
          </cell>
          <cell r="B271" t="str">
            <v>Conector de perforación de aislamiento JZ2-95</v>
          </cell>
          <cell r="C271" t="str">
            <v>Un</v>
          </cell>
          <cell r="D271"/>
          <cell r="E271">
            <v>34680</v>
          </cell>
        </row>
        <row r="272">
          <cell r="A272" t="str">
            <v>MAT,523</v>
          </cell>
          <cell r="B272" t="str">
            <v>Conector en cruz acero galvanizado RD 8 - 10</v>
          </cell>
          <cell r="C272" t="str">
            <v>Un</v>
          </cell>
          <cell r="D272"/>
          <cell r="E272">
            <v>49950</v>
          </cell>
        </row>
        <row r="273">
          <cell r="A273" t="str">
            <v>MAT,529</v>
          </cell>
          <cell r="B273" t="str">
            <v>Conector recto coraza liquid tight 3/4"</v>
          </cell>
          <cell r="C273" t="str">
            <v>Un</v>
          </cell>
          <cell r="D273"/>
          <cell r="E273">
            <v>34050</v>
          </cell>
        </row>
        <row r="274">
          <cell r="A274" t="str">
            <v>MAT,568</v>
          </cell>
          <cell r="B274" t="str">
            <v>Conector recto para coraza de 1", incluye tuerca y contratuerca</v>
          </cell>
          <cell r="C274" t="str">
            <v>Un</v>
          </cell>
          <cell r="D274"/>
          <cell r="E274">
            <v>4750</v>
          </cell>
        </row>
        <row r="275">
          <cell r="A275" t="str">
            <v>MAT,615</v>
          </cell>
          <cell r="B275" t="str">
            <v>Conector tipo resorte para cable Nº 14/12</v>
          </cell>
          <cell r="C275" t="str">
            <v>Un</v>
          </cell>
          <cell r="D275"/>
          <cell r="E275">
            <v>2350</v>
          </cell>
        </row>
        <row r="276">
          <cell r="A276" t="str">
            <v>MAT,109</v>
          </cell>
          <cell r="B276" t="str">
            <v>Conjunto desagüe flexible para lavadero de 1 ½" con canastillas</v>
          </cell>
          <cell r="C276" t="str">
            <v>Un</v>
          </cell>
          <cell r="D276"/>
          <cell r="E276">
            <v>37800</v>
          </cell>
        </row>
        <row r="277">
          <cell r="A277" t="str">
            <v>MAT,110</v>
          </cell>
          <cell r="B277" t="str">
            <v>Conjunto fijador de ala arandela</v>
          </cell>
          <cell r="C277" t="str">
            <v>Un</v>
          </cell>
          <cell r="D277"/>
          <cell r="E277">
            <v>379</v>
          </cell>
        </row>
        <row r="278">
          <cell r="A278" t="str">
            <v>MAT,111</v>
          </cell>
          <cell r="B278" t="str">
            <v>Conos viales de 70 cm Norma Invías Cap IV Cinta reflectiva</v>
          </cell>
          <cell r="C278" t="str">
            <v>Un</v>
          </cell>
          <cell r="D278"/>
          <cell r="E278">
            <v>74900</v>
          </cell>
        </row>
        <row r="279">
          <cell r="A279" t="str">
            <v>MAT,781</v>
          </cell>
          <cell r="B279" t="str">
            <v>Coraza metálica 3/4"</v>
          </cell>
          <cell r="C279" t="str">
            <v>M</v>
          </cell>
          <cell r="D279"/>
          <cell r="E279">
            <v>8745</v>
          </cell>
        </row>
        <row r="280">
          <cell r="A280" t="str">
            <v>MAT,569</v>
          </cell>
          <cell r="B280" t="str">
            <v>Coraza metálica Liquid Tight 1"</v>
          </cell>
          <cell r="C280" t="str">
            <v>M</v>
          </cell>
          <cell r="D280"/>
          <cell r="E280">
            <v>12495</v>
          </cell>
        </row>
        <row r="281">
          <cell r="A281" t="str">
            <v>MAT,113</v>
          </cell>
          <cell r="B281" t="str">
            <v>Correa metálica 4 - 8  m, incluye templete y anticorrosivo</v>
          </cell>
          <cell r="C281" t="str">
            <v>M</v>
          </cell>
          <cell r="D281"/>
          <cell r="E281">
            <v>76812</v>
          </cell>
        </row>
        <row r="282">
          <cell r="A282" t="str">
            <v>MAT,530</v>
          </cell>
          <cell r="B282" t="str">
            <v>Cortacircuitos 15 KV - 100 A</v>
          </cell>
          <cell r="C282" t="str">
            <v>Un</v>
          </cell>
          <cell r="D282"/>
          <cell r="E282">
            <v>236550</v>
          </cell>
        </row>
        <row r="283">
          <cell r="A283" t="str">
            <v>MAT,540</v>
          </cell>
          <cell r="B283" t="str">
            <v>Costal de fique de 0,70 x 0,50 m</v>
          </cell>
          <cell r="C283" t="str">
            <v>Un</v>
          </cell>
          <cell r="D283"/>
          <cell r="E283">
            <v>4300</v>
          </cell>
        </row>
        <row r="284">
          <cell r="A284" t="str">
            <v>MAT,114</v>
          </cell>
          <cell r="B284" t="str">
            <v>Cruces de HG 2"</v>
          </cell>
          <cell r="C284" t="str">
            <v>Un</v>
          </cell>
          <cell r="D284"/>
          <cell r="E284">
            <v>50575</v>
          </cell>
        </row>
        <row r="285">
          <cell r="A285" t="str">
            <v>MAT,115</v>
          </cell>
          <cell r="B285" t="str">
            <v>Cruces de HG 3"</v>
          </cell>
          <cell r="C285" t="str">
            <v>Un</v>
          </cell>
          <cell r="D285"/>
          <cell r="E285">
            <v>130900</v>
          </cell>
        </row>
        <row r="286">
          <cell r="A286" t="str">
            <v>MAT,545</v>
          </cell>
          <cell r="B286" t="str">
            <v>Cruceta metálica 2 ½" x 2 ½" x 3/16" x 2  m</v>
          </cell>
          <cell r="C286" t="str">
            <v>Un</v>
          </cell>
          <cell r="D286"/>
          <cell r="E286">
            <v>123726</v>
          </cell>
        </row>
        <row r="287">
          <cell r="A287" t="str">
            <v>MAT,548</v>
          </cell>
          <cell r="B287" t="str">
            <v>Cruceta metálica 3" x 3" x ¼" x 2.4 m</v>
          </cell>
          <cell r="C287" t="str">
            <v>Un</v>
          </cell>
          <cell r="D287"/>
          <cell r="E287">
            <v>202850</v>
          </cell>
        </row>
        <row r="288">
          <cell r="A288" t="str">
            <v>MAT,550</v>
          </cell>
          <cell r="B288" t="str">
            <v>Cruceta metálica 3" x 3" x ¼" x 6 m</v>
          </cell>
          <cell r="C288" t="str">
            <v>Un</v>
          </cell>
          <cell r="D288"/>
          <cell r="E288">
            <v>301681</v>
          </cell>
        </row>
        <row r="289">
          <cell r="A289" t="str">
            <v>MAT,784</v>
          </cell>
          <cell r="B289" t="str">
            <v>Cruceta plástica juntas 2 mm</v>
          </cell>
          <cell r="C289" t="str">
            <v>Un</v>
          </cell>
          <cell r="D289"/>
          <cell r="E289">
            <v>36</v>
          </cell>
        </row>
        <row r="290">
          <cell r="A290" t="str">
            <v>MAT,116</v>
          </cell>
          <cell r="B290" t="str">
            <v>Cuartón de sajo 2" x 4" x 2,9 m</v>
          </cell>
          <cell r="C290" t="str">
            <v>M</v>
          </cell>
          <cell r="D290"/>
          <cell r="E290">
            <v>6534</v>
          </cell>
        </row>
        <row r="291">
          <cell r="A291" t="str">
            <v>MAT,557</v>
          </cell>
          <cell r="B291" t="str">
            <v>Cubierta en acero inoxidable para mesón cocineta liso, incluye poceta, grifería, escurridor, canastilla y sifón de 1.50 m x 52 cm</v>
          </cell>
          <cell r="C291" t="str">
            <v>M</v>
          </cell>
          <cell r="D291"/>
          <cell r="E291">
            <v>520700</v>
          </cell>
        </row>
        <row r="292">
          <cell r="A292" t="str">
            <v>MAT,551</v>
          </cell>
          <cell r="B292" t="str">
            <v>Curva conduit EMT 1"</v>
          </cell>
          <cell r="C292" t="str">
            <v>Un</v>
          </cell>
          <cell r="D292"/>
          <cell r="E292">
            <v>29640</v>
          </cell>
        </row>
        <row r="293">
          <cell r="A293" t="str">
            <v>MAT,558</v>
          </cell>
          <cell r="B293" t="str">
            <v>Curva conduit EMT 3/4"</v>
          </cell>
          <cell r="C293" t="str">
            <v>Un</v>
          </cell>
          <cell r="D293"/>
          <cell r="E293">
            <v>15000</v>
          </cell>
        </row>
        <row r="294">
          <cell r="A294" t="str">
            <v>MAT,603</v>
          </cell>
          <cell r="B294" t="str">
            <v>Curva conduit IMC 1"</v>
          </cell>
          <cell r="C294" t="str">
            <v>Un</v>
          </cell>
          <cell r="D294"/>
          <cell r="E294">
            <v>27600</v>
          </cell>
        </row>
        <row r="295">
          <cell r="A295" t="str">
            <v>MAT,559</v>
          </cell>
          <cell r="B295" t="str">
            <v>Curva conduit PVC ½"</v>
          </cell>
          <cell r="C295" t="str">
            <v>Un</v>
          </cell>
          <cell r="D295"/>
          <cell r="E295">
            <v>1100</v>
          </cell>
        </row>
        <row r="296">
          <cell r="A296" t="str">
            <v>MAT,580</v>
          </cell>
          <cell r="B296" t="str">
            <v>Curva conduit PVC 3/4"</v>
          </cell>
          <cell r="C296" t="str">
            <v>Un</v>
          </cell>
          <cell r="D296"/>
          <cell r="E296">
            <v>3700</v>
          </cell>
        </row>
        <row r="297">
          <cell r="A297" t="str">
            <v>MAT,604</v>
          </cell>
          <cell r="B297" t="str">
            <v>Curva conduit PVC 4" - 90º</v>
          </cell>
          <cell r="C297" t="str">
            <v>Un</v>
          </cell>
          <cell r="D297"/>
          <cell r="E297">
            <v>37250</v>
          </cell>
        </row>
        <row r="298">
          <cell r="A298" t="str">
            <v>MAT,608</v>
          </cell>
          <cell r="B298" t="str">
            <v>Dado galvanizado 3" x 3" x ¼"</v>
          </cell>
          <cell r="C298" t="str">
            <v>Un</v>
          </cell>
          <cell r="D298"/>
          <cell r="E298">
            <v>24990</v>
          </cell>
        </row>
        <row r="299">
          <cell r="A299" t="str">
            <v>MAT,117</v>
          </cell>
          <cell r="B299" t="str">
            <v>Defensa metálica de 4,13 m galvanizada</v>
          </cell>
          <cell r="C299" t="str">
            <v>M</v>
          </cell>
          <cell r="D299"/>
          <cell r="E299">
            <v>172884.53</v>
          </cell>
        </row>
        <row r="300">
          <cell r="A300" t="str">
            <v>MAT,773</v>
          </cell>
          <cell r="B300" t="str">
            <v>Desmoldante de concreto para pisos neutro</v>
          </cell>
          <cell r="C300" t="str">
            <v>Kg</v>
          </cell>
          <cell r="D300"/>
          <cell r="E300">
            <v>9774</v>
          </cell>
        </row>
        <row r="301">
          <cell r="A301" t="str">
            <v>MAT,800</v>
          </cell>
          <cell r="B301" t="str">
            <v>Detergentes</v>
          </cell>
          <cell r="C301" t="str">
            <v>Kg</v>
          </cell>
          <cell r="D301"/>
          <cell r="E301">
            <v>10283.333333333334</v>
          </cell>
        </row>
        <row r="302">
          <cell r="A302" t="str">
            <v>MAT,119</v>
          </cell>
          <cell r="B302" t="str">
            <v>Dilatación de bronce</v>
          </cell>
          <cell r="C302" t="str">
            <v>M</v>
          </cell>
          <cell r="D302"/>
          <cell r="E302">
            <v>19960</v>
          </cell>
        </row>
        <row r="303">
          <cell r="A303" t="str">
            <v>MAT,120</v>
          </cell>
          <cell r="B303" t="str">
            <v>Dilatación para piso pared en PVC aleta de h = 9 mm ancho total 25 mm (2 m)</v>
          </cell>
          <cell r="C303" t="str">
            <v>M</v>
          </cell>
          <cell r="D303"/>
          <cell r="E303">
            <v>3950</v>
          </cell>
        </row>
        <row r="304">
          <cell r="A304" t="str">
            <v>MAT,121</v>
          </cell>
          <cell r="B304" t="str">
            <v>Dilatación Z 40 x 0.9 mm M dry Flex o similar (2 m)</v>
          </cell>
          <cell r="C304" t="str">
            <v>M</v>
          </cell>
          <cell r="D304"/>
          <cell r="E304">
            <v>3366</v>
          </cell>
        </row>
        <row r="305">
          <cell r="A305" t="str">
            <v>MAT,124</v>
          </cell>
          <cell r="B305" t="str">
            <v>Disolvente Pintutráfico Ref 121004 o similar</v>
          </cell>
          <cell r="C305" t="str">
            <v>Lt</v>
          </cell>
          <cell r="D305"/>
          <cell r="E305">
            <v>35713</v>
          </cell>
        </row>
        <row r="306">
          <cell r="A306" t="str">
            <v>MAT,668</v>
          </cell>
          <cell r="B306" t="str">
            <v>Dispensador de papel higiénico en acero inoxidable 304 con sistema antivandálico y llave, satinado Ø ≥ 26,5 cm, fijado a pared</v>
          </cell>
          <cell r="C306" t="str">
            <v>Un</v>
          </cell>
          <cell r="D306"/>
          <cell r="E306">
            <v>358500</v>
          </cell>
        </row>
        <row r="307">
          <cell r="A307" t="str">
            <v>MAT,570</v>
          </cell>
          <cell r="B307" t="str">
            <v>División metálica en lámina doble C 20 h = 1,60 m, incluye anticorrosivo</v>
          </cell>
          <cell r="C307" t="str">
            <v>M2</v>
          </cell>
          <cell r="D307"/>
          <cell r="E307">
            <v>363300</v>
          </cell>
        </row>
        <row r="308">
          <cell r="A308" t="str">
            <v>MAT,126</v>
          </cell>
          <cell r="B308" t="str">
            <v>División para baño en aluminio anoloc y acrílico</v>
          </cell>
          <cell r="C308" t="str">
            <v>M2</v>
          </cell>
          <cell r="D308"/>
          <cell r="E308">
            <v>160000</v>
          </cell>
        </row>
        <row r="309">
          <cell r="A309" t="str">
            <v>MAT,127</v>
          </cell>
          <cell r="B309" t="str">
            <v>Ducha anti vandálica regadera tubular corta, incluye grifería tipo push</v>
          </cell>
          <cell r="C309" t="str">
            <v>Un</v>
          </cell>
          <cell r="D309"/>
          <cell r="E309">
            <v>600600</v>
          </cell>
        </row>
        <row r="310">
          <cell r="A310" t="str">
            <v>MAT,634</v>
          </cell>
          <cell r="B310" t="str">
            <v>Ducto 4" planta emergencia</v>
          </cell>
          <cell r="C310" t="str">
            <v>M</v>
          </cell>
          <cell r="D310"/>
          <cell r="E310">
            <v>15116.666666666666</v>
          </cell>
        </row>
        <row r="311">
          <cell r="A311" t="str">
            <v>MAT,637</v>
          </cell>
          <cell r="B311" t="str">
            <v>Ducto conduit PVC 4" DB / 6 m</v>
          </cell>
          <cell r="C311" t="str">
            <v>M</v>
          </cell>
          <cell r="D311"/>
          <cell r="E311">
            <v>43816.666666666664</v>
          </cell>
        </row>
        <row r="312">
          <cell r="A312" t="str">
            <v>MAT,128</v>
          </cell>
          <cell r="B312" t="str">
            <v>Emulsión asfáltica CRL 57 (anteriormente CRL 1) rotura lenta</v>
          </cell>
          <cell r="C312" t="str">
            <v>Lt</v>
          </cell>
          <cell r="D312"/>
          <cell r="E312">
            <v>6587.3015873015875</v>
          </cell>
        </row>
        <row r="313">
          <cell r="A313" t="str">
            <v>MAT,822</v>
          </cell>
          <cell r="B313" t="str">
            <v>Emulsión asfáltica CRR 1 rotura rápida</v>
          </cell>
          <cell r="C313" t="str">
            <v>Lt</v>
          </cell>
          <cell r="D313"/>
          <cell r="E313">
            <v>5311.5</v>
          </cell>
        </row>
        <row r="314">
          <cell r="A314" t="str">
            <v>MAT,775</v>
          </cell>
          <cell r="B314" t="str">
            <v>Espejo de 4 mm biselado incluye accesorios de instalación</v>
          </cell>
          <cell r="C314" t="str">
            <v>M2</v>
          </cell>
          <cell r="D314"/>
          <cell r="E314">
            <v>249583.33333333334</v>
          </cell>
        </row>
        <row r="315">
          <cell r="A315" t="str">
            <v>MAT,131</v>
          </cell>
          <cell r="B315" t="str">
            <v>Estaca de guadua</v>
          </cell>
          <cell r="C315" t="str">
            <v>Un</v>
          </cell>
          <cell r="D315"/>
          <cell r="E315">
            <v>3900</v>
          </cell>
        </row>
        <row r="316">
          <cell r="A316" t="str">
            <v>MAT,132</v>
          </cell>
          <cell r="B316" t="str">
            <v>Esterilla (0,35 m x 4,00 m sin inmunizar)</v>
          </cell>
          <cell r="C316" t="str">
            <v>Un</v>
          </cell>
          <cell r="D316"/>
          <cell r="E316">
            <v>5000</v>
          </cell>
        </row>
        <row r="317">
          <cell r="A317" t="str">
            <v>MAT,133</v>
          </cell>
          <cell r="B317" t="str">
            <v>Estopa</v>
          </cell>
          <cell r="C317" t="str">
            <v>Kg</v>
          </cell>
          <cell r="D317"/>
          <cell r="E317">
            <v>22500</v>
          </cell>
        </row>
        <row r="318">
          <cell r="A318" t="str">
            <v>MAT,575</v>
          </cell>
          <cell r="B318" t="str">
            <v>Estructura metálica (perlines, platinas y pernos), incluye anticorrosivo y pintura, para la estructura de cubierta, trabajos en alturas, andamios certificados</v>
          </cell>
          <cell r="C318" t="str">
            <v>Kg</v>
          </cell>
          <cell r="D318"/>
          <cell r="E318">
            <v>45260</v>
          </cell>
        </row>
        <row r="319">
          <cell r="A319" t="str">
            <v>MAT,807</v>
          </cell>
          <cell r="B319" t="str">
            <v>Estructura metálica (poste), incluye anticorrosivo y pintura</v>
          </cell>
          <cell r="C319" t="str">
            <v>M</v>
          </cell>
          <cell r="D319"/>
          <cell r="E319">
            <v>64800</v>
          </cell>
        </row>
        <row r="320">
          <cell r="A320" t="str">
            <v>MAT,135</v>
          </cell>
          <cell r="B320" t="str">
            <v>Estucor listo o similar</v>
          </cell>
          <cell r="C320" t="str">
            <v>Kg</v>
          </cell>
          <cell r="D320"/>
          <cell r="E320">
            <v>1716</v>
          </cell>
        </row>
        <row r="321">
          <cell r="A321" t="str">
            <v>MAT,134</v>
          </cell>
          <cell r="B321" t="str">
            <v>Estucor o similar (25 Kg)</v>
          </cell>
          <cell r="C321" t="str">
            <v>Kg</v>
          </cell>
          <cell r="D321"/>
          <cell r="E321">
            <v>1556</v>
          </cell>
        </row>
        <row r="322">
          <cell r="A322" t="str">
            <v>MAT,646</v>
          </cell>
          <cell r="B322" t="str">
            <v>Favigel o similar x 25 Kg (hodrosolta para puesta a tierra)</v>
          </cell>
          <cell r="C322" t="str">
            <v>Bt</v>
          </cell>
          <cell r="D322"/>
          <cell r="E322">
            <v>135404.66666666666</v>
          </cell>
        </row>
        <row r="323">
          <cell r="A323" t="str">
            <v>MAT,139</v>
          </cell>
          <cell r="B323" t="str">
            <v>Fertilizante</v>
          </cell>
          <cell r="C323" t="str">
            <v>Kg</v>
          </cell>
          <cell r="D323"/>
          <cell r="E323">
            <v>3494</v>
          </cell>
        </row>
        <row r="324">
          <cell r="A324" t="str">
            <v>MAT,141</v>
          </cell>
          <cell r="B324" t="str">
            <v>Fijador de cerámica (Pegacor o similar)</v>
          </cell>
          <cell r="C324" t="str">
            <v>Kg</v>
          </cell>
          <cell r="D324"/>
          <cell r="E324">
            <v>2852.9500000000003</v>
          </cell>
        </row>
        <row r="325">
          <cell r="A325" t="str">
            <v>MAT,142</v>
          </cell>
          <cell r="B325" t="str">
            <v>Filtro anaerobio de flujo ascendente en polietileno 100 % virgen, capacidad 2,000 lt</v>
          </cell>
          <cell r="C325" t="str">
            <v>Un</v>
          </cell>
          <cell r="D325"/>
          <cell r="E325">
            <v>4155900</v>
          </cell>
        </row>
        <row r="326">
          <cell r="A326" t="str">
            <v>MAT,143</v>
          </cell>
          <cell r="B326" t="str">
            <v>Filtro anaerobio de flujo ascendente en polietileno 100 % virgen, capacidad 4,000 lt</v>
          </cell>
          <cell r="C326" t="str">
            <v>Un</v>
          </cell>
          <cell r="D326"/>
          <cell r="E326">
            <v>7456900</v>
          </cell>
        </row>
        <row r="327">
          <cell r="A327" t="str">
            <v>MAT,144</v>
          </cell>
          <cell r="B327" t="str">
            <v>Flexocreto</v>
          </cell>
          <cell r="C327" t="str">
            <v>M2</v>
          </cell>
          <cell r="D327"/>
          <cell r="E327">
            <v>38170.439999999995</v>
          </cell>
        </row>
        <row r="328">
          <cell r="A328" t="str">
            <v>MAT,145</v>
          </cell>
          <cell r="B328" t="str">
            <v>Fluidificante para concretos</v>
          </cell>
          <cell r="C328" t="str">
            <v>Kg</v>
          </cell>
          <cell r="D328"/>
          <cell r="E328">
            <v>20276</v>
          </cell>
        </row>
        <row r="329">
          <cell r="A329" t="str">
            <v>MAT,122</v>
          </cell>
          <cell r="B329" t="str">
            <v>Fluxómetro de palanca de 3,5 lts para tasa</v>
          </cell>
          <cell r="C329" t="str">
            <v>Un</v>
          </cell>
          <cell r="D329"/>
          <cell r="E329">
            <v>1089400</v>
          </cell>
        </row>
        <row r="330">
          <cell r="A330" t="str">
            <v>MAT,147</v>
          </cell>
          <cell r="B330" t="str">
            <v>Fluxómetro para orinal de palanca plateado</v>
          </cell>
          <cell r="C330" t="str">
            <v>Un</v>
          </cell>
          <cell r="D330"/>
          <cell r="E330">
            <v>966300</v>
          </cell>
        </row>
        <row r="331">
          <cell r="A331" t="str">
            <v>MAT,238</v>
          </cell>
          <cell r="B331" t="str">
            <v>Fondo de junta de polietileno Φ = 3/8"</v>
          </cell>
          <cell r="C331" t="str">
            <v>M</v>
          </cell>
          <cell r="D331"/>
          <cell r="E331">
            <v>648</v>
          </cell>
        </row>
        <row r="332">
          <cell r="A332" t="str">
            <v>MAT,651</v>
          </cell>
          <cell r="B332" t="str">
            <v>Fotocelda 1000 W</v>
          </cell>
          <cell r="C332" t="str">
            <v>Un</v>
          </cell>
          <cell r="D332"/>
          <cell r="E332">
            <v>17520.5</v>
          </cell>
        </row>
        <row r="333">
          <cell r="A333" t="str">
            <v>MAT,150</v>
          </cell>
          <cell r="B333" t="str">
            <v>Frescasa sin papel 2 ½" x 15,24 x 1,22 m</v>
          </cell>
          <cell r="C333" t="str">
            <v>M2</v>
          </cell>
          <cell r="D333"/>
          <cell r="E333">
            <v>15056</v>
          </cell>
        </row>
        <row r="334">
          <cell r="A334" t="str">
            <v>MAT,656</v>
          </cell>
          <cell r="B334" t="str">
            <v>Fusible primario tipo H de 5 A - 13.2 KV</v>
          </cell>
          <cell r="C334" t="str">
            <v>Un</v>
          </cell>
          <cell r="D334"/>
          <cell r="E334">
            <v>5600</v>
          </cell>
        </row>
        <row r="335">
          <cell r="A335" t="str">
            <v>MAT,658</v>
          </cell>
          <cell r="B335" t="str">
            <v>Gabinete 4 medidores de energía trifilar</v>
          </cell>
          <cell r="C335" t="str">
            <v>Un</v>
          </cell>
          <cell r="D335"/>
          <cell r="E335">
            <v>504900</v>
          </cell>
        </row>
        <row r="336">
          <cell r="A336" t="str">
            <v>MAT,151</v>
          </cell>
          <cell r="B336" t="str">
            <v>Gabinete contra incendios completo tipo 3</v>
          </cell>
          <cell r="C336" t="str">
            <v>Un</v>
          </cell>
          <cell r="D336"/>
          <cell r="E336">
            <v>1250000</v>
          </cell>
        </row>
        <row r="337">
          <cell r="A337" t="str">
            <v>MAT,659</v>
          </cell>
          <cell r="B337" t="str">
            <v>Gabinete medidor indirecta instalación poste</v>
          </cell>
          <cell r="C337" t="str">
            <v>Un</v>
          </cell>
          <cell r="D337"/>
          <cell r="E337">
            <v>789000</v>
          </cell>
        </row>
        <row r="338">
          <cell r="A338" t="str">
            <v>MAT,152</v>
          </cell>
          <cell r="B338" t="str">
            <v>Ganchos para teja ondulada de fibrocemento</v>
          </cell>
          <cell r="C338" t="str">
            <v>Un</v>
          </cell>
          <cell r="D338"/>
          <cell r="E338">
            <v>868</v>
          </cell>
        </row>
        <row r="339">
          <cell r="A339" t="str">
            <v>MAT,153</v>
          </cell>
          <cell r="B339" t="str">
            <v>Gasolina</v>
          </cell>
          <cell r="C339" t="str">
            <v>Gl</v>
          </cell>
          <cell r="D339"/>
          <cell r="E339">
            <v>16207</v>
          </cell>
        </row>
        <row r="340">
          <cell r="A340" t="str">
            <v>MAT,810</v>
          </cell>
          <cell r="B340" t="str">
            <v>Geodrén circular 4" h = 2 m</v>
          </cell>
          <cell r="C340" t="str">
            <v>M</v>
          </cell>
          <cell r="D340"/>
          <cell r="E340">
            <v>128900</v>
          </cell>
        </row>
        <row r="341">
          <cell r="A341" t="str">
            <v>MAT,154</v>
          </cell>
          <cell r="B341" t="str">
            <v>Geodrén circular de 2 ½" l = 1 m</v>
          </cell>
          <cell r="C341" t="str">
            <v>M2</v>
          </cell>
          <cell r="D341"/>
          <cell r="E341">
            <v>100351</v>
          </cell>
        </row>
        <row r="342">
          <cell r="A342" t="str">
            <v>MAT,155</v>
          </cell>
          <cell r="B342" t="str">
            <v>Geodrén circular de 4" l = 1,00 m</v>
          </cell>
          <cell r="C342" t="str">
            <v>M2</v>
          </cell>
          <cell r="D342"/>
          <cell r="E342">
            <v>81806</v>
          </cell>
        </row>
        <row r="343">
          <cell r="A343" t="str">
            <v>MAT,156</v>
          </cell>
          <cell r="B343" t="str">
            <v>Geodrén circular de 6" l = 1,00 m</v>
          </cell>
          <cell r="C343" t="str">
            <v>M2</v>
          </cell>
          <cell r="D343"/>
          <cell r="E343">
            <v>103103</v>
          </cell>
        </row>
        <row r="344">
          <cell r="A344" t="str">
            <v>MAT,157</v>
          </cell>
          <cell r="B344" t="str">
            <v>Geodrén circular de 8" l = 1,00 m</v>
          </cell>
          <cell r="C344" t="str">
            <v>M2</v>
          </cell>
          <cell r="D344"/>
          <cell r="E344">
            <v>158315</v>
          </cell>
        </row>
        <row r="345">
          <cell r="A345" t="str">
            <v>MAT,158</v>
          </cell>
          <cell r="B345" t="str">
            <v>Geodrén planar l = 1,00 m</v>
          </cell>
          <cell r="C345" t="str">
            <v>M2</v>
          </cell>
          <cell r="D345"/>
          <cell r="E345">
            <v>32149</v>
          </cell>
        </row>
        <row r="346">
          <cell r="A346" t="str">
            <v>MAT,811</v>
          </cell>
          <cell r="B346" t="str">
            <v>Geodrén romadrain l = 1 m</v>
          </cell>
          <cell r="C346" t="str">
            <v>M</v>
          </cell>
          <cell r="D346"/>
          <cell r="E346">
            <v>51900</v>
          </cell>
        </row>
        <row r="347">
          <cell r="A347" t="str">
            <v>MAT,159</v>
          </cell>
          <cell r="B347" t="str">
            <v>Geomalla BX 1200</v>
          </cell>
          <cell r="C347" t="str">
            <v>M2</v>
          </cell>
          <cell r="D347"/>
          <cell r="E347">
            <v>9416</v>
          </cell>
        </row>
        <row r="348">
          <cell r="A348" t="str">
            <v>MAT,160</v>
          </cell>
          <cell r="B348" t="str">
            <v>Geotextil no tejido 1,600 a = 3,50 m</v>
          </cell>
          <cell r="C348" t="str">
            <v>M2</v>
          </cell>
          <cell r="D348"/>
          <cell r="E348">
            <v>2971</v>
          </cell>
        </row>
        <row r="349">
          <cell r="A349" t="str">
            <v>MAT,161</v>
          </cell>
          <cell r="B349" t="str">
            <v>Geotextil Repav 450</v>
          </cell>
          <cell r="C349" t="str">
            <v>M2</v>
          </cell>
          <cell r="D349"/>
          <cell r="E349">
            <v>2025</v>
          </cell>
        </row>
        <row r="350">
          <cell r="A350" t="str">
            <v>MAT,642</v>
          </cell>
          <cell r="B350" t="str">
            <v>Geotextil tejido 2.400 a = 3,85 m</v>
          </cell>
          <cell r="C350" t="str">
            <v>M2</v>
          </cell>
          <cell r="D350"/>
          <cell r="E350">
            <v>7727</v>
          </cell>
        </row>
        <row r="351">
          <cell r="A351" t="str">
            <v>MAT,086</v>
          </cell>
          <cell r="B351" t="str">
            <v>Gramoquín en concreto de 5 Mpa de 30 x 30 x 8 cm (11.11 un/m2)</v>
          </cell>
          <cell r="C351" t="str">
            <v>M2</v>
          </cell>
          <cell r="D351"/>
          <cell r="E351">
            <v>51128.219999999994</v>
          </cell>
        </row>
        <row r="352">
          <cell r="A352" t="str">
            <v>MAT,085</v>
          </cell>
          <cell r="B352" t="str">
            <v>Gramoquín en concreto de 5 Mpa de 60 x 40 x 8 cm (4.17 un/m2)</v>
          </cell>
          <cell r="C352" t="str">
            <v>M2</v>
          </cell>
          <cell r="D352"/>
          <cell r="E352">
            <v>98224.349999999991</v>
          </cell>
        </row>
        <row r="353">
          <cell r="A353" t="str">
            <v>MAT,163</v>
          </cell>
          <cell r="B353" t="str">
            <v>Graniplast (cuñete de 30 kg tipo Pintuco)</v>
          </cell>
          <cell r="C353" t="str">
            <v>Cñ</v>
          </cell>
          <cell r="D353"/>
          <cell r="E353">
            <v>157900</v>
          </cell>
        </row>
        <row r="354">
          <cell r="A354" t="str">
            <v>MAT,645</v>
          </cell>
          <cell r="B354" t="str">
            <v>Granito N° 1, 2, 3 por 25 Kg</v>
          </cell>
          <cell r="C354" t="str">
            <v>Sc</v>
          </cell>
          <cell r="D354"/>
          <cell r="E354">
            <v>30232.5</v>
          </cell>
        </row>
        <row r="355">
          <cell r="A355" t="str">
            <v>MAT,660</v>
          </cell>
          <cell r="B355" t="str">
            <v>Grapa bandit 5/8"</v>
          </cell>
          <cell r="C355" t="str">
            <v>Un</v>
          </cell>
          <cell r="D355"/>
          <cell r="E355">
            <v>750</v>
          </cell>
        </row>
        <row r="356">
          <cell r="A356" t="str">
            <v>MAT,590</v>
          </cell>
          <cell r="B356" t="str">
            <v>Grapa bimetálica DEHN unión alambrón - Cu 8 - 10 mm Ref 459129</v>
          </cell>
          <cell r="C356" t="str">
            <v>Un</v>
          </cell>
          <cell r="D356"/>
          <cell r="E356">
            <v>61250</v>
          </cell>
        </row>
        <row r="357">
          <cell r="A357" t="str">
            <v>MAT,164</v>
          </cell>
          <cell r="B357" t="str">
            <v>Grapa plástica para cerramiento</v>
          </cell>
          <cell r="C357" t="str">
            <v>Kg</v>
          </cell>
          <cell r="D357"/>
          <cell r="E357">
            <v>10900</v>
          </cell>
        </row>
        <row r="358">
          <cell r="A358" t="str">
            <v>MAT,165</v>
          </cell>
          <cell r="B358" t="str">
            <v>Gravilla # 2 saco x 20 Kg</v>
          </cell>
          <cell r="C358" t="str">
            <v>Sc</v>
          </cell>
          <cell r="D358"/>
          <cell r="E358">
            <v>7200</v>
          </cell>
        </row>
        <row r="359">
          <cell r="A359" t="str">
            <v>MAT,543</v>
          </cell>
          <cell r="B359" t="str">
            <v>Grifería (llave, canastilla y sifón), para lavaplatos</v>
          </cell>
          <cell r="C359" t="str">
            <v>Un</v>
          </cell>
          <cell r="D359"/>
          <cell r="E359">
            <v>59900</v>
          </cell>
        </row>
        <row r="360">
          <cell r="A360" t="str">
            <v>MAT,640</v>
          </cell>
          <cell r="B360" t="str">
            <v>Grifería de empotrar corta línea anti vandálica, incluye válvula tipo push para lavamanos</v>
          </cell>
          <cell r="C360" t="str">
            <v>Un</v>
          </cell>
          <cell r="D360"/>
          <cell r="E360">
            <v>316900</v>
          </cell>
        </row>
        <row r="361">
          <cell r="A361" t="str">
            <v>MAT,168</v>
          </cell>
          <cell r="B361" t="str">
            <v>Grifería lavamanos de mesa tipo push</v>
          </cell>
          <cell r="C361" t="str">
            <v>Un</v>
          </cell>
          <cell r="D361"/>
          <cell r="E361">
            <v>289900</v>
          </cell>
        </row>
        <row r="362">
          <cell r="A362" t="str">
            <v>MAT,169</v>
          </cell>
          <cell r="B362" t="str">
            <v>Grifería orinal a pared tipo push antivandálica, entrada de ½"</v>
          </cell>
          <cell r="C362" t="str">
            <v>Un</v>
          </cell>
          <cell r="D362"/>
          <cell r="E362">
            <v>354900</v>
          </cell>
        </row>
        <row r="363">
          <cell r="A363" t="str">
            <v>MAT,170</v>
          </cell>
          <cell r="B363" t="str">
            <v>Grifería orinal de empotrar tipo push mediano</v>
          </cell>
          <cell r="C363" t="str">
            <v>Un</v>
          </cell>
          <cell r="D363"/>
          <cell r="E363">
            <v>477900</v>
          </cell>
        </row>
        <row r="364">
          <cell r="A364" t="str">
            <v>MAT,533</v>
          </cell>
          <cell r="B364" t="str">
            <v>Grifería para lavamanos de pared tipo push, línea antivandálica</v>
          </cell>
          <cell r="C364" t="str">
            <v>Un</v>
          </cell>
          <cell r="D364"/>
          <cell r="E364">
            <v>134900</v>
          </cell>
        </row>
        <row r="365">
          <cell r="A365" t="str">
            <v>MAT,171</v>
          </cell>
          <cell r="B365" t="str">
            <v>Grifería para lavamanos tipo Artesa Grival</v>
          </cell>
          <cell r="C365" t="str">
            <v>Un</v>
          </cell>
          <cell r="D365"/>
          <cell r="E365">
            <v>45300</v>
          </cell>
        </row>
        <row r="366">
          <cell r="A366" t="str">
            <v>MAT,172</v>
          </cell>
          <cell r="B366" t="str">
            <v>Grifería para lavamanos tipo Monza Stick de 4" Cromo</v>
          </cell>
          <cell r="C366" t="str">
            <v>Un</v>
          </cell>
          <cell r="D366"/>
          <cell r="E366">
            <v>63900</v>
          </cell>
        </row>
        <row r="367">
          <cell r="A367" t="str">
            <v>MAT,173</v>
          </cell>
          <cell r="B367" t="str">
            <v>Grifería pico empotrado línea anti vandálica, incluye válvula tipo push</v>
          </cell>
          <cell r="C367" t="str">
            <v>Un</v>
          </cell>
          <cell r="D367"/>
          <cell r="E367">
            <v>521900</v>
          </cell>
        </row>
        <row r="368">
          <cell r="A368" t="str">
            <v>MAT,174</v>
          </cell>
          <cell r="B368" t="str">
            <v>Grifería taza tipo push anti vandálica</v>
          </cell>
          <cell r="C368" t="str">
            <v>Un</v>
          </cell>
          <cell r="D368"/>
          <cell r="E368">
            <v>354900</v>
          </cell>
        </row>
        <row r="369">
          <cell r="A369" t="str">
            <v>MAT,176</v>
          </cell>
          <cell r="B369" t="str">
            <v>Guadua basa longitud promedio = 5 m</v>
          </cell>
          <cell r="C369" t="str">
            <v>M</v>
          </cell>
          <cell r="D369"/>
          <cell r="E369">
            <v>5250</v>
          </cell>
        </row>
        <row r="370">
          <cell r="A370" t="str">
            <v>MAT,177</v>
          </cell>
          <cell r="B370" t="str">
            <v>Guadua sobrebasa longitud promedio = 4 m</v>
          </cell>
          <cell r="C370" t="str">
            <v>Un</v>
          </cell>
          <cell r="D370"/>
          <cell r="E370">
            <v>2833.3333333333335</v>
          </cell>
        </row>
        <row r="371">
          <cell r="A371" t="str">
            <v>MAT,785</v>
          </cell>
          <cell r="B371" t="str">
            <v>Guarda escoba en madera laminada MDF Petterson Oak Dark café o similar de ± 8 cm</v>
          </cell>
          <cell r="C371" t="str">
            <v>M</v>
          </cell>
          <cell r="D371"/>
          <cell r="E371">
            <v>6708</v>
          </cell>
        </row>
        <row r="372">
          <cell r="A372" t="str">
            <v>MAT,178</v>
          </cell>
          <cell r="B372" t="str">
            <v>Guarda escobas en madera a = 0,08 m cedro blanco</v>
          </cell>
          <cell r="C372" t="str">
            <v>M</v>
          </cell>
          <cell r="D372"/>
          <cell r="E372">
            <v>15375</v>
          </cell>
        </row>
        <row r="373">
          <cell r="A373" t="str">
            <v>MAT,585</v>
          </cell>
          <cell r="B373" t="str">
            <v>Hebilla para cinta bandit 3/4"</v>
          </cell>
          <cell r="C373" t="str">
            <v>Un</v>
          </cell>
          <cell r="D373"/>
          <cell r="E373">
            <v>959</v>
          </cell>
        </row>
        <row r="374">
          <cell r="A374" t="str">
            <v>MAT,180</v>
          </cell>
          <cell r="B374" t="str">
            <v>Herbicida</v>
          </cell>
          <cell r="C374" t="str">
            <v>Lt</v>
          </cell>
          <cell r="D374"/>
          <cell r="E374">
            <v>32900</v>
          </cell>
        </row>
        <row r="375">
          <cell r="A375" t="str">
            <v>MAT,776</v>
          </cell>
          <cell r="B375" t="str">
            <v>Herraje patch panel tera 24 Pta. adicionar 24 T7F-01</v>
          </cell>
          <cell r="C375" t="str">
            <v>Un</v>
          </cell>
          <cell r="D375"/>
          <cell r="E375">
            <v>432000</v>
          </cell>
        </row>
        <row r="376">
          <cell r="A376" t="str">
            <v>MAT,181</v>
          </cell>
          <cell r="B376" t="str">
            <v>Hidrante tipo Milán de 3" extremo brida, incluye kit de nivelación</v>
          </cell>
          <cell r="C376" t="str">
            <v>Un</v>
          </cell>
          <cell r="D376"/>
          <cell r="E376">
            <v>3119000</v>
          </cell>
        </row>
        <row r="377">
          <cell r="A377" t="str">
            <v>MAT,182</v>
          </cell>
          <cell r="B377" t="str">
            <v>Hidrante tipo Milán de 3" extremo liso, incluye kit de nivelación</v>
          </cell>
          <cell r="C377" t="str">
            <v>Un</v>
          </cell>
          <cell r="D377"/>
          <cell r="E377">
            <v>2899140</v>
          </cell>
        </row>
        <row r="378">
          <cell r="A378" t="str">
            <v>MAT,185</v>
          </cell>
          <cell r="B378" t="str">
            <v>Icopor e = 1"</v>
          </cell>
          <cell r="C378" t="str">
            <v>M2</v>
          </cell>
          <cell r="D378"/>
          <cell r="E378">
            <v>9598</v>
          </cell>
        </row>
        <row r="379">
          <cell r="A379" t="str">
            <v>MAT,186</v>
          </cell>
          <cell r="B379" t="str">
            <v>Impermeabilizante bituminoso para cubierta</v>
          </cell>
          <cell r="C379" t="str">
            <v>Kg</v>
          </cell>
          <cell r="D379"/>
          <cell r="E379">
            <v>8598</v>
          </cell>
        </row>
        <row r="380">
          <cell r="A380" t="str">
            <v>MAT,188</v>
          </cell>
          <cell r="B380" t="str">
            <v>Impermeabilizante integral para morteros, con polímeros sintéticos</v>
          </cell>
          <cell r="C380" t="str">
            <v>Kg</v>
          </cell>
          <cell r="D380"/>
          <cell r="E380">
            <v>22875</v>
          </cell>
        </row>
        <row r="381">
          <cell r="A381" t="str">
            <v>MAT,187</v>
          </cell>
          <cell r="B381" t="str">
            <v>Impermeabilizante para concreto</v>
          </cell>
          <cell r="C381" t="str">
            <v>Kg</v>
          </cell>
          <cell r="D381"/>
          <cell r="E381">
            <v>22945</v>
          </cell>
        </row>
        <row r="382">
          <cell r="A382" t="str">
            <v>MAT,191</v>
          </cell>
          <cell r="B382" t="str">
            <v>Insecticida agrícola (extracto de neem)</v>
          </cell>
          <cell r="C382" t="str">
            <v>Kg</v>
          </cell>
          <cell r="D382"/>
          <cell r="E382">
            <v>75400</v>
          </cell>
        </row>
        <row r="383">
          <cell r="A383" t="str">
            <v>MAT,670</v>
          </cell>
          <cell r="B383" t="str">
            <v>Interruptor conmutable doble LUMINEX AMBIA REFRESH o similar</v>
          </cell>
          <cell r="C383" t="str">
            <v>Un</v>
          </cell>
          <cell r="D383"/>
          <cell r="E383">
            <v>33479</v>
          </cell>
        </row>
        <row r="384">
          <cell r="A384" t="str">
            <v>MAT,192</v>
          </cell>
          <cell r="B384" t="str">
            <v>Interruptor conmutable sencillo LUMINEX AMBIA REFRESH o similar</v>
          </cell>
          <cell r="C384" t="str">
            <v>Un</v>
          </cell>
          <cell r="D384"/>
          <cell r="E384">
            <v>20638</v>
          </cell>
        </row>
        <row r="385">
          <cell r="A385" t="str">
            <v>MAT,671</v>
          </cell>
          <cell r="B385" t="str">
            <v>Interruptor doble LUMINEX AMBIA REFRESH o similar</v>
          </cell>
          <cell r="C385" t="str">
            <v>Un</v>
          </cell>
          <cell r="D385"/>
          <cell r="E385">
            <v>22590</v>
          </cell>
        </row>
        <row r="386">
          <cell r="A386" t="str">
            <v>MAT,612</v>
          </cell>
          <cell r="B386" t="str">
            <v>Interruptor doble sin luz piloto, marca Luminex similar</v>
          </cell>
          <cell r="C386" t="str">
            <v>Un</v>
          </cell>
          <cell r="D386"/>
          <cell r="E386">
            <v>59900</v>
          </cell>
        </row>
        <row r="387">
          <cell r="A387" t="str">
            <v>MAT,632</v>
          </cell>
          <cell r="B387" t="str">
            <v>Interruptor enchufable 1 x 20 A 10 KA marca Luminex o similar</v>
          </cell>
          <cell r="C387" t="str">
            <v>Un</v>
          </cell>
          <cell r="D387"/>
          <cell r="E387">
            <v>20000</v>
          </cell>
        </row>
        <row r="388">
          <cell r="A388" t="str">
            <v>MAT,624</v>
          </cell>
          <cell r="B388" t="str">
            <v>Interruptor enchufable 2 x 20 A 10 KA marca Luminex o similar</v>
          </cell>
          <cell r="C388" t="str">
            <v>Un</v>
          </cell>
          <cell r="D388"/>
          <cell r="E388">
            <v>24600</v>
          </cell>
        </row>
        <row r="389">
          <cell r="A389" t="str">
            <v>MAT,622</v>
          </cell>
          <cell r="B389" t="str">
            <v>Interruptor enchufable 3 x 20 A 10 KA marca Luminex o similar</v>
          </cell>
          <cell r="C389" t="str">
            <v>Un</v>
          </cell>
          <cell r="D389"/>
          <cell r="E389">
            <v>32500</v>
          </cell>
        </row>
        <row r="390">
          <cell r="A390" t="str">
            <v>MAT,672</v>
          </cell>
          <cell r="B390" t="str">
            <v>Interruptor enchufable 3 x 30 A 10 KA marca Luminex o similar</v>
          </cell>
          <cell r="C390" t="str">
            <v>Un</v>
          </cell>
          <cell r="D390"/>
          <cell r="E390">
            <v>81900</v>
          </cell>
        </row>
        <row r="391">
          <cell r="A391" t="str">
            <v>MAT,674</v>
          </cell>
          <cell r="B391" t="str">
            <v>Interruptor MERLIN GERIN EZC100N 100 A- 25 KA/240 o similar</v>
          </cell>
          <cell r="C391" t="str">
            <v>Un</v>
          </cell>
          <cell r="D391"/>
          <cell r="E391">
            <v>289000</v>
          </cell>
        </row>
        <row r="392">
          <cell r="A392" t="str">
            <v>MAT,675</v>
          </cell>
          <cell r="B392" t="str">
            <v>Interruptor MERLIN GERIN EZC100N 60 A - 25 KA/240 o similar</v>
          </cell>
          <cell r="C392" t="str">
            <v>Un</v>
          </cell>
          <cell r="D392"/>
          <cell r="E392">
            <v>298000</v>
          </cell>
        </row>
        <row r="393">
          <cell r="A393" t="str">
            <v>MAT,673</v>
          </cell>
          <cell r="B393" t="str">
            <v>Interruptor MERLIN GERIN EZC100N 80 A - 25 KA/240 o similar</v>
          </cell>
          <cell r="C393" t="str">
            <v>Un</v>
          </cell>
          <cell r="D393"/>
          <cell r="E393">
            <v>278900</v>
          </cell>
        </row>
        <row r="394">
          <cell r="A394" t="str">
            <v>MAT,676</v>
          </cell>
          <cell r="B394" t="str">
            <v>Interruptor sencillo LUMINEX AMBIA REFRESH o similar</v>
          </cell>
          <cell r="C394" t="str">
            <v>Un</v>
          </cell>
          <cell r="D394"/>
          <cell r="E394">
            <v>16700</v>
          </cell>
        </row>
        <row r="395">
          <cell r="A395" t="str">
            <v>MAT,614</v>
          </cell>
          <cell r="B395" t="str">
            <v>Interruptor sencillo sin luz piloto, marca Luminex o similar</v>
          </cell>
          <cell r="C395" t="str">
            <v>Un</v>
          </cell>
          <cell r="D395"/>
          <cell r="E395">
            <v>10300</v>
          </cell>
        </row>
        <row r="396">
          <cell r="A396" t="str">
            <v>MAT,677</v>
          </cell>
          <cell r="B396" t="str">
            <v>Interruptor triple LUMINEX AMBIA REFRESH o similar</v>
          </cell>
          <cell r="C396" t="str">
            <v>Un</v>
          </cell>
          <cell r="D396"/>
          <cell r="E396">
            <v>22000</v>
          </cell>
        </row>
        <row r="397">
          <cell r="A397" t="str">
            <v>MAT,635</v>
          </cell>
          <cell r="B397" t="str">
            <v>Interruptor triple sin luz piloto, marca Luminex  o similar</v>
          </cell>
          <cell r="C397" t="str">
            <v>Un</v>
          </cell>
          <cell r="D397"/>
          <cell r="E397">
            <v>19294</v>
          </cell>
        </row>
        <row r="398">
          <cell r="A398" t="str">
            <v>MAT,662</v>
          </cell>
          <cell r="B398" t="str">
            <v>Jabonera ducha cromada tipo Torino</v>
          </cell>
          <cell r="C398" t="str">
            <v>Un</v>
          </cell>
          <cell r="D398"/>
          <cell r="E398">
            <v>41900</v>
          </cell>
        </row>
        <row r="399">
          <cell r="A399" t="str">
            <v>MAT,661</v>
          </cell>
          <cell r="B399" t="str">
            <v>Jabonera en polímero de alta ingeniería cromada, sistema de fijación oculto tipo Nogal</v>
          </cell>
          <cell r="C399" t="str">
            <v>Un</v>
          </cell>
          <cell r="D399"/>
          <cell r="E399">
            <v>28700</v>
          </cell>
        </row>
        <row r="400">
          <cell r="A400" t="str">
            <v>MAT,678</v>
          </cell>
          <cell r="B400" t="str">
            <v>Jack tera outlet categoría 6A 23 AWG, marca SIEMON o similar</v>
          </cell>
          <cell r="C400" t="str">
            <v>Un</v>
          </cell>
          <cell r="D400"/>
          <cell r="E400">
            <v>42500</v>
          </cell>
        </row>
        <row r="401">
          <cell r="A401" t="str">
            <v>MAT,650</v>
          </cell>
          <cell r="B401" t="str">
            <v>Juego de estructura múltiple movible, (micro - baloncesto), elaborada en tubería agua negra de primera calidad, de diámetro interior de 2 ½" la portería, el resto de la estructura de 1 ½", tablero en acrílico de 10 mm color cristal de medidas 1.20 x 1.80 m. debidamente demarcado con aro, incluye mallas para aro y portería. Movible: con ruedas y sobrepeso (norte y sur)</v>
          </cell>
          <cell r="C401" t="str">
            <v>Un</v>
          </cell>
          <cell r="D401"/>
          <cell r="E401">
            <v>5908887</v>
          </cell>
        </row>
        <row r="402">
          <cell r="A402" t="str">
            <v>MAT,819</v>
          </cell>
          <cell r="B402" t="str">
            <v>Juego de mallas para aros de baloncesto par</v>
          </cell>
          <cell r="C402" t="str">
            <v>Un</v>
          </cell>
          <cell r="D402"/>
          <cell r="E402">
            <v>16000</v>
          </cell>
        </row>
        <row r="403">
          <cell r="A403" t="str">
            <v>MAT,820</v>
          </cell>
          <cell r="B403" t="str">
            <v>Juego de mallas para portería de microfútbol calibre 5 par</v>
          </cell>
          <cell r="C403" t="str">
            <v>Un</v>
          </cell>
          <cell r="D403"/>
          <cell r="E403">
            <v>149900</v>
          </cell>
        </row>
        <row r="404">
          <cell r="A404" t="str">
            <v>MAT,821</v>
          </cell>
          <cell r="B404" t="str">
            <v>Juego malla para arcos de fútbol 11 calibre 5 par</v>
          </cell>
          <cell r="C404" t="str">
            <v>Un</v>
          </cell>
          <cell r="D404"/>
          <cell r="E404">
            <v>395800</v>
          </cell>
        </row>
        <row r="405">
          <cell r="A405" t="str">
            <v>MAT,195</v>
          </cell>
          <cell r="B405" t="str">
            <v>Juegos infantiles de madera en pino completo</v>
          </cell>
          <cell r="C405" t="str">
            <v>Un</v>
          </cell>
          <cell r="D405"/>
          <cell r="E405">
            <v>5909250</v>
          </cell>
        </row>
        <row r="406">
          <cell r="A406" t="str">
            <v>MAT,196</v>
          </cell>
          <cell r="B406" t="str">
            <v>Juegos infantiles de madera en pino, básico</v>
          </cell>
          <cell r="C406" t="str">
            <v>Un</v>
          </cell>
          <cell r="D406"/>
          <cell r="E406">
            <v>2963525</v>
          </cell>
        </row>
        <row r="407">
          <cell r="A407" t="str">
            <v>MAT,285</v>
          </cell>
          <cell r="B407" t="str">
            <v>Juegos infantiles metálicos incluyen instalación wash primer y pintura, pasamanos sencillo</v>
          </cell>
          <cell r="C407" t="str">
            <v>Un</v>
          </cell>
          <cell r="D407"/>
          <cell r="E407">
            <v>1297500</v>
          </cell>
        </row>
        <row r="408">
          <cell r="A408" t="str">
            <v>MAT,197</v>
          </cell>
          <cell r="B408" t="str">
            <v>Kit de accesorios para sistema séptico de 2000 lt</v>
          </cell>
          <cell r="C408" t="str">
            <v>Un</v>
          </cell>
          <cell r="D408"/>
          <cell r="E408">
            <v>298900</v>
          </cell>
        </row>
        <row r="409">
          <cell r="A409" t="str">
            <v>MAT,198</v>
          </cell>
          <cell r="B409" t="str">
            <v>Kit de accesorios para sistema séptico de 4000 lt</v>
          </cell>
          <cell r="C409" t="str">
            <v>Un</v>
          </cell>
          <cell r="D409"/>
          <cell r="E409">
            <v>366900</v>
          </cell>
        </row>
        <row r="410">
          <cell r="A410" t="str">
            <v>MAT,199</v>
          </cell>
          <cell r="B410" t="str">
            <v>Kit séptico 2000 litros + aeróbico 1000 litros</v>
          </cell>
          <cell r="C410" t="str">
            <v>Un</v>
          </cell>
          <cell r="D410"/>
          <cell r="E410">
            <v>2203950</v>
          </cell>
        </row>
        <row r="411">
          <cell r="A411" t="str">
            <v>MAT,200</v>
          </cell>
          <cell r="B411" t="str">
            <v>Ladrillo farol rayado de 0,10 x 0,20 x 0,30 m (Nº 6)</v>
          </cell>
          <cell r="C411" t="str">
            <v>Un</v>
          </cell>
          <cell r="D411"/>
          <cell r="E411">
            <v>1800</v>
          </cell>
        </row>
        <row r="412">
          <cell r="A412" t="str">
            <v>MAT,201</v>
          </cell>
          <cell r="B412" t="str">
            <v>Ladrillo farol rayado de 0,12 x 0,20 x 0,30 m</v>
          </cell>
          <cell r="C412" t="str">
            <v>Un</v>
          </cell>
          <cell r="D412"/>
          <cell r="E412">
            <v>1900</v>
          </cell>
        </row>
        <row r="413">
          <cell r="A413" t="str">
            <v>MAT,515</v>
          </cell>
          <cell r="B413" t="str">
            <v>Ladrillo prensado tipo Santa Fe 24,5 x 12 x 5,5 cm</v>
          </cell>
          <cell r="C413" t="str">
            <v>Un</v>
          </cell>
          <cell r="D413"/>
          <cell r="E413">
            <v>1600</v>
          </cell>
        </row>
        <row r="414">
          <cell r="A414" t="str">
            <v>MAT,202</v>
          </cell>
          <cell r="B414" t="str">
            <v>Ladrillo tolete común</v>
          </cell>
          <cell r="C414" t="str">
            <v>Un</v>
          </cell>
          <cell r="D414"/>
          <cell r="E414">
            <v>800</v>
          </cell>
        </row>
        <row r="415">
          <cell r="A415" t="str">
            <v>MAT,517</v>
          </cell>
          <cell r="B415" t="str">
            <v>Lámina de cielo raso de 1.22 x 0.61 x 0.018 m, densidad 12</v>
          </cell>
          <cell r="C415" t="str">
            <v>M2</v>
          </cell>
          <cell r="D415"/>
          <cell r="E415">
            <v>9648</v>
          </cell>
        </row>
        <row r="416">
          <cell r="A416" t="str">
            <v>MAT,204</v>
          </cell>
          <cell r="B416" t="str">
            <v>Lámina de fibrocemento e = 10 mm</v>
          </cell>
          <cell r="C416" t="str">
            <v>M2</v>
          </cell>
          <cell r="D416"/>
          <cell r="E416">
            <v>32718</v>
          </cell>
        </row>
        <row r="417">
          <cell r="A417" t="str">
            <v>MAT,205</v>
          </cell>
          <cell r="B417" t="str">
            <v>Lámina de fibrocemento e = 8 mm</v>
          </cell>
          <cell r="C417" t="str">
            <v>M2</v>
          </cell>
          <cell r="D417"/>
          <cell r="E417">
            <v>26268</v>
          </cell>
        </row>
        <row r="418">
          <cell r="A418" t="str">
            <v>MAT,535</v>
          </cell>
          <cell r="B418" t="str">
            <v>Lámina de mármol para piso o mesón</v>
          </cell>
          <cell r="C418" t="str">
            <v>M2</v>
          </cell>
          <cell r="D418"/>
          <cell r="E418">
            <v>244900</v>
          </cell>
        </row>
        <row r="419">
          <cell r="A419" t="str">
            <v>MAT,542</v>
          </cell>
          <cell r="B419" t="str">
            <v>Lámina de yeso 1,22 m x 2,44 m e = 12,7 mm</v>
          </cell>
          <cell r="C419" t="str">
            <v>M2</v>
          </cell>
          <cell r="D419"/>
          <cell r="E419">
            <v>14612</v>
          </cell>
        </row>
        <row r="420">
          <cell r="A420" t="str">
            <v>MAT,526</v>
          </cell>
          <cell r="B420" t="str">
            <v>Lámina duracustic ± 1,2 x 0,61 m</v>
          </cell>
          <cell r="C420" t="str">
            <v>Un</v>
          </cell>
          <cell r="D420"/>
          <cell r="E420">
            <v>75200</v>
          </cell>
        </row>
        <row r="421">
          <cell r="A421" t="str">
            <v>MAT,600</v>
          </cell>
          <cell r="B421" t="str">
            <v>Lámina en PVC, de 3,48 m2, blanca (2,9 m x 0,30 m y e = 7 cm)</v>
          </cell>
          <cell r="C421" t="str">
            <v>M2</v>
          </cell>
          <cell r="D421"/>
          <cell r="E421">
            <v>20800</v>
          </cell>
        </row>
        <row r="422">
          <cell r="A422" t="str">
            <v>MAT,207</v>
          </cell>
          <cell r="B422" t="str">
            <v>Lámina galvanizada C 22, incluye 4 dobleces por metro lineal</v>
          </cell>
          <cell r="C422" t="str">
            <v>M2</v>
          </cell>
          <cell r="D422"/>
          <cell r="E422">
            <v>69168</v>
          </cell>
        </row>
        <row r="423">
          <cell r="A423" t="str">
            <v>MAT,527</v>
          </cell>
          <cell r="B423" t="str">
            <v xml:space="preserve">Lámina galvanizada C 26 </v>
          </cell>
          <cell r="C423" t="str">
            <v>M2</v>
          </cell>
          <cell r="D423"/>
          <cell r="E423">
            <v>48443</v>
          </cell>
        </row>
        <row r="424">
          <cell r="A424" t="str">
            <v>MAT,679</v>
          </cell>
          <cell r="B424" t="str">
            <v>Lámpara aplique pared tipo BEGONIA 3 x 7 W o similar</v>
          </cell>
          <cell r="C424" t="str">
            <v>Un</v>
          </cell>
          <cell r="D424"/>
          <cell r="E424">
            <v>392000</v>
          </cell>
        </row>
        <row r="425">
          <cell r="A425" t="str">
            <v>MAT,680</v>
          </cell>
          <cell r="B425" t="str">
            <v>Lámpara aplique tortuga CFL 23 W</v>
          </cell>
          <cell r="C425" t="str">
            <v>Un</v>
          </cell>
          <cell r="D425"/>
          <cell r="E425">
            <v>123400</v>
          </cell>
        </row>
        <row r="426">
          <cell r="A426" t="str">
            <v>MAT,681</v>
          </cell>
          <cell r="B426" t="str">
            <v>Lámpara ATENEA 2.5 10800 lúmenes o similar</v>
          </cell>
          <cell r="C426" t="str">
            <v>Un</v>
          </cell>
          <cell r="D426"/>
          <cell r="E426">
            <v>1235000</v>
          </cell>
        </row>
        <row r="427">
          <cell r="A427" t="str">
            <v>MAT,682</v>
          </cell>
          <cell r="B427" t="str">
            <v>Lámpara aviso de salida autonomía 90 Min</v>
          </cell>
          <cell r="C427" t="str">
            <v>Un</v>
          </cell>
          <cell r="D427"/>
          <cell r="E427">
            <v>99900</v>
          </cell>
        </row>
        <row r="428">
          <cell r="A428" t="str">
            <v>MAT,683</v>
          </cell>
          <cell r="B428" t="str">
            <v>Lámpara bala led 13 W tipo 1050 lúmenes</v>
          </cell>
          <cell r="C428" t="str">
            <v>Un</v>
          </cell>
          <cell r="D428"/>
          <cell r="E428">
            <v>16900</v>
          </cell>
        </row>
        <row r="429">
          <cell r="A429" t="str">
            <v>MAT,684</v>
          </cell>
          <cell r="B429" t="str">
            <v>Lámpara bala led 23 W 1850 lúmenes</v>
          </cell>
          <cell r="C429" t="str">
            <v>Un</v>
          </cell>
          <cell r="D429"/>
          <cell r="E429">
            <v>32900</v>
          </cell>
        </row>
        <row r="430">
          <cell r="A430" t="str">
            <v>MAT,685</v>
          </cell>
          <cell r="B430" t="str">
            <v>Lámpara de emergencia 2 led 2 W</v>
          </cell>
          <cell r="C430" t="str">
            <v>Un</v>
          </cell>
          <cell r="D430"/>
          <cell r="E430">
            <v>66999</v>
          </cell>
        </row>
        <row r="431">
          <cell r="A431" t="str">
            <v>MAT,599</v>
          </cell>
          <cell r="B431" t="str">
            <v xml:space="preserve">Lámpara hermética led 2 x 20 W tira led Lb 20,000H </v>
          </cell>
          <cell r="C431" t="str">
            <v>Un</v>
          </cell>
          <cell r="D431"/>
          <cell r="E431">
            <v>119900</v>
          </cell>
        </row>
        <row r="432">
          <cell r="A432" t="str">
            <v>MAT,686</v>
          </cell>
          <cell r="B432" t="str">
            <v>Lámpara IT100 4400 lúmenes 2 tubos 16 W led</v>
          </cell>
          <cell r="C432" t="str">
            <v>Un</v>
          </cell>
          <cell r="D432"/>
          <cell r="E432">
            <v>112100</v>
          </cell>
        </row>
        <row r="433">
          <cell r="A433" t="str">
            <v>MAT,694</v>
          </cell>
          <cell r="B433" t="str">
            <v>Lámpara panel led sobre poner 60 x 60 48 W, blanca Halux o similar. Incluye accesorios de fijación</v>
          </cell>
          <cell r="C433" t="str">
            <v>Un</v>
          </cell>
          <cell r="D433"/>
          <cell r="E433">
            <v>84000</v>
          </cell>
        </row>
        <row r="434">
          <cell r="A434" t="str">
            <v>MAT,687</v>
          </cell>
          <cell r="B434" t="str">
            <v>Lámpara tipo ATENEA 2.5 14400 lúmenes o similar</v>
          </cell>
          <cell r="C434" t="str">
            <v>Un</v>
          </cell>
          <cell r="D434"/>
          <cell r="E434">
            <v>1728000</v>
          </cell>
        </row>
        <row r="435">
          <cell r="A435" t="str">
            <v>MAT,688</v>
          </cell>
          <cell r="B435" t="str">
            <v>Lámpara tipo ATENEA 2.5 17600 lúmenes o similar</v>
          </cell>
          <cell r="C435" t="str">
            <v>Un</v>
          </cell>
          <cell r="D435"/>
          <cell r="E435">
            <v>2135000</v>
          </cell>
        </row>
        <row r="436">
          <cell r="A436" t="str">
            <v>MAT,689</v>
          </cell>
          <cell r="B436" t="str">
            <v>Lámpara tipo ATENEA 2.5 18000 lúmenes o similar</v>
          </cell>
          <cell r="C436" t="str">
            <v>Un</v>
          </cell>
          <cell r="D436"/>
          <cell r="E436">
            <v>2015000</v>
          </cell>
        </row>
        <row r="437">
          <cell r="A437" t="str">
            <v>MAT,690</v>
          </cell>
          <cell r="B437" t="str">
            <v>Lámpara tipo ATENEA 2.5 21600 lúmenes o similar</v>
          </cell>
          <cell r="C437" t="str">
            <v>Un</v>
          </cell>
          <cell r="D437"/>
          <cell r="E437">
            <v>2345000</v>
          </cell>
        </row>
        <row r="438">
          <cell r="A438" t="str">
            <v>MAT,691</v>
          </cell>
          <cell r="B438" t="str">
            <v>Lámpara tipo BLOCK LENS 4400 lúmenes o similar</v>
          </cell>
          <cell r="C438" t="str">
            <v>Un</v>
          </cell>
          <cell r="D438"/>
          <cell r="E438">
            <v>572000</v>
          </cell>
        </row>
        <row r="439">
          <cell r="A439" t="str">
            <v>MAT,692</v>
          </cell>
          <cell r="B439" t="str">
            <v>Lámpara tipo BLOCK LENS 8000 lúmenes o similar</v>
          </cell>
          <cell r="C439" t="str">
            <v>Un</v>
          </cell>
          <cell r="D439"/>
          <cell r="E439">
            <v>776000</v>
          </cell>
        </row>
        <row r="440">
          <cell r="A440" t="str">
            <v>MAT,693</v>
          </cell>
          <cell r="B440" t="str">
            <v>Lámpara tipo CORAL LENS 6600 lúmenes o similar</v>
          </cell>
          <cell r="C440" t="str">
            <v>Un</v>
          </cell>
          <cell r="D440"/>
          <cell r="E440">
            <v>1354400</v>
          </cell>
        </row>
        <row r="441">
          <cell r="A441" t="str">
            <v>MAT,532</v>
          </cell>
          <cell r="B441" t="str">
            <v>Lavadero en resina de poliéster con tanque de 60 x 60 cm</v>
          </cell>
          <cell r="C441" t="str">
            <v>Un</v>
          </cell>
          <cell r="D441"/>
          <cell r="E441">
            <v>199900</v>
          </cell>
        </row>
        <row r="442">
          <cell r="A442" t="str">
            <v>MAT,210</v>
          </cell>
          <cell r="B442" t="str">
            <v>Lavadero prefabricado en granito pulido de 80 x 60 x 25 cm, incluye poceta con desagüe, tapón y rejilla</v>
          </cell>
          <cell r="C442" t="str">
            <v>Un</v>
          </cell>
          <cell r="D442"/>
          <cell r="E442">
            <v>327900</v>
          </cell>
        </row>
        <row r="443">
          <cell r="A443" t="str">
            <v>MAT,211</v>
          </cell>
          <cell r="B443" t="str">
            <v>Lavamanos tipo Acuacer beige de colgar (monosalida)</v>
          </cell>
          <cell r="C443" t="str">
            <v>Un</v>
          </cell>
          <cell r="D443"/>
          <cell r="E443">
            <v>83900</v>
          </cell>
        </row>
        <row r="444">
          <cell r="A444" t="str">
            <v>MAT,212</v>
          </cell>
          <cell r="B444" t="str">
            <v>Lavamanos tipo Acuacer beige de pedestal (monosalida)</v>
          </cell>
          <cell r="C444" t="str">
            <v>Un</v>
          </cell>
          <cell r="D444"/>
          <cell r="E444">
            <v>142800</v>
          </cell>
        </row>
        <row r="445">
          <cell r="A445" t="str">
            <v>MAT,213</v>
          </cell>
          <cell r="B445" t="str">
            <v>Lavamanos tipo Avanti de colgar blanco (monosalida)</v>
          </cell>
          <cell r="C445" t="str">
            <v>Un</v>
          </cell>
          <cell r="D445"/>
          <cell r="E445">
            <v>132900</v>
          </cell>
        </row>
        <row r="446">
          <cell r="A446" t="str">
            <v>MAT,214</v>
          </cell>
          <cell r="B446" t="str">
            <v>Lavamanos tipo Avanti de pedestal blanco para grifería de 4"</v>
          </cell>
          <cell r="C446" t="str">
            <v>Un</v>
          </cell>
          <cell r="D446"/>
          <cell r="E446">
            <v>139900</v>
          </cell>
        </row>
        <row r="447">
          <cell r="A447" t="str">
            <v>MAT,215</v>
          </cell>
          <cell r="B447" t="str">
            <v>Lavamanos tipo Happy blanco de colgar (monosalida)</v>
          </cell>
          <cell r="C447" t="str">
            <v>Un</v>
          </cell>
          <cell r="D447"/>
          <cell r="E447">
            <v>87900</v>
          </cell>
        </row>
        <row r="448">
          <cell r="A448" t="str">
            <v>MAT,216</v>
          </cell>
          <cell r="B448" t="str">
            <v>Lavamanos tipo Marsella blanco de sobreponer (monosalida)</v>
          </cell>
          <cell r="C448" t="str">
            <v>Un</v>
          </cell>
          <cell r="D448"/>
          <cell r="E448">
            <v>224900</v>
          </cell>
        </row>
        <row r="449">
          <cell r="A449" t="str">
            <v>MAT,217</v>
          </cell>
          <cell r="B449" t="str">
            <v>Lavaplatos en acero inoxidable de 0,4 x 0,6 m, básico de empotrar (monosalida)</v>
          </cell>
          <cell r="C449" t="str">
            <v>Un</v>
          </cell>
          <cell r="D449"/>
          <cell r="E449">
            <v>104900</v>
          </cell>
        </row>
        <row r="450">
          <cell r="A450" t="str">
            <v>MAT,218</v>
          </cell>
          <cell r="B450" t="str">
            <v>Lija de agua</v>
          </cell>
          <cell r="C450" t="str">
            <v>Un</v>
          </cell>
          <cell r="D450"/>
          <cell r="E450">
            <v>1700</v>
          </cell>
        </row>
        <row r="451">
          <cell r="A451" t="str">
            <v>MAT,219</v>
          </cell>
          <cell r="B451" t="str">
            <v>Lima plana con mango de 8"</v>
          </cell>
          <cell r="C451" t="str">
            <v>Un</v>
          </cell>
          <cell r="D451"/>
          <cell r="E451">
            <v>25900</v>
          </cell>
        </row>
        <row r="452">
          <cell r="A452" t="str">
            <v>MAT,220</v>
          </cell>
          <cell r="B452" t="str">
            <v>Limatesa, limahoya de fibrocemento</v>
          </cell>
          <cell r="C452" t="str">
            <v>M</v>
          </cell>
          <cell r="D452"/>
          <cell r="E452">
            <v>28000</v>
          </cell>
        </row>
        <row r="453">
          <cell r="A453" t="str">
            <v>MAT,782</v>
          </cell>
          <cell r="B453" t="str">
            <v>Limpiador final de obra</v>
          </cell>
          <cell r="C453" t="str">
            <v>Ml</v>
          </cell>
          <cell r="D453"/>
          <cell r="E453">
            <v>44</v>
          </cell>
        </row>
        <row r="454">
          <cell r="A454" t="str">
            <v>MAT,221</v>
          </cell>
          <cell r="B454" t="str">
            <v>Limpiador removedor PVC ¼</v>
          </cell>
          <cell r="C454" t="str">
            <v>Un</v>
          </cell>
          <cell r="D454"/>
          <cell r="E454">
            <v>46900</v>
          </cell>
        </row>
        <row r="455">
          <cell r="A455" t="str">
            <v>MAT,801</v>
          </cell>
          <cell r="B455" t="str">
            <v>Limpiavidrios</v>
          </cell>
          <cell r="C455" t="str">
            <v>Lt</v>
          </cell>
          <cell r="D455"/>
          <cell r="E455">
            <v>5500</v>
          </cell>
        </row>
        <row r="456">
          <cell r="A456" t="str">
            <v>MAT,376</v>
          </cell>
          <cell r="B456" t="str">
            <v>Listón en lámina de vinilo click ± h = 8 cm</v>
          </cell>
          <cell r="C456" t="str">
            <v>M</v>
          </cell>
          <cell r="D456"/>
          <cell r="E456">
            <v>3000</v>
          </cell>
        </row>
        <row r="457">
          <cell r="A457" t="str">
            <v>MAT,222</v>
          </cell>
          <cell r="B457" t="str">
            <v>Listón sajo de 5 x 3 cm x 2,5 m (varilla)</v>
          </cell>
          <cell r="C457" t="str">
            <v>M</v>
          </cell>
          <cell r="D457"/>
          <cell r="E457">
            <v>4704</v>
          </cell>
        </row>
        <row r="458">
          <cell r="A458" t="str">
            <v>MAT,225</v>
          </cell>
          <cell r="B458" t="str">
            <v>Llave de paso tipo Red White de ½" 200 PSI</v>
          </cell>
          <cell r="C458" t="str">
            <v>Un</v>
          </cell>
          <cell r="D458"/>
          <cell r="E458">
            <v>79900</v>
          </cell>
        </row>
        <row r="459">
          <cell r="A459" t="str">
            <v>MAT,223</v>
          </cell>
          <cell r="B459" t="str">
            <v>Llave de paso tipo Red White de 1 ½"</v>
          </cell>
          <cell r="C459" t="str">
            <v>Un</v>
          </cell>
          <cell r="D459"/>
          <cell r="E459">
            <v>285369</v>
          </cell>
        </row>
        <row r="460">
          <cell r="A460" t="str">
            <v>MAT,224</v>
          </cell>
          <cell r="B460" t="str">
            <v>Llave de paso tipo Red White de 1" 200 PSI</v>
          </cell>
          <cell r="C460" t="str">
            <v>Un</v>
          </cell>
          <cell r="D460"/>
          <cell r="E460">
            <v>109900</v>
          </cell>
        </row>
        <row r="461">
          <cell r="A461" t="str">
            <v>MAT,226</v>
          </cell>
          <cell r="B461" t="str">
            <v>Llave de paso tipo Red White de 2"</v>
          </cell>
          <cell r="C461" t="str">
            <v>Un</v>
          </cell>
          <cell r="D461"/>
          <cell r="E461">
            <v>460649</v>
          </cell>
        </row>
        <row r="462">
          <cell r="A462" t="str">
            <v>MAT,227</v>
          </cell>
          <cell r="B462" t="str">
            <v>Llave de paso tipo Red White de 3/4"</v>
          </cell>
          <cell r="C462" t="str">
            <v>Un</v>
          </cell>
          <cell r="D462"/>
          <cell r="E462">
            <v>111372</v>
          </cell>
        </row>
        <row r="463">
          <cell r="A463" t="str">
            <v>MAT,228</v>
          </cell>
          <cell r="B463" t="str">
            <v>Llave terminal cromada de ½"</v>
          </cell>
          <cell r="C463" t="str">
            <v>Un</v>
          </cell>
          <cell r="D463"/>
          <cell r="E463">
            <v>34900</v>
          </cell>
        </row>
        <row r="464">
          <cell r="A464" t="str">
            <v>MAT,229</v>
          </cell>
          <cell r="B464" t="str">
            <v>Llave terminal roscada de ½" pesada</v>
          </cell>
          <cell r="C464" t="str">
            <v>Un</v>
          </cell>
          <cell r="D464"/>
          <cell r="E464">
            <v>14960</v>
          </cell>
        </row>
        <row r="465">
          <cell r="A465" t="str">
            <v>MAT,013</v>
          </cell>
          <cell r="B465" t="str">
            <v>Loseta de concreto gris de 4,5 Mpa de 40 x 40 x 6 cm para línea de invidentes</v>
          </cell>
          <cell r="C465" t="str">
            <v>Un</v>
          </cell>
          <cell r="D465"/>
          <cell r="E465">
            <v>11900</v>
          </cell>
        </row>
        <row r="466">
          <cell r="A466" t="str">
            <v>MAT,230</v>
          </cell>
          <cell r="B466" t="str">
            <v>Loseta prefabricada gris A30 (Aprox. 400 x 400 x 60 mm)</v>
          </cell>
          <cell r="C466" t="str">
            <v>M2</v>
          </cell>
          <cell r="D466"/>
          <cell r="E466">
            <v>78901</v>
          </cell>
        </row>
        <row r="467">
          <cell r="A467" t="str">
            <v>MAT,695</v>
          </cell>
          <cell r="B467" t="str">
            <v>Luminaria led, micro plus de REARTO simétrico 85 W</v>
          </cell>
          <cell r="C467" t="str">
            <v>Un</v>
          </cell>
          <cell r="D467"/>
          <cell r="E467">
            <v>2780000</v>
          </cell>
        </row>
        <row r="468">
          <cell r="A468" t="str">
            <v>MAT,696</v>
          </cell>
          <cell r="B468" t="str">
            <v>Luminaria tipo TRIA LENS de sobre poner, 2 tubos led de 18 W ILTEC. Incluye 1,5 m de cable encauchetado</v>
          </cell>
          <cell r="C468" t="str">
            <v>Un</v>
          </cell>
          <cell r="D468"/>
          <cell r="E468">
            <v>398700</v>
          </cell>
        </row>
        <row r="469">
          <cell r="A469" t="str">
            <v>MAT,231</v>
          </cell>
          <cell r="B469" t="str">
            <v>Machete mínimo de 22"</v>
          </cell>
          <cell r="C469" t="str">
            <v>Un</v>
          </cell>
          <cell r="D469"/>
          <cell r="E469">
            <v>24900</v>
          </cell>
        </row>
        <row r="470">
          <cell r="A470" t="str">
            <v>MAT,232</v>
          </cell>
          <cell r="B470" t="str">
            <v>Malla con vena de 0,50 x 2,00 m C 24</v>
          </cell>
          <cell r="C470" t="str">
            <v>M2</v>
          </cell>
          <cell r="D470"/>
          <cell r="E470">
            <v>5100</v>
          </cell>
        </row>
        <row r="471">
          <cell r="A471" t="str">
            <v>MAT,233</v>
          </cell>
          <cell r="B471" t="str">
            <v>Malla de gallinero o hexagonal</v>
          </cell>
          <cell r="C471" t="str">
            <v>M2</v>
          </cell>
          <cell r="D471"/>
          <cell r="E471">
            <v>2276</v>
          </cell>
        </row>
        <row r="472">
          <cell r="A472" t="str">
            <v>MAT,235</v>
          </cell>
          <cell r="B472" t="str">
            <v>Malla electrosoldada ojo 0,15 x 0,15 m 6,00 x 2,35 m de 5 mm</v>
          </cell>
          <cell r="C472" t="str">
            <v>M2</v>
          </cell>
          <cell r="D472"/>
          <cell r="E472">
            <v>4992</v>
          </cell>
        </row>
        <row r="473">
          <cell r="A473" t="str">
            <v>MAT,237</v>
          </cell>
          <cell r="B473" t="str">
            <v>Malla eslabonada galvanizada calibre 13 ojo de 2 1/4” que cumpla con la norma 80 gramos de galvanizado/m2</v>
          </cell>
          <cell r="C473" t="str">
            <v>M2</v>
          </cell>
          <cell r="D473"/>
          <cell r="E473">
            <v>17717</v>
          </cell>
        </row>
        <row r="474">
          <cell r="A474" t="str">
            <v>MAT,236</v>
          </cell>
          <cell r="B474" t="str">
            <v>Malla gavión 1 x 1 x 1 C13 triple torsión</v>
          </cell>
          <cell r="C474" t="str">
            <v>Un</v>
          </cell>
          <cell r="D474"/>
          <cell r="E474">
            <v>72483</v>
          </cell>
        </row>
        <row r="475">
          <cell r="A475" t="str">
            <v>MAT,239</v>
          </cell>
          <cell r="B475" t="str">
            <v>Manija (asa) para puerta Ej. Mediana italiana cromada master</v>
          </cell>
          <cell r="C475" t="str">
            <v>Un</v>
          </cell>
          <cell r="D475"/>
          <cell r="E475">
            <v>17900</v>
          </cell>
        </row>
        <row r="476">
          <cell r="A476" t="str">
            <v>MAT,240</v>
          </cell>
          <cell r="B476" t="str">
            <v>Manto impermeabilizante con base en asfalto</v>
          </cell>
          <cell r="C476" t="str">
            <v>M2</v>
          </cell>
          <cell r="D476"/>
          <cell r="E476">
            <v>12990</v>
          </cell>
        </row>
        <row r="477">
          <cell r="A477" t="str">
            <v>MAT,241</v>
          </cell>
          <cell r="B477" t="str">
            <v>Marco metálico en lámina C 20 de 0,60 x 2,05 m, incluye anticorrosivo</v>
          </cell>
          <cell r="C477" t="str">
            <v>Un</v>
          </cell>
          <cell r="D477"/>
          <cell r="E477">
            <v>81503.760000000009</v>
          </cell>
        </row>
        <row r="478">
          <cell r="A478" t="str">
            <v>MAT,242</v>
          </cell>
          <cell r="B478" t="str">
            <v>Marco metálico en lámina C 20 de 0,80 x 2,05 m, incluye anticorrosivo</v>
          </cell>
          <cell r="C478" t="str">
            <v>Un</v>
          </cell>
          <cell r="D478"/>
          <cell r="E478">
            <v>91457.142000000007</v>
          </cell>
        </row>
        <row r="479">
          <cell r="A479" t="str">
            <v>MAT,243</v>
          </cell>
          <cell r="B479" t="str">
            <v>Marco metálico en lámina C 20 de 0,90 x 2,05 m, incluye anticorrosivo</v>
          </cell>
          <cell r="C479" t="str">
            <v>Un</v>
          </cell>
          <cell r="D479"/>
          <cell r="E479">
            <v>105189.882</v>
          </cell>
        </row>
        <row r="480">
          <cell r="A480" t="str">
            <v>MAT,244</v>
          </cell>
          <cell r="B480" t="str">
            <v>Marco metálico en lámina C 20 de 1 x 2,05 m, incluye anticorrosivo</v>
          </cell>
          <cell r="C480" t="str">
            <v>Un</v>
          </cell>
          <cell r="D480"/>
          <cell r="E480">
            <v>121122.144</v>
          </cell>
        </row>
        <row r="481">
          <cell r="A481" t="str">
            <v>MAT,245</v>
          </cell>
          <cell r="B481" t="str">
            <v>Marco metálico en lámina C 20 de 1,20 x 2,05 m, incluye anticorrosivo</v>
          </cell>
          <cell r="C481" t="str">
            <v>Un</v>
          </cell>
          <cell r="D481"/>
          <cell r="E481">
            <v>242000</v>
          </cell>
        </row>
        <row r="482">
          <cell r="A482" t="str">
            <v>MAT,779</v>
          </cell>
          <cell r="B482" t="str">
            <v>Marmolina café</v>
          </cell>
          <cell r="C482" t="str">
            <v>Bt</v>
          </cell>
          <cell r="D482"/>
          <cell r="E482">
            <v>11900</v>
          </cell>
        </row>
        <row r="483">
          <cell r="A483" t="str">
            <v>MAT,697</v>
          </cell>
          <cell r="B483" t="str">
            <v>Marquilla acrílica 15 x 30 mm</v>
          </cell>
          <cell r="C483" t="str">
            <v>Un</v>
          </cell>
          <cell r="D483"/>
          <cell r="E483">
            <v>3500</v>
          </cell>
        </row>
        <row r="484">
          <cell r="A484" t="str">
            <v>MAT,247</v>
          </cell>
          <cell r="B484" t="str">
            <v>Masilla topex joint</v>
          </cell>
          <cell r="C484" t="str">
            <v>Gl</v>
          </cell>
          <cell r="D484"/>
          <cell r="E484">
            <v>20900</v>
          </cell>
        </row>
        <row r="485">
          <cell r="A485" t="str">
            <v>MAT,251</v>
          </cell>
          <cell r="B485" t="str">
            <v>Material de base granular tipo Invías Clase A</v>
          </cell>
          <cell r="C485" t="str">
            <v>M3</v>
          </cell>
          <cell r="D485"/>
          <cell r="E485">
            <v>115000</v>
          </cell>
        </row>
        <row r="486">
          <cell r="A486" t="str">
            <v>MAT,643</v>
          </cell>
          <cell r="B486" t="str">
            <v>Material de peña (recebo) en cantera</v>
          </cell>
          <cell r="C486" t="str">
            <v>M3</v>
          </cell>
          <cell r="D486"/>
          <cell r="E486">
            <v>37368</v>
          </cell>
        </row>
        <row r="487">
          <cell r="A487" t="str">
            <v>MAT,249</v>
          </cell>
          <cell r="B487" t="str">
            <v xml:space="preserve">Material de sub-base granular tipo Invías Clase A </v>
          </cell>
          <cell r="C487" t="str">
            <v>M3</v>
          </cell>
          <cell r="D487"/>
          <cell r="E487">
            <v>118311</v>
          </cell>
        </row>
        <row r="488">
          <cell r="A488" t="str">
            <v>MAT,250</v>
          </cell>
          <cell r="B488" t="str">
            <v>Material granular seleccionado</v>
          </cell>
          <cell r="C488" t="str">
            <v>M3</v>
          </cell>
          <cell r="D488"/>
          <cell r="E488">
            <v>24990</v>
          </cell>
        </row>
        <row r="489">
          <cell r="A489" t="str">
            <v>MAT,252</v>
          </cell>
          <cell r="B489" t="str">
            <v>Material seleccionado para filtro</v>
          </cell>
          <cell r="C489" t="str">
            <v>M3</v>
          </cell>
          <cell r="D489"/>
          <cell r="E489">
            <v>68951.5</v>
          </cell>
        </row>
        <row r="490">
          <cell r="A490" t="str">
            <v>MAT,789</v>
          </cell>
          <cell r="B490" t="str">
            <v>Media caña PVC de 60 mm blanco para paredes, cielo raso o pisos terminados</v>
          </cell>
          <cell r="C490" t="str">
            <v>M</v>
          </cell>
          <cell r="D490"/>
          <cell r="E490">
            <v>19953.77049180328</v>
          </cell>
        </row>
        <row r="491">
          <cell r="A491" t="str">
            <v>MAT,790</v>
          </cell>
          <cell r="B491" t="str">
            <v>Media caña PVC de 90 mm blanco para pared liviana</v>
          </cell>
          <cell r="C491" t="str">
            <v>M</v>
          </cell>
          <cell r="D491"/>
          <cell r="E491">
            <v>23065</v>
          </cell>
        </row>
        <row r="492">
          <cell r="A492" t="str">
            <v>MAT,254</v>
          </cell>
          <cell r="B492" t="str">
            <v>Medidor de ½" volumétrico tipo "C"</v>
          </cell>
          <cell r="C492" t="str">
            <v>Un</v>
          </cell>
          <cell r="D492"/>
          <cell r="E492">
            <v>138126</v>
          </cell>
        </row>
        <row r="493">
          <cell r="A493" t="str">
            <v>MAT,253</v>
          </cell>
          <cell r="B493" t="str">
            <v>Medidor de 1" volumétrico tipo "B"</v>
          </cell>
          <cell r="C493" t="str">
            <v>Un</v>
          </cell>
          <cell r="D493"/>
          <cell r="E493">
            <v>556900</v>
          </cell>
        </row>
        <row r="494">
          <cell r="A494" t="str">
            <v>MAT,560</v>
          </cell>
          <cell r="B494" t="str">
            <v>Medidor de 3/4" volumétrico tipo "B"</v>
          </cell>
          <cell r="C494" t="str">
            <v>Un</v>
          </cell>
          <cell r="D494"/>
          <cell r="E494">
            <v>314900</v>
          </cell>
        </row>
        <row r="495">
          <cell r="A495" t="str">
            <v>MAT,698</v>
          </cell>
          <cell r="B495" t="str">
            <v>Medidor de energía electrónico bifásico trifilar, conexión directa, 15 a 60 A, 2 x 120/208 V neutro incorporado</v>
          </cell>
          <cell r="C495" t="str">
            <v>Un</v>
          </cell>
          <cell r="D495"/>
          <cell r="E495">
            <v>255000</v>
          </cell>
        </row>
        <row r="496">
          <cell r="A496" t="str">
            <v>MAT,699</v>
          </cell>
          <cell r="B496" t="str">
            <v>Medidor de energía trifilar 3 H, 240/120 V - 15/80 A</v>
          </cell>
          <cell r="C496" t="str">
            <v>Un</v>
          </cell>
          <cell r="D496"/>
          <cell r="E496">
            <v>389600</v>
          </cell>
        </row>
        <row r="497">
          <cell r="A497" t="str">
            <v>MAT,777</v>
          </cell>
          <cell r="B497" t="str">
            <v>Medidor ELSTER electrónico ACT + REACT clase 0.5 o similar</v>
          </cell>
          <cell r="C497" t="str">
            <v>Un</v>
          </cell>
          <cell r="D497"/>
          <cell r="E497">
            <v>2780000</v>
          </cell>
        </row>
        <row r="498">
          <cell r="A498" t="str">
            <v>MAT,255</v>
          </cell>
          <cell r="B498" t="str">
            <v>Mezcla asfáltica MDC 19 con asfalto normalizado 60/70</v>
          </cell>
          <cell r="C498" t="str">
            <v>M3</v>
          </cell>
          <cell r="D498"/>
          <cell r="E498">
            <v>857237</v>
          </cell>
        </row>
        <row r="499">
          <cell r="A499" t="str">
            <v>MAT,256</v>
          </cell>
          <cell r="B499" t="str">
            <v>Mezclador para lavaplatos 8"</v>
          </cell>
          <cell r="C499" t="str">
            <v>Un</v>
          </cell>
          <cell r="D499"/>
          <cell r="E499">
            <v>80900</v>
          </cell>
        </row>
        <row r="500">
          <cell r="A500" t="str">
            <v>MAT,499</v>
          </cell>
          <cell r="B500" t="str">
            <v>Microesferas reflectivas</v>
          </cell>
          <cell r="C500" t="str">
            <v>Kg</v>
          </cell>
          <cell r="D500"/>
          <cell r="E500">
            <v>10960</v>
          </cell>
        </row>
        <row r="501">
          <cell r="A501" t="str">
            <v>MAT,260</v>
          </cell>
          <cell r="B501" t="str">
            <v>Mortero para bloques de vidrio</v>
          </cell>
          <cell r="C501" t="str">
            <v>Kg</v>
          </cell>
          <cell r="D501"/>
          <cell r="E501">
            <v>4290</v>
          </cell>
        </row>
        <row r="502">
          <cell r="A502" t="str">
            <v>MAT,261</v>
          </cell>
          <cell r="B502" t="str">
            <v>Mueble inferior en fórmica para mesón cocineta h ± 0,90 m</v>
          </cell>
          <cell r="C502" t="str">
            <v>M</v>
          </cell>
          <cell r="D502"/>
          <cell r="E502">
            <v>349900</v>
          </cell>
        </row>
        <row r="503">
          <cell r="A503" t="str">
            <v>MAT,812</v>
          </cell>
          <cell r="B503" t="str">
            <v>Mulch orgánico</v>
          </cell>
          <cell r="C503" t="str">
            <v>Kg</v>
          </cell>
          <cell r="D503"/>
          <cell r="E503">
            <v>14300</v>
          </cell>
        </row>
        <row r="504">
          <cell r="A504" t="str">
            <v>MAT,700</v>
          </cell>
          <cell r="B504" t="str">
            <v>Multi-toma horizontal 12 salidas para gabinete</v>
          </cell>
          <cell r="C504" t="str">
            <v>Un</v>
          </cell>
          <cell r="D504"/>
          <cell r="E504">
            <v>370200</v>
          </cell>
        </row>
        <row r="505">
          <cell r="A505" t="str">
            <v>MAT,262</v>
          </cell>
          <cell r="B505" t="str">
            <v>Nave en madera triplex de 0,90 x 2,05 m, entamborada</v>
          </cell>
          <cell r="C505" t="str">
            <v>Un</v>
          </cell>
          <cell r="D505"/>
          <cell r="E505">
            <v>131900</v>
          </cell>
        </row>
        <row r="506">
          <cell r="A506" t="str">
            <v>MAT,263</v>
          </cell>
          <cell r="B506" t="str">
            <v>Nave metálica en lámina C 20 de 0,60 x 2,05 m, incluye anticorrosivo</v>
          </cell>
          <cell r="C506" t="str">
            <v>Un</v>
          </cell>
          <cell r="D506"/>
          <cell r="E506">
            <v>122900</v>
          </cell>
        </row>
        <row r="507">
          <cell r="A507" t="str">
            <v>MAT,264</v>
          </cell>
          <cell r="B507" t="str">
            <v>Nave metálica en lamina C 20 de 0,80 x 2,05 m, incluye anticorrosivo</v>
          </cell>
          <cell r="C507" t="str">
            <v>Un</v>
          </cell>
          <cell r="D507"/>
          <cell r="E507">
            <v>171685.2</v>
          </cell>
        </row>
        <row r="508">
          <cell r="A508" t="str">
            <v>MAT,265</v>
          </cell>
          <cell r="B508" t="str">
            <v>Nave metálica en lamina C 20 de 0,90 x 2,05 m, incluye anticorrosivo</v>
          </cell>
          <cell r="C508" t="str">
            <v>Un</v>
          </cell>
          <cell r="D508"/>
          <cell r="E508">
            <v>188397</v>
          </cell>
        </row>
        <row r="509">
          <cell r="A509" t="str">
            <v>MAT,266</v>
          </cell>
          <cell r="B509" t="str">
            <v>Nave metálica en lamina C 20 de 1 x 2,05 m, incluye anticorrosivo</v>
          </cell>
          <cell r="C509" t="str">
            <v>Un</v>
          </cell>
          <cell r="D509"/>
          <cell r="E509">
            <v>213828</v>
          </cell>
        </row>
        <row r="510">
          <cell r="A510" t="str">
            <v>MAT,267</v>
          </cell>
          <cell r="B510" t="str">
            <v>Niple de H G o PPR  ½" L ± 0,15 m</v>
          </cell>
          <cell r="C510" t="str">
            <v>Un</v>
          </cell>
          <cell r="D510"/>
          <cell r="E510">
            <v>1547</v>
          </cell>
        </row>
        <row r="511">
          <cell r="A511" t="str">
            <v>MAT,271</v>
          </cell>
          <cell r="B511" t="str">
            <v>Niple de H G o PPR 1 ¼" L ± 0.15 m</v>
          </cell>
          <cell r="C511" t="str">
            <v>Un</v>
          </cell>
          <cell r="D511"/>
          <cell r="E511">
            <v>4522</v>
          </cell>
        </row>
        <row r="512">
          <cell r="A512" t="str">
            <v>MAT,272</v>
          </cell>
          <cell r="B512" t="str">
            <v>Niple de H G o PPR 1 ½" L ± 0.15 m</v>
          </cell>
          <cell r="C512" t="str">
            <v>Un</v>
          </cell>
          <cell r="D512"/>
          <cell r="E512">
            <v>6545</v>
          </cell>
        </row>
        <row r="513">
          <cell r="A513" t="str">
            <v>MAT,270</v>
          </cell>
          <cell r="B513" t="str">
            <v>Niple de H G o PPR 1" L ± 0.15 m</v>
          </cell>
          <cell r="C513" t="str">
            <v>Un</v>
          </cell>
          <cell r="D513"/>
          <cell r="E513">
            <v>3094</v>
          </cell>
        </row>
        <row r="514">
          <cell r="A514" t="str">
            <v>MAT,510</v>
          </cell>
          <cell r="B514" t="str">
            <v>Niple de H G o PPR 2" L ± 0.15 m</v>
          </cell>
          <cell r="C514" t="str">
            <v>Un</v>
          </cell>
          <cell r="D514"/>
          <cell r="E514">
            <v>11305</v>
          </cell>
        </row>
        <row r="515">
          <cell r="A515" t="str">
            <v>MAT,167</v>
          </cell>
          <cell r="B515" t="str">
            <v>Niple de H G o PPR 3" L ± 0.15 m</v>
          </cell>
          <cell r="C515" t="str">
            <v>Un</v>
          </cell>
          <cell r="D515"/>
          <cell r="E515">
            <v>36771</v>
          </cell>
        </row>
        <row r="516">
          <cell r="A516" t="str">
            <v>MAT,268</v>
          </cell>
          <cell r="B516" t="str">
            <v>Niple de H G o PPR 3/4" L ± 0.15 m</v>
          </cell>
          <cell r="C516" t="str">
            <v>Un</v>
          </cell>
          <cell r="D516"/>
          <cell r="E516">
            <v>2142</v>
          </cell>
        </row>
        <row r="517">
          <cell r="A517" t="str">
            <v>MAT,273</v>
          </cell>
          <cell r="B517" t="str">
            <v>Omega en 63 liviana en 2,4</v>
          </cell>
          <cell r="C517" t="str">
            <v>Un</v>
          </cell>
          <cell r="D517"/>
          <cell r="E517">
            <v>10606</v>
          </cell>
        </row>
        <row r="518">
          <cell r="A518" t="str">
            <v>MAT,274</v>
          </cell>
          <cell r="B518" t="str">
            <v>Orinal Gotta antibacterial o similar con grifería push</v>
          </cell>
          <cell r="C518" t="str">
            <v>Un</v>
          </cell>
          <cell r="D518"/>
          <cell r="E518">
            <v>1172900</v>
          </cell>
        </row>
        <row r="519">
          <cell r="A519" t="str">
            <v>MAT,275</v>
          </cell>
          <cell r="B519" t="str">
            <v>Orinal mediano con grifería push anti vandálica</v>
          </cell>
          <cell r="C519" t="str">
            <v>Un</v>
          </cell>
          <cell r="D519"/>
          <cell r="E519">
            <v>477900</v>
          </cell>
        </row>
        <row r="520">
          <cell r="A520" t="str">
            <v>MAT,276</v>
          </cell>
          <cell r="B520" t="str">
            <v>Orinal tipo Institucional Arrecife o similar con válvula tipo push</v>
          </cell>
          <cell r="C520" t="str">
            <v>Un</v>
          </cell>
          <cell r="D520"/>
          <cell r="E520">
            <v>582900</v>
          </cell>
        </row>
        <row r="521">
          <cell r="A521" t="str">
            <v>MAT,809</v>
          </cell>
          <cell r="B521" t="str">
            <v>Orinal tipo Petite blanco en caja</v>
          </cell>
          <cell r="C521" t="str">
            <v>Un</v>
          </cell>
          <cell r="D521"/>
          <cell r="E521">
            <v>198900</v>
          </cell>
        </row>
        <row r="522">
          <cell r="A522" t="str">
            <v>MAT,808</v>
          </cell>
          <cell r="B522" t="str">
            <v>Orinal tipo Petite blanco en caja con grifería</v>
          </cell>
          <cell r="C522" t="str">
            <v>Un</v>
          </cell>
          <cell r="D522"/>
          <cell r="E522">
            <v>392249</v>
          </cell>
        </row>
        <row r="523">
          <cell r="A523" t="str">
            <v>MAT,701</v>
          </cell>
          <cell r="B523" t="str">
            <v>Pago derechos ante la empresa de energía por cortes, revisión, conexión y parametrización de medidores de energía</v>
          </cell>
          <cell r="C523" t="str">
            <v>Un</v>
          </cell>
          <cell r="D523"/>
          <cell r="E523">
            <v>1600000</v>
          </cell>
        </row>
        <row r="524">
          <cell r="A524" t="str">
            <v>MAT,702</v>
          </cell>
          <cell r="B524" t="str">
            <v>Pago tarifa disposición final</v>
          </cell>
          <cell r="C524" t="str">
            <v>$/Tn</v>
          </cell>
          <cell r="D524"/>
          <cell r="E524">
            <v>32943</v>
          </cell>
        </row>
        <row r="525">
          <cell r="A525" t="str">
            <v>MAT,277</v>
          </cell>
          <cell r="B525" t="str">
            <v>Pala redonda con cabo</v>
          </cell>
          <cell r="C525" t="str">
            <v>Un</v>
          </cell>
          <cell r="D525"/>
          <cell r="E525">
            <v>76900</v>
          </cell>
        </row>
        <row r="526">
          <cell r="A526" t="str">
            <v>MAT,278</v>
          </cell>
          <cell r="B526" t="str">
            <v>Paleta pare - siga en polietileno y texto reflectivo, de 45 cm</v>
          </cell>
          <cell r="C526" t="str">
            <v>Un</v>
          </cell>
          <cell r="D526"/>
          <cell r="E526">
            <v>55340</v>
          </cell>
        </row>
        <row r="527">
          <cell r="A527" t="str">
            <v>MAT,279</v>
          </cell>
          <cell r="B527" t="str">
            <v>Papel de colgadura a ± 0,50 m x 10 m, tejido gris o similar</v>
          </cell>
          <cell r="C527" t="str">
            <v>Rll</v>
          </cell>
          <cell r="D527"/>
          <cell r="E527">
            <v>144900</v>
          </cell>
        </row>
        <row r="528">
          <cell r="A528" t="str">
            <v>MAT,280</v>
          </cell>
          <cell r="B528" t="str">
            <v>Papelería, fotografías, fotocopias - rocerías</v>
          </cell>
          <cell r="C528" t="str">
            <v>Mes</v>
          </cell>
          <cell r="D528"/>
          <cell r="E528">
            <v>63997</v>
          </cell>
        </row>
        <row r="529">
          <cell r="A529" t="str">
            <v>MAT,281</v>
          </cell>
          <cell r="B529" t="str">
            <v>Par de botas lisa dieléctrico con puntera en acero de caucho, cinta amarilla, puntera y plantilla de acero</v>
          </cell>
          <cell r="C529" t="str">
            <v>Un</v>
          </cell>
          <cell r="D529"/>
          <cell r="E529">
            <v>169900</v>
          </cell>
        </row>
        <row r="530">
          <cell r="A530" t="str">
            <v>MAT,282</v>
          </cell>
          <cell r="B530" t="str">
            <v>Paral 59 en 2,4 m C 26</v>
          </cell>
          <cell r="C530" t="str">
            <v>Un</v>
          </cell>
          <cell r="D530"/>
          <cell r="E530">
            <v>6851</v>
          </cell>
        </row>
        <row r="531">
          <cell r="A531" t="str">
            <v>MAT,703</v>
          </cell>
          <cell r="B531" t="str">
            <v>Pararrayos polimérico 12 KV - 10 KA</v>
          </cell>
          <cell r="C531" t="str">
            <v>Un</v>
          </cell>
          <cell r="D531"/>
          <cell r="E531">
            <v>112207</v>
          </cell>
        </row>
        <row r="532">
          <cell r="A532" t="str">
            <v>MAT,283</v>
          </cell>
          <cell r="B532" t="str">
            <v>Pasador metálico de ± 3"</v>
          </cell>
          <cell r="C532" t="str">
            <v>Un</v>
          </cell>
          <cell r="D532"/>
          <cell r="E532">
            <v>30000</v>
          </cell>
        </row>
        <row r="533">
          <cell r="A533" t="str">
            <v>MAT,284</v>
          </cell>
          <cell r="B533" t="str">
            <v>Pasamanos con casita, escalera: casita y pasamanos en tubo de 1 ½", escalera en 1", la casita de 1.20 x 1.20 m, con piso en lámina y techo en fibra de vidrio anclado en concreto. Incluye anticorrosivo y pintura en esmalte para exteriores</v>
          </cell>
          <cell r="C533" t="str">
            <v>Un</v>
          </cell>
          <cell r="D533"/>
          <cell r="E533">
            <v>6711450</v>
          </cell>
        </row>
        <row r="534">
          <cell r="A534" t="str">
            <v>MAT,704</v>
          </cell>
          <cell r="B534" t="str">
            <v>Patch cord categoría 6A 5´ rojo</v>
          </cell>
          <cell r="C534" t="str">
            <v>Un</v>
          </cell>
          <cell r="D534"/>
          <cell r="E534">
            <v>28666.666666666668</v>
          </cell>
        </row>
        <row r="535">
          <cell r="A535" t="str">
            <v>MAT,652</v>
          </cell>
          <cell r="B535" t="str">
            <v>Pegante papel colgadura</v>
          </cell>
          <cell r="C535" t="str">
            <v>Kg</v>
          </cell>
          <cell r="D535"/>
          <cell r="E535">
            <v>229000</v>
          </cell>
        </row>
        <row r="536">
          <cell r="A536" t="str">
            <v>MAT,667</v>
          </cell>
          <cell r="B536" t="str">
            <v>Percha para unidad sanitaria en polímero de alta ingeniería tipo Nogal, cromada</v>
          </cell>
          <cell r="C536" t="str">
            <v>Un</v>
          </cell>
          <cell r="D536"/>
          <cell r="E536">
            <v>25200</v>
          </cell>
        </row>
        <row r="537">
          <cell r="A537" t="str">
            <v>MAT,579</v>
          </cell>
          <cell r="B537" t="str">
            <v>Percha tipo pesada de un puesto</v>
          </cell>
          <cell r="C537" t="str">
            <v>Un</v>
          </cell>
          <cell r="D537"/>
          <cell r="E537">
            <v>9593.6666666666661</v>
          </cell>
        </row>
        <row r="538">
          <cell r="A538" t="str">
            <v>MAT,292</v>
          </cell>
          <cell r="B538" t="str">
            <v>Perfil aluminio anoloc ángulo L = 6 m</v>
          </cell>
          <cell r="C538" t="str">
            <v>Un</v>
          </cell>
          <cell r="D538"/>
          <cell r="E538">
            <v>14500</v>
          </cell>
        </row>
        <row r="539">
          <cell r="A539" t="str">
            <v>MAT,286</v>
          </cell>
          <cell r="B539" t="str">
            <v>Perfil aluminio anoloc T L = 6 m</v>
          </cell>
          <cell r="C539" t="str">
            <v>Un</v>
          </cell>
          <cell r="D539"/>
          <cell r="E539">
            <v>14500</v>
          </cell>
        </row>
        <row r="540">
          <cell r="A540" t="str">
            <v>MAT,287</v>
          </cell>
          <cell r="B540" t="str">
            <v>Perfil aluminio blanco ángulo L = 6 m</v>
          </cell>
          <cell r="C540" t="str">
            <v>Un</v>
          </cell>
          <cell r="D540"/>
          <cell r="E540">
            <v>20594</v>
          </cell>
        </row>
        <row r="541">
          <cell r="A541" t="str">
            <v>MAT,288</v>
          </cell>
          <cell r="B541" t="str">
            <v>Perfil aluminio blanco T L = 6 m</v>
          </cell>
          <cell r="C541" t="str">
            <v>Un</v>
          </cell>
          <cell r="D541"/>
          <cell r="E541">
            <v>21606</v>
          </cell>
        </row>
        <row r="542">
          <cell r="A542" t="str">
            <v>MAT,289</v>
          </cell>
          <cell r="B542" t="str">
            <v>Perfil aluminio natural ángulo L = 6 m</v>
          </cell>
          <cell r="C542" t="str">
            <v>Un</v>
          </cell>
          <cell r="D542"/>
          <cell r="E542">
            <v>15000</v>
          </cell>
        </row>
        <row r="543">
          <cell r="A543" t="str">
            <v>MAT,290</v>
          </cell>
          <cell r="B543" t="str">
            <v>Perfil aluminio natural T L = 6 m</v>
          </cell>
          <cell r="C543" t="str">
            <v>Un</v>
          </cell>
          <cell r="D543"/>
          <cell r="E543">
            <v>14000</v>
          </cell>
        </row>
        <row r="544">
          <cell r="A544" t="str">
            <v>MAT,549</v>
          </cell>
          <cell r="B544" t="str">
            <v>Perfil de fijación RCSN (galvanizado continuo) GS</v>
          </cell>
          <cell r="C544" t="str">
            <v>Pz</v>
          </cell>
          <cell r="D544"/>
          <cell r="E544">
            <v>39774</v>
          </cell>
        </row>
        <row r="545">
          <cell r="A545" t="str">
            <v>MAT,294</v>
          </cell>
          <cell r="B545" t="str">
            <v>Perlín promedio (0,12 x 0,6) C 16</v>
          </cell>
          <cell r="C545" t="str">
            <v>M</v>
          </cell>
          <cell r="D545"/>
          <cell r="E545">
            <v>24721</v>
          </cell>
        </row>
        <row r="546">
          <cell r="A546" t="str">
            <v>MAT,295</v>
          </cell>
          <cell r="B546" t="str">
            <v>Pica con cabo</v>
          </cell>
          <cell r="C546" t="str">
            <v>Un</v>
          </cell>
          <cell r="D546"/>
          <cell r="E546">
            <v>84900</v>
          </cell>
        </row>
        <row r="547">
          <cell r="A547" t="str">
            <v>MAT,296</v>
          </cell>
          <cell r="B547" t="str">
            <v>Piedra media songa</v>
          </cell>
          <cell r="C547" t="str">
            <v>M3</v>
          </cell>
          <cell r="D547"/>
          <cell r="E547">
            <v>77345</v>
          </cell>
        </row>
        <row r="548">
          <cell r="A548" t="str">
            <v>MAT,573</v>
          </cell>
          <cell r="B548" t="str">
            <v>Pin de corte bipolar 40 A 10 KA Luminex o similar</v>
          </cell>
          <cell r="C548" t="str">
            <v>Un</v>
          </cell>
          <cell r="D548"/>
          <cell r="E548">
            <v>46000</v>
          </cell>
        </row>
        <row r="549">
          <cell r="A549" t="str">
            <v>MAT,297</v>
          </cell>
          <cell r="B549" t="str">
            <v>Pintura acrílica para tráfico</v>
          </cell>
          <cell r="C549" t="str">
            <v>Gl</v>
          </cell>
          <cell r="D549"/>
          <cell r="E549">
            <v>156900</v>
          </cell>
        </row>
        <row r="550">
          <cell r="A550" t="str">
            <v>MAT,787</v>
          </cell>
          <cell r="B550" t="str">
            <v>Pintura epóxica base solvente para pisos y paredes</v>
          </cell>
          <cell r="C550" t="str">
            <v>Gl</v>
          </cell>
          <cell r="D550"/>
          <cell r="E550">
            <v>883960</v>
          </cell>
        </row>
        <row r="551">
          <cell r="A551" t="str">
            <v>MAT,298</v>
          </cell>
          <cell r="B551" t="str">
            <v>Pintura esmalte para exteriores</v>
          </cell>
          <cell r="C551" t="str">
            <v>Gl</v>
          </cell>
          <cell r="D551"/>
          <cell r="E551">
            <v>118900</v>
          </cell>
        </row>
        <row r="552">
          <cell r="A552" t="str">
            <v>MAT,299</v>
          </cell>
          <cell r="B552" t="str">
            <v>Pintura reflectiva de aluminio</v>
          </cell>
          <cell r="C552" t="str">
            <v>Kg</v>
          </cell>
          <cell r="D552"/>
          <cell r="E552">
            <v>63300</v>
          </cell>
        </row>
        <row r="553">
          <cell r="A553" t="str">
            <v>MAT,300</v>
          </cell>
          <cell r="B553" t="str">
            <v>Pintura texturizada hidrorepelente</v>
          </cell>
          <cell r="C553" t="str">
            <v>Gl</v>
          </cell>
          <cell r="D553"/>
          <cell r="E553">
            <v>116980</v>
          </cell>
        </row>
        <row r="554">
          <cell r="A554" t="str">
            <v>MAT,301</v>
          </cell>
          <cell r="B554" t="str">
            <v>Pintura transparente protectora de fachadas</v>
          </cell>
          <cell r="C554" t="str">
            <v>Kg</v>
          </cell>
          <cell r="D554"/>
          <cell r="E554">
            <v>15695</v>
          </cell>
        </row>
        <row r="555">
          <cell r="A555" t="str">
            <v>MAT,302</v>
          </cell>
          <cell r="B555" t="str">
            <v>Pintura verde óptico (tablero)</v>
          </cell>
          <cell r="C555" t="str">
            <v>Ml</v>
          </cell>
          <cell r="D555"/>
          <cell r="E555">
            <v>20.07</v>
          </cell>
        </row>
        <row r="556">
          <cell r="A556" t="str">
            <v>MAT,303</v>
          </cell>
          <cell r="B556" t="str">
            <v>Pintura vinilo para exteriores koraza o similar</v>
          </cell>
          <cell r="C556" t="str">
            <v>Gl</v>
          </cell>
          <cell r="D556"/>
          <cell r="E556">
            <v>115980</v>
          </cell>
        </row>
        <row r="557">
          <cell r="A557" t="str">
            <v>MAT,304</v>
          </cell>
          <cell r="B557" t="str">
            <v>Pintura vinilo tipo I ultralavable</v>
          </cell>
          <cell r="C557" t="str">
            <v>Gl</v>
          </cell>
          <cell r="D557"/>
          <cell r="E557">
            <v>91980</v>
          </cell>
        </row>
        <row r="558">
          <cell r="A558" t="str">
            <v>MAT,305</v>
          </cell>
          <cell r="B558" t="str">
            <v>Pintura vinilo tipo II</v>
          </cell>
          <cell r="C558" t="str">
            <v>Gl</v>
          </cell>
          <cell r="D558"/>
          <cell r="E558">
            <v>69900</v>
          </cell>
        </row>
        <row r="559">
          <cell r="A559" t="str">
            <v>MAT,306</v>
          </cell>
          <cell r="B559" t="str">
            <v>Pirlán de bronce</v>
          </cell>
          <cell r="C559" t="str">
            <v>M</v>
          </cell>
          <cell r="D559"/>
          <cell r="E559">
            <v>19960</v>
          </cell>
        </row>
        <row r="560">
          <cell r="A560" t="str">
            <v>MAT,340</v>
          </cell>
          <cell r="B560" t="str">
            <v>Piso en lámina de vinilo de ± 3 mm tráfico pesado</v>
          </cell>
          <cell r="C560" t="str">
            <v>M2</v>
          </cell>
          <cell r="D560"/>
          <cell r="E560">
            <v>49900</v>
          </cell>
        </row>
        <row r="561">
          <cell r="A561" t="str">
            <v>MAT,311</v>
          </cell>
          <cell r="B561" t="str">
            <v>Piso estilo cemento Habitat Zen de 46 x 46 cm gris o similar, tráfico medio</v>
          </cell>
          <cell r="C561" t="str">
            <v>M2</v>
          </cell>
          <cell r="D561"/>
          <cell r="E561">
            <v>37900</v>
          </cell>
        </row>
        <row r="562">
          <cell r="A562" t="str">
            <v>MAT,380</v>
          </cell>
          <cell r="B562" t="str">
            <v>Piso exterior mate color gris, de diseño rustico,  lavra o similar superficies menos deslizantes de ± 33.8 x 33.8 cm</v>
          </cell>
          <cell r="C562" t="str">
            <v>M2</v>
          </cell>
          <cell r="D562"/>
          <cell r="E562">
            <v>38400</v>
          </cell>
        </row>
        <row r="563">
          <cell r="A563" t="str">
            <v>MAT,783</v>
          </cell>
          <cell r="B563" t="str">
            <v>Piso Gran Terrazo dark de 40 x 60 cm, tipo Alfa o similar</v>
          </cell>
          <cell r="C563" t="str">
            <v>M2</v>
          </cell>
          <cell r="D563"/>
          <cell r="E563">
            <v>79260</v>
          </cell>
        </row>
        <row r="564">
          <cell r="A564" t="str">
            <v>MAT,524</v>
          </cell>
          <cell r="B564" t="str">
            <v>Piso grano tradicional blanco Huila BH5 de 30 x 30 cm, tipo Alfa o similar</v>
          </cell>
          <cell r="C564" t="str">
            <v>M2</v>
          </cell>
          <cell r="D564"/>
          <cell r="E564">
            <v>64871</v>
          </cell>
        </row>
        <row r="565">
          <cell r="A565" t="str">
            <v>MAT,307</v>
          </cell>
          <cell r="B565" t="str">
            <v>Piso porcelanato de 60 x 60 cm súper blanco brillante tránsito medio</v>
          </cell>
          <cell r="C565" t="str">
            <v>M2</v>
          </cell>
          <cell r="D565"/>
          <cell r="E565">
            <v>86999</v>
          </cell>
        </row>
        <row r="566">
          <cell r="A566" t="str">
            <v>MAT,309</v>
          </cell>
          <cell r="B566" t="str">
            <v>Piso Porto Muicolor de 45.8 x 45.8 cm o similar, tráfico semi-comercial</v>
          </cell>
          <cell r="C566" t="str">
            <v>M2</v>
          </cell>
          <cell r="D566"/>
          <cell r="E566">
            <v>31376</v>
          </cell>
        </row>
        <row r="567">
          <cell r="A567" t="str">
            <v>MAT,308</v>
          </cell>
          <cell r="B567" t="str">
            <v>Piso tipo Duropiso de 33,8 x 33,8 cm</v>
          </cell>
          <cell r="C567" t="str">
            <v>M2</v>
          </cell>
          <cell r="D567"/>
          <cell r="E567">
            <v>40313</v>
          </cell>
        </row>
        <row r="568">
          <cell r="A568" t="str">
            <v>MAT,046</v>
          </cell>
          <cell r="B568" t="str">
            <v xml:space="preserve">Piso tipo Payande Nº 5 de 30 x 30 cm, fondo gris, tipo Alfa o similar </v>
          </cell>
          <cell r="C568" t="str">
            <v>M2</v>
          </cell>
          <cell r="D568"/>
          <cell r="E568">
            <v>63579</v>
          </cell>
        </row>
        <row r="569">
          <cell r="A569" t="str">
            <v>MAT,310</v>
          </cell>
          <cell r="B569" t="str">
            <v>Piso vinílico antideslizante, tráfico alto e = 4 mm de aproximadamente 18 x 122 cm</v>
          </cell>
          <cell r="C569" t="str">
            <v>M2</v>
          </cell>
          <cell r="D569"/>
          <cell r="E569">
            <v>52400</v>
          </cell>
        </row>
        <row r="570">
          <cell r="A570" t="str">
            <v>MAT,706</v>
          </cell>
          <cell r="B570" t="str">
            <v>Planta de emergencia 100 KW-125 KVA PERKINS o similar</v>
          </cell>
          <cell r="C570" t="str">
            <v>Un</v>
          </cell>
          <cell r="D570"/>
          <cell r="E570">
            <v>154600000</v>
          </cell>
        </row>
        <row r="571">
          <cell r="A571" t="str">
            <v>MAT,805</v>
          </cell>
          <cell r="B571" t="str">
            <v>Plantillas y pegante (marcas viales)</v>
          </cell>
          <cell r="C571" t="str">
            <v>Un</v>
          </cell>
          <cell r="D571"/>
          <cell r="E571">
            <v>65900</v>
          </cell>
        </row>
        <row r="572">
          <cell r="A572" t="str">
            <v>MAT,312</v>
          </cell>
          <cell r="B572" t="str">
            <v>Plántula (nacedero, carey, leucaena, matarratón), altura promedio 0.25 m</v>
          </cell>
          <cell r="C572" t="str">
            <v>Un</v>
          </cell>
          <cell r="D572"/>
          <cell r="E572">
            <v>35000</v>
          </cell>
        </row>
        <row r="573">
          <cell r="A573" t="str">
            <v>MAT,803</v>
          </cell>
          <cell r="B573" t="str">
            <v>Plántula (vainillo, guayacán (varios colores), acacia, eucalipto, guadua, guamo, gualanday, chachafruto, cámbulo), altura promedio 0.25 m</v>
          </cell>
          <cell r="C573" t="str">
            <v>Un</v>
          </cell>
          <cell r="D573"/>
          <cell r="E573">
            <v>17500</v>
          </cell>
        </row>
        <row r="574">
          <cell r="A574" t="str">
            <v>MAT,313</v>
          </cell>
          <cell r="B574" t="str">
            <v>Plántula (vetiver, limoncillo, lirio y afines), altura promedio 0.25 m</v>
          </cell>
          <cell r="C574" t="str">
            <v>Un</v>
          </cell>
          <cell r="D574"/>
          <cell r="E574">
            <v>15000</v>
          </cell>
        </row>
        <row r="575">
          <cell r="A575" t="str">
            <v>MAT,314</v>
          </cell>
          <cell r="B575" t="str">
            <v>Plántula con especies diferentes guayacán, acacia, eucalipto, altura promedio 0.25</v>
          </cell>
          <cell r="C575" t="str">
            <v>Un</v>
          </cell>
          <cell r="D575"/>
          <cell r="E575">
            <v>17500</v>
          </cell>
        </row>
        <row r="576">
          <cell r="A576" t="str">
            <v>MAT,707</v>
          </cell>
          <cell r="B576" t="str">
            <v>Platina acanalada de armazón doble en U de 60 cm</v>
          </cell>
          <cell r="C576" t="str">
            <v>Un</v>
          </cell>
          <cell r="D576"/>
          <cell r="E576">
            <v>62609</v>
          </cell>
        </row>
        <row r="577">
          <cell r="A577" t="str">
            <v>MAT,318</v>
          </cell>
          <cell r="B577" t="str">
            <v>Platinas para claraboya</v>
          </cell>
          <cell r="C577" t="str">
            <v>Jg</v>
          </cell>
          <cell r="D577"/>
          <cell r="E577">
            <v>4800</v>
          </cell>
        </row>
        <row r="578">
          <cell r="A578" t="str">
            <v>MAT,507</v>
          </cell>
          <cell r="B578" t="str">
            <v>Polietileno negro C 4 a = 3 m</v>
          </cell>
          <cell r="C578" t="str">
            <v>M2</v>
          </cell>
          <cell r="D578"/>
          <cell r="E578">
            <v>1009</v>
          </cell>
        </row>
        <row r="579">
          <cell r="A579" t="str">
            <v>MAT,544</v>
          </cell>
          <cell r="B579" t="str">
            <v>Pomos de porcelana</v>
          </cell>
          <cell r="C579" t="str">
            <v>Par</v>
          </cell>
          <cell r="D579"/>
          <cell r="E579">
            <v>14900</v>
          </cell>
        </row>
        <row r="580">
          <cell r="A580" t="str">
            <v>MAT,666</v>
          </cell>
          <cell r="B580" t="str">
            <v>Porta rollo en polímero de alta ingeniería a ≥ 27 cm, cromado, incluye vástago plástico, tipo Nilo</v>
          </cell>
          <cell r="C580" t="str">
            <v>Un</v>
          </cell>
          <cell r="D580"/>
          <cell r="E580">
            <v>24900</v>
          </cell>
        </row>
        <row r="581">
          <cell r="A581" t="str">
            <v>MAT,708</v>
          </cell>
          <cell r="B581" t="str">
            <v>Poste de ferroconcreto 14 m x 750 kg</v>
          </cell>
          <cell r="C581" t="str">
            <v>Un</v>
          </cell>
          <cell r="D581"/>
          <cell r="E581">
            <v>2737000</v>
          </cell>
        </row>
        <row r="582">
          <cell r="A582" t="str">
            <v>MAT,322</v>
          </cell>
          <cell r="B582" t="str">
            <v>Poste de madera (estacón de 2,50 m diámetro ± 0,10 m inmunizado)</v>
          </cell>
          <cell r="C582" t="str">
            <v>Un</v>
          </cell>
          <cell r="D582"/>
          <cell r="E582">
            <v>48900</v>
          </cell>
        </row>
        <row r="583">
          <cell r="A583" t="str">
            <v>MAT,323</v>
          </cell>
          <cell r="B583" t="str">
            <v>Poste de madera para cerramiento ± l = 2,50 m Ø ± 9 cm, inmunizado</v>
          </cell>
          <cell r="C583" t="str">
            <v>Un</v>
          </cell>
          <cell r="D583"/>
          <cell r="E583">
            <v>48900</v>
          </cell>
        </row>
        <row r="584">
          <cell r="A584" t="str">
            <v>MAT,324</v>
          </cell>
          <cell r="B584" t="str">
            <v>Poste en ángulo de ± 2 x 2 x 1/8" de 3,5 m (completo)</v>
          </cell>
          <cell r="C584" t="str">
            <v>Un</v>
          </cell>
          <cell r="D584"/>
          <cell r="E584">
            <v>94900</v>
          </cell>
        </row>
        <row r="585">
          <cell r="A585" t="str">
            <v>MAT,709</v>
          </cell>
          <cell r="B585" t="str">
            <v>Poste metálico de 6 m alumbrado público tipo MEGABUS</v>
          </cell>
          <cell r="C585" t="str">
            <v>M</v>
          </cell>
          <cell r="D585"/>
          <cell r="E585">
            <v>2356000</v>
          </cell>
        </row>
        <row r="586">
          <cell r="A586" t="str">
            <v>MAT,326</v>
          </cell>
          <cell r="B586" t="str">
            <v>Poste para cerramiento en concreto 3,00 m</v>
          </cell>
          <cell r="C586" t="str">
            <v>Un</v>
          </cell>
          <cell r="D586"/>
          <cell r="E586">
            <v>59980</v>
          </cell>
        </row>
        <row r="587">
          <cell r="A587" t="str">
            <v>MAT,328</v>
          </cell>
          <cell r="B587" t="str">
            <v>Postes para defensa metálica (1.80 m) 6 mm, galvanizado (incluye tornillos)</v>
          </cell>
          <cell r="C587" t="str">
            <v>Un</v>
          </cell>
          <cell r="D587"/>
          <cell r="E587">
            <v>207600</v>
          </cell>
        </row>
        <row r="588">
          <cell r="A588" t="str">
            <v>MAT,329</v>
          </cell>
          <cell r="B588" t="str">
            <v>Prado kikuyo</v>
          </cell>
          <cell r="C588" t="str">
            <v>M2</v>
          </cell>
          <cell r="D588"/>
          <cell r="E588">
            <v>16000</v>
          </cell>
        </row>
        <row r="589">
          <cell r="A589" t="str">
            <v>MAT,330</v>
          </cell>
          <cell r="B589" t="str">
            <v>Prado trenza</v>
          </cell>
          <cell r="C589" t="str">
            <v>M2</v>
          </cell>
          <cell r="D589"/>
          <cell r="E589">
            <v>16000</v>
          </cell>
        </row>
        <row r="590">
          <cell r="A590" t="str">
            <v>MAT,581</v>
          </cell>
          <cell r="B590" t="str">
            <v>Proyector Indulux BC redondo con cofre de 250 W MH, reactor 208/220/240V o similar. Incluye bombillo</v>
          </cell>
          <cell r="C590" t="str">
            <v>Un</v>
          </cell>
          <cell r="D590"/>
          <cell r="E590">
            <v>2529900</v>
          </cell>
        </row>
        <row r="591">
          <cell r="A591" t="str">
            <v>MAT,710</v>
          </cell>
          <cell r="B591" t="str">
            <v>Proyector led tipo RGB 10800 lúmenes</v>
          </cell>
          <cell r="C591" t="str">
            <v>Un</v>
          </cell>
          <cell r="D591"/>
          <cell r="E591">
            <v>3567000</v>
          </cell>
        </row>
        <row r="592">
          <cell r="A592" t="str">
            <v>MAT,582</v>
          </cell>
          <cell r="B592" t="str">
            <v>Proyector RRA 400W MH incluye bombillo</v>
          </cell>
          <cell r="C592" t="str">
            <v>Un</v>
          </cell>
          <cell r="D592"/>
          <cell r="E592">
            <v>85600</v>
          </cell>
        </row>
        <row r="593">
          <cell r="A593" t="str">
            <v>MAT,711</v>
          </cell>
          <cell r="B593" t="str">
            <v>Puerta para división en lámina doble C 20 h = 1,60 m, incluye anticorrosivo</v>
          </cell>
          <cell r="C593" t="str">
            <v>M2</v>
          </cell>
          <cell r="D593"/>
          <cell r="E593">
            <v>399630.00000000006</v>
          </cell>
        </row>
        <row r="594">
          <cell r="A594" t="str">
            <v>MAT,712</v>
          </cell>
          <cell r="B594" t="str">
            <v>Punta de captación de aluminio ø 5/8" x 60 cm</v>
          </cell>
          <cell r="C594" t="str">
            <v>Un</v>
          </cell>
          <cell r="D594"/>
          <cell r="E594">
            <v>88100</v>
          </cell>
        </row>
        <row r="595">
          <cell r="A595" t="str">
            <v>MAT,333</v>
          </cell>
          <cell r="B595" t="str">
            <v>Puntilla (promedio)</v>
          </cell>
          <cell r="C595" t="str">
            <v>Lb</v>
          </cell>
          <cell r="D595"/>
          <cell r="E595">
            <v>5650</v>
          </cell>
        </row>
        <row r="596">
          <cell r="A596" t="str">
            <v>MAT,334</v>
          </cell>
          <cell r="B596" t="str">
            <v>Puntilla de 3"</v>
          </cell>
          <cell r="C596" t="str">
            <v>Lb</v>
          </cell>
          <cell r="D596"/>
          <cell r="E596">
            <v>5100</v>
          </cell>
        </row>
        <row r="597">
          <cell r="A597" t="str">
            <v>MAT,713</v>
          </cell>
          <cell r="B597" t="str">
            <v>Rack vertical cerrado QUEST o similar 2.1 m x 22,5" x 24"</v>
          </cell>
          <cell r="C597" t="str">
            <v>Un</v>
          </cell>
          <cell r="D597"/>
          <cell r="E597">
            <v>3456000</v>
          </cell>
        </row>
        <row r="598">
          <cell r="A598" t="str">
            <v>MAT,337</v>
          </cell>
          <cell r="B598" t="str">
            <v>Regadera corriente (tipo Grival)</v>
          </cell>
          <cell r="C598" t="str">
            <v>Un</v>
          </cell>
          <cell r="D598"/>
          <cell r="E598">
            <v>29900</v>
          </cell>
        </row>
        <row r="599">
          <cell r="A599" t="str">
            <v>MAT,336</v>
          </cell>
          <cell r="B599" t="str">
            <v>Regadera mezclador tipo rival (Balta Dalia)</v>
          </cell>
          <cell r="C599" t="str">
            <v>Un</v>
          </cell>
          <cell r="D599"/>
          <cell r="E599">
            <v>152900</v>
          </cell>
        </row>
        <row r="600">
          <cell r="A600" t="str">
            <v>MAT,338</v>
          </cell>
          <cell r="B600" t="str">
            <v>Registro de corte de ½" antifraude</v>
          </cell>
          <cell r="C600" t="str">
            <v>Un</v>
          </cell>
          <cell r="D600"/>
          <cell r="E600">
            <v>23562</v>
          </cell>
        </row>
        <row r="601">
          <cell r="A601" t="str">
            <v>MAT,339</v>
          </cell>
          <cell r="B601" t="str">
            <v>Registro de incorporación de ½"</v>
          </cell>
          <cell r="C601" t="str">
            <v>Un</v>
          </cell>
          <cell r="D601"/>
          <cell r="E601">
            <v>23900</v>
          </cell>
        </row>
        <row r="602">
          <cell r="A602" t="str">
            <v>MAT,714</v>
          </cell>
          <cell r="B602" t="str">
            <v>Regleta SIEMON S-66 25 pares con soportes o similar</v>
          </cell>
          <cell r="C602" t="str">
            <v>Un</v>
          </cell>
          <cell r="D602"/>
          <cell r="E602">
            <v>48100</v>
          </cell>
        </row>
        <row r="603">
          <cell r="A603" t="str">
            <v>MAT,715</v>
          </cell>
          <cell r="B603" t="str">
            <v>Reja para sumidero de 50 x 70 cm y ángulo de 2 x 2 x ¼" incluye anticorrosivo y pintura</v>
          </cell>
          <cell r="C603" t="str">
            <v>Un</v>
          </cell>
          <cell r="D603"/>
          <cell r="E603">
            <v>534310</v>
          </cell>
        </row>
        <row r="604">
          <cell r="A604" t="str">
            <v>MAT,341</v>
          </cell>
          <cell r="B604" t="str">
            <v>Rejilla para piso corriente de 3" x 2" aluminio / bronce</v>
          </cell>
          <cell r="C604" t="str">
            <v>Un</v>
          </cell>
          <cell r="D604"/>
          <cell r="E604">
            <v>53900</v>
          </cell>
        </row>
        <row r="605">
          <cell r="A605" t="str">
            <v>MAT,342</v>
          </cell>
          <cell r="B605" t="str">
            <v>Remache de aluminio</v>
          </cell>
          <cell r="C605" t="str">
            <v>Un</v>
          </cell>
          <cell r="D605"/>
          <cell r="E605">
            <v>329</v>
          </cell>
        </row>
        <row r="606">
          <cell r="A606" t="str">
            <v>MAT,594</v>
          </cell>
          <cell r="B606" t="str">
            <v>Riel tipo chaner perforado 4 x 2"</v>
          </cell>
          <cell r="C606" t="str">
            <v>M</v>
          </cell>
          <cell r="D606"/>
          <cell r="E606">
            <v>16633</v>
          </cell>
        </row>
        <row r="607">
          <cell r="A607" t="str">
            <v>MAT,716</v>
          </cell>
          <cell r="B607" t="str">
            <v>Router WIFI 300 MBPS - 183 M</v>
          </cell>
          <cell r="C607" t="str">
            <v>Un</v>
          </cell>
          <cell r="D607"/>
          <cell r="E607">
            <v>817600</v>
          </cell>
        </row>
        <row r="608">
          <cell r="A608" t="str">
            <v>MAT,343</v>
          </cell>
          <cell r="B608" t="str">
            <v>Sanitario infantil bicolor incluye grifería</v>
          </cell>
          <cell r="C608" t="str">
            <v>Un</v>
          </cell>
          <cell r="D608"/>
          <cell r="E608">
            <v>628900</v>
          </cell>
        </row>
        <row r="609">
          <cell r="A609" t="str">
            <v>MAT,653</v>
          </cell>
          <cell r="B609" t="str">
            <v>Sanitario One Piece Solare blanco tipo Corona</v>
          </cell>
          <cell r="C609" t="str">
            <v>Un</v>
          </cell>
          <cell r="D609"/>
          <cell r="E609">
            <v>245000</v>
          </cell>
        </row>
        <row r="610">
          <cell r="A610" t="str">
            <v>MAT,344</v>
          </cell>
          <cell r="B610" t="str">
            <v>Sanitario tipo Acuaplus blanco</v>
          </cell>
          <cell r="C610" t="str">
            <v>Un</v>
          </cell>
          <cell r="D610"/>
          <cell r="E610">
            <v>247900</v>
          </cell>
        </row>
        <row r="611">
          <cell r="A611" t="str">
            <v>MAT,345</v>
          </cell>
          <cell r="B611" t="str">
            <v>Sanitario tipo Avanti Plus</v>
          </cell>
          <cell r="C611" t="str">
            <v>Un</v>
          </cell>
          <cell r="D611"/>
          <cell r="E611">
            <v>296900</v>
          </cell>
        </row>
        <row r="612">
          <cell r="A612" t="str">
            <v>MAT,346</v>
          </cell>
          <cell r="B612" t="str">
            <v>Sardinel prefabricado A80 (800 x 200 x 350 mm)</v>
          </cell>
          <cell r="C612" t="str">
            <v>Un</v>
          </cell>
          <cell r="D612"/>
          <cell r="E612">
            <v>39900</v>
          </cell>
        </row>
        <row r="613">
          <cell r="A613" t="str">
            <v>MAT,347</v>
          </cell>
          <cell r="B613" t="str">
            <v>Seguro para puerta en lámina</v>
          </cell>
          <cell r="C613" t="str">
            <v>Un</v>
          </cell>
          <cell r="D613"/>
          <cell r="E613">
            <v>39900</v>
          </cell>
        </row>
        <row r="614">
          <cell r="A614" t="str">
            <v>MAT,741</v>
          </cell>
          <cell r="B614" t="str">
            <v>Sellador acrílico base solvente transparente, semimate</v>
          </cell>
          <cell r="C614" t="str">
            <v>Lt</v>
          </cell>
          <cell r="D614"/>
          <cell r="E614">
            <v>32000</v>
          </cell>
        </row>
        <row r="615">
          <cell r="A615" t="str">
            <v>MAT,804</v>
          </cell>
          <cell r="B615" t="str">
            <v>Semilla de grama clima templado</v>
          </cell>
          <cell r="C615" t="str">
            <v>Lb</v>
          </cell>
          <cell r="D615"/>
          <cell r="E615">
            <v>32400</v>
          </cell>
        </row>
        <row r="616">
          <cell r="A616" t="str">
            <v>MAT,813</v>
          </cell>
          <cell r="B616" t="str">
            <v>Semilla para empradizar</v>
          </cell>
          <cell r="C616" t="str">
            <v>Kg</v>
          </cell>
          <cell r="D616"/>
          <cell r="E616">
            <v>59300</v>
          </cell>
        </row>
        <row r="617">
          <cell r="A617" t="str">
            <v>MAT,348</v>
          </cell>
          <cell r="B617" t="str">
            <v>Señal (grupo 1). Tablero en lámina galvanizada de 75 cm x 75 cm, calibre 16 reflectivo tipo III</v>
          </cell>
          <cell r="C617" t="str">
            <v>Un</v>
          </cell>
          <cell r="D617"/>
          <cell r="E617">
            <v>313200</v>
          </cell>
        </row>
        <row r="618">
          <cell r="A618" t="str">
            <v>MAT,349</v>
          </cell>
          <cell r="B618" t="str">
            <v>Señal (grupo 2). Tablero en lámina galvanizada de 1.2 m x 0.4 m, calibre16, reflectivo tipo III</v>
          </cell>
          <cell r="C618" t="str">
            <v>Un</v>
          </cell>
          <cell r="D618"/>
          <cell r="E618">
            <v>344600</v>
          </cell>
        </row>
        <row r="619">
          <cell r="A619" t="str">
            <v>MAT,350</v>
          </cell>
          <cell r="B619" t="str">
            <v>Señal vertical completa con cinta reflectiva, mástil de 0,90 m</v>
          </cell>
          <cell r="C619" t="str">
            <v>Un</v>
          </cell>
          <cell r="D619"/>
          <cell r="E619">
            <v>210000</v>
          </cell>
        </row>
        <row r="620">
          <cell r="A620" t="str">
            <v>MAT,351</v>
          </cell>
          <cell r="B620" t="str">
            <v>Señalizador tubular de 1 m (2 líneas de cinta)</v>
          </cell>
          <cell r="C620" t="str">
            <v>Un</v>
          </cell>
          <cell r="D620"/>
          <cell r="E620">
            <v>48900</v>
          </cell>
        </row>
        <row r="621">
          <cell r="A621" t="str">
            <v>MAT,352</v>
          </cell>
          <cell r="B621" t="str">
            <v>Separador plástico para bloques de vidrio</v>
          </cell>
          <cell r="C621" t="str">
            <v>Un</v>
          </cell>
          <cell r="D621"/>
          <cell r="E621">
            <v>1081</v>
          </cell>
        </row>
        <row r="622">
          <cell r="A622" t="str">
            <v>MAT,190</v>
          </cell>
          <cell r="B622" t="str">
            <v>Sikaflex 401 pavenent SL o similar (autonivelante)</v>
          </cell>
          <cell r="C622" t="str">
            <v>Gl</v>
          </cell>
          <cell r="D622"/>
          <cell r="E622">
            <v>459900</v>
          </cell>
        </row>
        <row r="623">
          <cell r="A623" t="str">
            <v>MAT,815</v>
          </cell>
          <cell r="B623" t="str">
            <v>Sikagrout-212 o similar bulto x 30 Kg (relleno de nivelación con área &gt; 1.5 m2 y e entre 5 y 12 cm</v>
          </cell>
          <cell r="C623" t="str">
            <v>Kg</v>
          </cell>
          <cell r="D623"/>
          <cell r="E623">
            <v>6430</v>
          </cell>
        </row>
        <row r="624">
          <cell r="A624" t="str">
            <v>MAT,355</v>
          </cell>
          <cell r="B624" t="str">
            <v xml:space="preserve">Sikarod 6 -10 mm de diámetro </v>
          </cell>
          <cell r="C624" t="str">
            <v>M</v>
          </cell>
          <cell r="D624"/>
          <cell r="E624">
            <v>1097</v>
          </cell>
        </row>
        <row r="625">
          <cell r="A625" t="str">
            <v>MAT,246</v>
          </cell>
          <cell r="B625" t="str">
            <v>Silicona antihongos sello vidrio transparente (Masilla para vidrios)</v>
          </cell>
          <cell r="C625" t="str">
            <v>M</v>
          </cell>
          <cell r="D625"/>
          <cell r="E625">
            <v>88.928571428571431</v>
          </cell>
        </row>
        <row r="626">
          <cell r="A626" t="str">
            <v>MAT,356</v>
          </cell>
          <cell r="B626" t="str">
            <v>Silicona transparente sellador de vidrios</v>
          </cell>
          <cell r="C626" t="str">
            <v>M</v>
          </cell>
          <cell r="D626"/>
          <cell r="E626">
            <v>79.666666666666671</v>
          </cell>
        </row>
        <row r="627">
          <cell r="A627" t="str">
            <v>MAT,357</v>
          </cell>
          <cell r="B627" t="str">
            <v>Silla Yee PVC de pared estructural 400 x 160</v>
          </cell>
          <cell r="C627" t="str">
            <v>Un</v>
          </cell>
          <cell r="D627"/>
          <cell r="E627">
            <v>331900</v>
          </cell>
        </row>
        <row r="628">
          <cell r="A628" t="str">
            <v>MAT,358</v>
          </cell>
          <cell r="B628" t="str">
            <v>Silla Yee PVC de pared estructural 450 x 160</v>
          </cell>
          <cell r="C628" t="str">
            <v>Un</v>
          </cell>
          <cell r="D628"/>
          <cell r="E628">
            <v>354900</v>
          </cell>
        </row>
        <row r="629">
          <cell r="A629" t="str">
            <v>MAT,359</v>
          </cell>
          <cell r="B629" t="str">
            <v>Silla Yee PVC de pared estructural 500 x 160</v>
          </cell>
          <cell r="C629" t="str">
            <v>Un</v>
          </cell>
          <cell r="D629"/>
          <cell r="E629">
            <v>252335</v>
          </cell>
        </row>
        <row r="630">
          <cell r="A630" t="str">
            <v>MAT,360</v>
          </cell>
          <cell r="B630" t="str">
            <v>Sistema séptico Integrado horizontal 4000 litros subterráneo</v>
          </cell>
          <cell r="C630" t="str">
            <v>Un</v>
          </cell>
          <cell r="D630"/>
          <cell r="E630">
            <v>5607900</v>
          </cell>
        </row>
        <row r="631">
          <cell r="A631" t="str">
            <v>MAT,361</v>
          </cell>
          <cell r="B631" t="str">
            <v xml:space="preserve">Soldadura 6013 </v>
          </cell>
          <cell r="C631" t="str">
            <v>Kg</v>
          </cell>
          <cell r="D631"/>
          <cell r="E631">
            <v>25900</v>
          </cell>
        </row>
        <row r="632">
          <cell r="A632" t="str">
            <v>MAT,718</v>
          </cell>
          <cell r="B632" t="str">
            <v>Soldadura CADWELD promedio</v>
          </cell>
          <cell r="C632" t="str">
            <v>Un</v>
          </cell>
          <cell r="D632"/>
          <cell r="E632">
            <v>72800</v>
          </cell>
        </row>
        <row r="633">
          <cell r="A633" t="str">
            <v>MAT,505</v>
          </cell>
          <cell r="B633" t="str">
            <v>Soldadura Color PVC de Pavco o similar</v>
          </cell>
          <cell r="C633" t="str">
            <v>Gl</v>
          </cell>
          <cell r="D633"/>
          <cell r="E633">
            <v>399200</v>
          </cell>
        </row>
        <row r="634">
          <cell r="A634" t="str">
            <v>MAT,362</v>
          </cell>
          <cell r="B634" t="str">
            <v>Soldadura CPVC líquida para agua caliente ¼</v>
          </cell>
          <cell r="C634" t="str">
            <v>Un</v>
          </cell>
          <cell r="D634"/>
          <cell r="E634">
            <v>104900</v>
          </cell>
        </row>
        <row r="635">
          <cell r="A635" t="str">
            <v>MAT,587</v>
          </cell>
          <cell r="B635" t="str">
            <v>Soldadura exotérmica 115 gr</v>
          </cell>
          <cell r="C635" t="str">
            <v>Un</v>
          </cell>
          <cell r="D635"/>
          <cell r="E635">
            <v>18850</v>
          </cell>
        </row>
        <row r="636">
          <cell r="A636" t="str">
            <v>MAT,508</v>
          </cell>
          <cell r="B636" t="str">
            <v>Soldadura para hierro estructural</v>
          </cell>
          <cell r="C636" t="str">
            <v>Kg</v>
          </cell>
          <cell r="D636"/>
          <cell r="E636">
            <v>15580</v>
          </cell>
        </row>
        <row r="637">
          <cell r="A637" t="str">
            <v>MAT,364</v>
          </cell>
          <cell r="B637" t="str">
            <v>Soldadura PVC (¼ galón)</v>
          </cell>
          <cell r="C637" t="str">
            <v>Un</v>
          </cell>
          <cell r="D637"/>
          <cell r="E637">
            <v>80900</v>
          </cell>
        </row>
        <row r="638">
          <cell r="A638" t="str">
            <v>MAT,539</v>
          </cell>
          <cell r="B638" t="str">
            <v xml:space="preserve">Soporte bajante PVC </v>
          </cell>
          <cell r="C638" t="str">
            <v>Un</v>
          </cell>
          <cell r="D638"/>
          <cell r="E638">
            <v>2900</v>
          </cell>
        </row>
        <row r="639">
          <cell r="A639" t="str">
            <v>MAT,719</v>
          </cell>
          <cell r="B639" t="str">
            <v>Soporte colgante bandeja porta cable tipo canasta CABLOFIL  de 200 mm</v>
          </cell>
          <cell r="C639" t="str">
            <v>Un</v>
          </cell>
          <cell r="D639"/>
          <cell r="E639">
            <v>13774.25</v>
          </cell>
        </row>
        <row r="640">
          <cell r="A640" t="str">
            <v>MAT,720</v>
          </cell>
          <cell r="B640" t="str">
            <v>Soporte metálico de sujeción de cable a alambrón OBB</v>
          </cell>
          <cell r="C640" t="str">
            <v>Un</v>
          </cell>
          <cell r="D640"/>
          <cell r="E640">
            <v>42300</v>
          </cell>
        </row>
        <row r="641">
          <cell r="A641" t="str">
            <v>MAT,597</v>
          </cell>
          <cell r="B641" t="str">
            <v>Soporte para alambrón de 8 mm tipo Snap</v>
          </cell>
          <cell r="C641" t="str">
            <v>Un</v>
          </cell>
          <cell r="D641"/>
          <cell r="E641">
            <v>5000</v>
          </cell>
        </row>
        <row r="642">
          <cell r="A642" t="str">
            <v>MAT,500</v>
          </cell>
          <cell r="B642" t="str">
            <v>Steeldeck, C 22 0,94 x 5,60 m e = 0,75 mm, perfil e = 1,5 mm 90 x 130 mm l = 6 m</v>
          </cell>
          <cell r="C642" t="str">
            <v>M2</v>
          </cell>
          <cell r="D642"/>
          <cell r="E642">
            <v>61431</v>
          </cell>
        </row>
        <row r="643">
          <cell r="A643" t="str">
            <v>MAT,721</v>
          </cell>
          <cell r="B643" t="str">
            <v>Suministro UPS 3ø 10 kava, 208/120 V</v>
          </cell>
          <cell r="C643" t="str">
            <v>Un</v>
          </cell>
          <cell r="D643"/>
          <cell r="E643">
            <v>21508386.900000002</v>
          </cell>
        </row>
        <row r="644">
          <cell r="A644" t="str">
            <v>MAT,368</v>
          </cell>
          <cell r="B644" t="str">
            <v>Tabla para formaleta de 1" x 10" x 2,9 m</v>
          </cell>
          <cell r="C644" t="str">
            <v>M</v>
          </cell>
          <cell r="D644"/>
          <cell r="E644">
            <v>10991</v>
          </cell>
        </row>
        <row r="645">
          <cell r="A645" t="str">
            <v>MAT,722</v>
          </cell>
          <cell r="B645" t="str">
            <v>Tablero 2 ø 12 Ctos con puerta TQ-CP-12-SQ</v>
          </cell>
          <cell r="C645" t="str">
            <v>Un</v>
          </cell>
          <cell r="D645"/>
          <cell r="E645">
            <v>326900</v>
          </cell>
        </row>
        <row r="646">
          <cell r="A646" t="str">
            <v>MAT,723</v>
          </cell>
          <cell r="B646" t="str">
            <v>Tablero 3 ø 12 Ctos con espacio totalizador y puerta</v>
          </cell>
          <cell r="C646" t="str">
            <v>Un</v>
          </cell>
          <cell r="D646"/>
          <cell r="E646">
            <v>326850</v>
          </cell>
        </row>
        <row r="647">
          <cell r="A647" t="str">
            <v>MAT,724</v>
          </cell>
          <cell r="B647" t="str">
            <v>Tablero 3 ø 18 Ctos con espacio totalizador y puerta</v>
          </cell>
          <cell r="C647" t="str">
            <v>Un</v>
          </cell>
          <cell r="D647"/>
          <cell r="E647">
            <v>505999</v>
          </cell>
        </row>
        <row r="648">
          <cell r="A648" t="str">
            <v>MAT,725</v>
          </cell>
          <cell r="B648" t="str">
            <v>Tablero 3 ø 30 Ctos con espacio totalizador y puerta</v>
          </cell>
          <cell r="C648" t="str">
            <v>Un</v>
          </cell>
          <cell r="D648"/>
          <cell r="E648">
            <v>530000</v>
          </cell>
        </row>
        <row r="649">
          <cell r="A649" t="str">
            <v>MAT,726</v>
          </cell>
          <cell r="B649" t="str">
            <v>Tablero 3 ø 36 Ctos con espacio totalizador y puerta</v>
          </cell>
          <cell r="C649" t="str">
            <v>Un</v>
          </cell>
          <cell r="D649"/>
          <cell r="E649">
            <v>579500</v>
          </cell>
        </row>
        <row r="650">
          <cell r="A650" t="str">
            <v>MAT,727</v>
          </cell>
          <cell r="B650" t="str">
            <v>Tablero 3 ø 42 Ctos con espacio totalizador y puerta</v>
          </cell>
          <cell r="C650" t="str">
            <v>Un</v>
          </cell>
          <cell r="D650"/>
          <cell r="E650">
            <v>636300</v>
          </cell>
        </row>
        <row r="651">
          <cell r="A651" t="str">
            <v>MAT,625</v>
          </cell>
          <cell r="B651" t="str">
            <v>Tablero bifásico 4 circuitos con barraje de 75 A, barras de neutro y tierra.  Ref VTQ-4M-SQ marca Schneider Electric o similar</v>
          </cell>
          <cell r="C651" t="str">
            <v>Un</v>
          </cell>
          <cell r="D651"/>
          <cell r="E651">
            <v>128400</v>
          </cell>
        </row>
        <row r="652">
          <cell r="A652" t="str">
            <v>MAT,379</v>
          </cell>
          <cell r="B652" t="str">
            <v>Tablero bifásico 8 circuitos con barraje de 125 A, barras de neutro y tierra, puerta y chapa. Ref TQ-CP-8-SQ marca Schneider Electric o similar</v>
          </cell>
          <cell r="C652" t="str">
            <v>Un</v>
          </cell>
          <cell r="D652"/>
          <cell r="E652">
            <v>143700</v>
          </cell>
        </row>
        <row r="653">
          <cell r="A653" t="str">
            <v>MAT,562</v>
          </cell>
          <cell r="B653" t="str">
            <v>Tablero de baloncesto acrílico, de 1,20 x 1,80 m, C 10 mm, incluye aro y malla</v>
          </cell>
          <cell r="C653" t="str">
            <v>Un</v>
          </cell>
          <cell r="D653"/>
          <cell r="E653">
            <v>803620</v>
          </cell>
        </row>
        <row r="654">
          <cell r="A654" t="str">
            <v>MAT,561</v>
          </cell>
          <cell r="B654" t="str">
            <v>Tablero melamínico de ± 2,40 x 1,80 m, base en MDF de ± 15 mm, para marcador seco, incluye ticero en madera, instalado</v>
          </cell>
          <cell r="C654" t="str">
            <v>Un</v>
          </cell>
          <cell r="D654"/>
          <cell r="E654">
            <v>331370</v>
          </cell>
        </row>
        <row r="655">
          <cell r="A655" t="str">
            <v>MAT,633</v>
          </cell>
          <cell r="B655" t="str">
            <v>Tablero monofásico 6 circuitos con barraje de 75 A, barras de neutro y tierra. Ref VTQ-6-SQ marca Schneider Electric o similar</v>
          </cell>
          <cell r="C655" t="str">
            <v>Un</v>
          </cell>
          <cell r="D655"/>
          <cell r="E655">
            <v>75900</v>
          </cell>
        </row>
        <row r="656">
          <cell r="A656" t="str">
            <v>MAT,728</v>
          </cell>
          <cell r="B656" t="str">
            <v>Tablero PHILIPS DYNALITE y controlador 2 RELES-DALI o similar</v>
          </cell>
          <cell r="C656" t="str">
            <v>Un</v>
          </cell>
          <cell r="D656"/>
          <cell r="E656">
            <v>12340000</v>
          </cell>
        </row>
        <row r="657">
          <cell r="A657" t="str">
            <v>MAT,623</v>
          </cell>
          <cell r="B657" t="str">
            <v>Tablero trifásico 12 circuitos con barraje de 200 A, barras de neutro y tierra. Puerta y chapa. Ref NTQ-412-SQ marca Schneider Electric o similar</v>
          </cell>
          <cell r="C657" t="str">
            <v>Un</v>
          </cell>
          <cell r="D657"/>
          <cell r="E657">
            <v>226900</v>
          </cell>
        </row>
        <row r="658">
          <cell r="A658" t="str">
            <v>MAT,621</v>
          </cell>
          <cell r="B658" t="str">
            <v>Tablero trifásico 18 circuitos NTQ-418-SQ, con barraje de 200 A, barra de neutro, barra de tierra, puerta y chapa. Marca Schneider Electric o similar</v>
          </cell>
          <cell r="C658" t="str">
            <v>Un</v>
          </cell>
          <cell r="D658"/>
          <cell r="E658">
            <v>265900</v>
          </cell>
        </row>
        <row r="659">
          <cell r="A659" t="str">
            <v>MAT,620</v>
          </cell>
          <cell r="B659" t="str">
            <v>Tablero trifásico 24 circuitos con barraje de 200 A, barras de neutro y tierra, puerta y chapa. Ref NTQ-424-SQ marca Schneider Electric o similar</v>
          </cell>
          <cell r="C659" t="str">
            <v>Un</v>
          </cell>
          <cell r="D659"/>
          <cell r="E659">
            <v>309700</v>
          </cell>
        </row>
        <row r="660">
          <cell r="A660" t="str">
            <v>MAT,729</v>
          </cell>
          <cell r="B660" t="str">
            <v>Tablet 7" 16 GB</v>
          </cell>
          <cell r="C660" t="str">
            <v>Un</v>
          </cell>
          <cell r="D660"/>
          <cell r="E660">
            <v>344999</v>
          </cell>
        </row>
        <row r="661">
          <cell r="A661" t="str">
            <v>MAT,374</v>
          </cell>
          <cell r="B661" t="str">
            <v>Tablón tipo Túnez de 0,15 x 0,15 m</v>
          </cell>
          <cell r="C661" t="str">
            <v>M2</v>
          </cell>
          <cell r="D661"/>
          <cell r="E661">
            <v>35900</v>
          </cell>
        </row>
        <row r="662">
          <cell r="A662" t="str">
            <v>MAT,375</v>
          </cell>
          <cell r="B662" t="str">
            <v>Tablilla fina para piso (chanú)</v>
          </cell>
          <cell r="C662" t="str">
            <v>M2</v>
          </cell>
          <cell r="D662"/>
          <cell r="E662">
            <v>87921</v>
          </cell>
        </row>
        <row r="663">
          <cell r="A663" t="str">
            <v>MAT,377</v>
          </cell>
          <cell r="B663" t="str">
            <v>Tablón de 0,20 x 0,20 m rojo</v>
          </cell>
          <cell r="C663" t="str">
            <v>M2</v>
          </cell>
          <cell r="D663"/>
          <cell r="E663">
            <v>10500</v>
          </cell>
        </row>
        <row r="664">
          <cell r="A664" t="str">
            <v>MAT,381</v>
          </cell>
          <cell r="B664" t="str">
            <v>Tacha reflectiva uni o bidireccional</v>
          </cell>
          <cell r="C664" t="str">
            <v>Un</v>
          </cell>
          <cell r="D664"/>
          <cell r="E664">
            <v>5600</v>
          </cell>
        </row>
        <row r="665">
          <cell r="A665" t="str">
            <v>MAT,382</v>
          </cell>
          <cell r="B665" t="str">
            <v>Tachón en resina 0,4 x 0,15 x 0,08 m</v>
          </cell>
          <cell r="C665" t="str">
            <v>Un</v>
          </cell>
          <cell r="D665"/>
          <cell r="E665">
            <v>37200</v>
          </cell>
        </row>
        <row r="666">
          <cell r="A666" t="str">
            <v>MAT,383</v>
          </cell>
          <cell r="B666" t="str">
            <v>Tanque para agua plástico de 1000 lt completo</v>
          </cell>
          <cell r="C666" t="str">
            <v>Un</v>
          </cell>
          <cell r="D666"/>
          <cell r="E666">
            <v>536900</v>
          </cell>
        </row>
        <row r="667">
          <cell r="A667" t="str">
            <v>MAT,384</v>
          </cell>
          <cell r="B667" t="str">
            <v>Tanque para agua plástico de 250 lt completo</v>
          </cell>
          <cell r="C667" t="str">
            <v>Un</v>
          </cell>
          <cell r="D667"/>
          <cell r="E667">
            <v>198900</v>
          </cell>
        </row>
        <row r="668">
          <cell r="A668" t="str">
            <v>MAT,385</v>
          </cell>
          <cell r="B668" t="str">
            <v>Tanque para agua plástico de 500 lt completo</v>
          </cell>
          <cell r="C668" t="str">
            <v>Un</v>
          </cell>
          <cell r="D668"/>
          <cell r="E668">
            <v>273900</v>
          </cell>
        </row>
        <row r="669">
          <cell r="A669" t="str">
            <v>MAT,591</v>
          </cell>
          <cell r="B669" t="str">
            <v>Tapa ciega metálica 4 x 4" para caja rawelt</v>
          </cell>
          <cell r="C669" t="str">
            <v>Un</v>
          </cell>
          <cell r="D669"/>
          <cell r="E669">
            <v>3550</v>
          </cell>
        </row>
        <row r="670">
          <cell r="A670" t="str">
            <v>MAT,386</v>
          </cell>
          <cell r="B670" t="str">
            <v>Tapa para cámara, incluye aro de 70 cm, fabricada en polietileno de alta densidad. Medidas aro: diámetro 93 cm, alto 20 cm, peso Aprox. 26.4 kg, medidas tapa: diámetro 70 cm, alto 20 cm, peso aprox 33 kg. Resistencia por prueba de laboratorio de ruptura y flexión: 18 toneladas por decímetro cuadrado</v>
          </cell>
          <cell r="C670" t="str">
            <v>Un</v>
          </cell>
          <cell r="D670"/>
          <cell r="E670">
            <v>791900</v>
          </cell>
        </row>
        <row r="671">
          <cell r="A671" t="str">
            <v>MAT,387</v>
          </cell>
          <cell r="B671" t="str">
            <v>Tapa plástica de registro de 0,20 x 0,20 m</v>
          </cell>
          <cell r="C671" t="str">
            <v>Un</v>
          </cell>
          <cell r="D671"/>
          <cell r="E671">
            <v>20900</v>
          </cell>
        </row>
        <row r="672">
          <cell r="A672" t="str">
            <v>MAT,388</v>
          </cell>
          <cell r="B672" t="str">
            <v>Tapaporos referencia 7203 o similar</v>
          </cell>
          <cell r="C672" t="str">
            <v>Gl</v>
          </cell>
          <cell r="D672"/>
          <cell r="E672">
            <v>108900</v>
          </cell>
        </row>
        <row r="673">
          <cell r="A673" t="str">
            <v>MAT,798</v>
          </cell>
          <cell r="B673" t="str">
            <v>Tapón tubería galvanizada para cerramiento de 2"</v>
          </cell>
          <cell r="C673" t="str">
            <v>Un</v>
          </cell>
          <cell r="D673"/>
          <cell r="E673">
            <v>18000</v>
          </cell>
        </row>
        <row r="674">
          <cell r="A674" t="str">
            <v>MAT,389</v>
          </cell>
          <cell r="B674" t="str">
            <v>Tee de HG 2"</v>
          </cell>
          <cell r="C674" t="str">
            <v>Un</v>
          </cell>
          <cell r="D674"/>
          <cell r="E674">
            <v>37180</v>
          </cell>
        </row>
        <row r="675">
          <cell r="A675" t="str">
            <v>MAT,390</v>
          </cell>
          <cell r="B675" t="str">
            <v>Tee de HG 3"</v>
          </cell>
          <cell r="C675" t="str">
            <v>Un</v>
          </cell>
          <cell r="D675"/>
          <cell r="E675">
            <v>98200</v>
          </cell>
        </row>
        <row r="676">
          <cell r="A676" t="str">
            <v>MAT,563</v>
          </cell>
          <cell r="B676" t="str">
            <v>Teja española de fibrocemento</v>
          </cell>
          <cell r="C676" t="str">
            <v>M2</v>
          </cell>
          <cell r="D676"/>
          <cell r="E676">
            <v>61409</v>
          </cell>
        </row>
        <row r="677">
          <cell r="A677" t="str">
            <v>MAT,574</v>
          </cell>
          <cell r="B677" t="str">
            <v>Teja metálica aluzinc pintada 4 C 28 roja (tipo Techolum Plus RAL 9002)</v>
          </cell>
          <cell r="C677" t="str">
            <v>M2</v>
          </cell>
          <cell r="D677"/>
          <cell r="E677">
            <v>29706</v>
          </cell>
        </row>
        <row r="678">
          <cell r="A678" t="str">
            <v>MAT,497</v>
          </cell>
          <cell r="B678" t="str">
            <v>Teja ondulada de fibrocemento Nº 6</v>
          </cell>
          <cell r="C678" t="str">
            <v>M2</v>
          </cell>
          <cell r="D678"/>
          <cell r="E678">
            <v>21319</v>
          </cell>
        </row>
        <row r="679">
          <cell r="A679" t="str">
            <v>MAT,392</v>
          </cell>
          <cell r="B679" t="str">
            <v>Teja ondulada transparente policarbonato perfil 7 de 2.44 x 0.92m x 0.7mm (útil 0,74 x 2,29 m)</v>
          </cell>
          <cell r="C679" t="str">
            <v>M2</v>
          </cell>
          <cell r="D679"/>
          <cell r="E679">
            <v>18397</v>
          </cell>
        </row>
        <row r="680">
          <cell r="A680" t="str">
            <v>MAT,391</v>
          </cell>
          <cell r="B680" t="str">
            <v>Teja S de barro ± l = 0,46 m a = 0,285 m</v>
          </cell>
          <cell r="C680" t="str">
            <v>Un</v>
          </cell>
          <cell r="D680"/>
          <cell r="E680">
            <v>4900</v>
          </cell>
        </row>
        <row r="681">
          <cell r="A681" t="str">
            <v>MAT,393</v>
          </cell>
          <cell r="B681" t="str">
            <v>Teja termoacústica UPVC 2,5 mm, azul, roja, verde o blanca</v>
          </cell>
          <cell r="C681" t="str">
            <v>M2</v>
          </cell>
          <cell r="D681"/>
          <cell r="E681">
            <v>58394</v>
          </cell>
        </row>
        <row r="682">
          <cell r="A682" t="str">
            <v>MAT,166</v>
          </cell>
          <cell r="B682" t="str">
            <v>Teja zinc ondulada ± 2,13 x 0,80 m C 34</v>
          </cell>
          <cell r="C682" t="str">
            <v>M2</v>
          </cell>
          <cell r="D682"/>
          <cell r="E682">
            <v>13767</v>
          </cell>
        </row>
        <row r="683">
          <cell r="A683" t="str">
            <v>MAT,394</v>
          </cell>
          <cell r="B683" t="str">
            <v>Tela de cerramiento a = 2,10 m (rollo por 100 m)</v>
          </cell>
          <cell r="C683" t="str">
            <v>M2</v>
          </cell>
          <cell r="D683"/>
          <cell r="E683">
            <v>1418</v>
          </cell>
        </row>
        <row r="684">
          <cell r="A684" t="str">
            <v>MAT,395</v>
          </cell>
          <cell r="B684" t="str">
            <v>Tela para protección de edificios</v>
          </cell>
          <cell r="C684" t="str">
            <v>M2</v>
          </cell>
          <cell r="D684"/>
          <cell r="E684">
            <v>1724</v>
          </cell>
        </row>
        <row r="685">
          <cell r="A685" t="str">
            <v>MAT,730</v>
          </cell>
          <cell r="B685" t="str">
            <v>Terminal compresión cable 1/0 AMP AWG</v>
          </cell>
          <cell r="C685" t="str">
            <v>Un</v>
          </cell>
          <cell r="D685"/>
          <cell r="E685">
            <v>15600</v>
          </cell>
        </row>
        <row r="686">
          <cell r="A686" t="str">
            <v>MAT,731</v>
          </cell>
          <cell r="B686" t="str">
            <v>Terminal compresión cable 6 AMP AWG</v>
          </cell>
          <cell r="C686" t="str">
            <v>Un</v>
          </cell>
          <cell r="D686"/>
          <cell r="E686">
            <v>1269</v>
          </cell>
        </row>
        <row r="687">
          <cell r="A687" t="str">
            <v>MAT,732</v>
          </cell>
          <cell r="B687" t="str">
            <v>Terminal conduit EMT 1 ½"</v>
          </cell>
          <cell r="C687" t="str">
            <v>Un</v>
          </cell>
          <cell r="D687"/>
          <cell r="E687">
            <v>2600</v>
          </cell>
        </row>
        <row r="688">
          <cell r="A688" t="str">
            <v>MAT,733</v>
          </cell>
          <cell r="B688" t="str">
            <v>Terminal conduit EMT 1"</v>
          </cell>
          <cell r="C688" t="str">
            <v>Un</v>
          </cell>
          <cell r="D688"/>
          <cell r="E688">
            <v>1500</v>
          </cell>
        </row>
        <row r="689">
          <cell r="A689" t="str">
            <v>MAT,734</v>
          </cell>
          <cell r="B689" t="str">
            <v>Terminal conduit EMT 3/4"</v>
          </cell>
          <cell r="C689" t="str">
            <v>Un</v>
          </cell>
          <cell r="D689"/>
          <cell r="E689">
            <v>1150</v>
          </cell>
        </row>
        <row r="690">
          <cell r="A690" t="str">
            <v>MAT,397</v>
          </cell>
          <cell r="B690" t="str">
            <v>Tierra no vegetal</v>
          </cell>
          <cell r="C690" t="str">
            <v>M3</v>
          </cell>
          <cell r="D690"/>
          <cell r="E690">
            <v>93750</v>
          </cell>
        </row>
        <row r="691">
          <cell r="A691" t="str">
            <v>MAT,398</v>
          </cell>
          <cell r="B691" t="str">
            <v>Tierra vegetal</v>
          </cell>
          <cell r="C691" t="str">
            <v>M3</v>
          </cell>
          <cell r="D691"/>
          <cell r="E691">
            <v>93750</v>
          </cell>
        </row>
        <row r="692">
          <cell r="A692" t="str">
            <v>MAT,664</v>
          </cell>
          <cell r="B692" t="str">
            <v>Toallero de barra cromado a ≥ 47 cm, fácil click</v>
          </cell>
          <cell r="C692" t="str">
            <v>Un</v>
          </cell>
          <cell r="D692"/>
          <cell r="E692">
            <v>31800</v>
          </cell>
        </row>
        <row r="693">
          <cell r="A693" t="str">
            <v>MAT,663</v>
          </cell>
          <cell r="B693" t="str">
            <v>Toallero en polímero de alta ingeniería cromado, de argolla tipo Valencia, fácil click</v>
          </cell>
          <cell r="C693" t="str">
            <v>Un</v>
          </cell>
          <cell r="D693"/>
          <cell r="E693">
            <v>39900</v>
          </cell>
        </row>
        <row r="694">
          <cell r="A694" t="str">
            <v>MAT,735</v>
          </cell>
          <cell r="B694" t="str">
            <v>Toma coaxial Luminex AMBIA REFRESH o similar</v>
          </cell>
          <cell r="C694" t="str">
            <v>Un</v>
          </cell>
          <cell r="D694"/>
          <cell r="E694">
            <v>4999</v>
          </cell>
        </row>
        <row r="695">
          <cell r="A695" t="str">
            <v>MAT,611</v>
          </cell>
          <cell r="B695" t="str">
            <v>Toma corriente doble con polo a tierra, marca Luminex o similar</v>
          </cell>
          <cell r="C695" t="str">
            <v>Un</v>
          </cell>
          <cell r="D695"/>
          <cell r="E695">
            <v>27295</v>
          </cell>
        </row>
        <row r="696">
          <cell r="A696" t="str">
            <v>MAT,605</v>
          </cell>
          <cell r="B696" t="str">
            <v>Toma corriente doble tipo GFCI, marca Luminex o similar</v>
          </cell>
          <cell r="C696" t="str">
            <v>Un</v>
          </cell>
          <cell r="D696"/>
          <cell r="E696">
            <v>33150</v>
          </cell>
        </row>
        <row r="697">
          <cell r="A697" t="str">
            <v>MAT,736</v>
          </cell>
          <cell r="B697" t="str">
            <v>Toma doble polo a tierra aislada LEVITON NEMA 5 - 15 o similar</v>
          </cell>
          <cell r="C697" t="str">
            <v>Un</v>
          </cell>
          <cell r="D697"/>
          <cell r="E697">
            <v>39900</v>
          </cell>
        </row>
        <row r="698">
          <cell r="A698" t="str">
            <v>MAT,737</v>
          </cell>
          <cell r="B698" t="str">
            <v>Toma doble polo a tierra GFCI Luminex AMBIA REFRESH o similar</v>
          </cell>
          <cell r="C698" t="str">
            <v>Un</v>
          </cell>
          <cell r="D698"/>
          <cell r="E698">
            <v>114690</v>
          </cell>
        </row>
        <row r="699">
          <cell r="A699" t="str">
            <v>MAT,738</v>
          </cell>
          <cell r="B699" t="str">
            <v>Toma doble polo a tierra LEVITON 20 A o similar</v>
          </cell>
          <cell r="C699" t="str">
            <v>Un</v>
          </cell>
          <cell r="D699"/>
          <cell r="E699">
            <v>13000</v>
          </cell>
        </row>
        <row r="700">
          <cell r="A700" t="str">
            <v>MAT,739</v>
          </cell>
          <cell r="B700" t="str">
            <v>Toma doble polo a tierra Luminex AMBIA REFRESH</v>
          </cell>
          <cell r="C700" t="str">
            <v>Un</v>
          </cell>
          <cell r="D700"/>
          <cell r="E700">
            <v>17242</v>
          </cell>
        </row>
        <row r="701">
          <cell r="A701" t="str">
            <v>MAT,740</v>
          </cell>
          <cell r="B701" t="str">
            <v>Toma industrial de sobre poner 3 F, N, T 63A</v>
          </cell>
          <cell r="C701" t="str">
            <v>Un</v>
          </cell>
          <cell r="D701"/>
          <cell r="E701">
            <v>279900</v>
          </cell>
        </row>
        <row r="702">
          <cell r="A702" t="str">
            <v>MAT,602</v>
          </cell>
          <cell r="B702" t="str">
            <v>Toma sencilla de incrustar 20 A 250 V 2F Turnlock</v>
          </cell>
          <cell r="C702" t="str">
            <v>Un</v>
          </cell>
          <cell r="D702"/>
          <cell r="E702">
            <v>35850</v>
          </cell>
        </row>
        <row r="703">
          <cell r="A703" t="str">
            <v>MAT,511</v>
          </cell>
          <cell r="B703" t="str">
            <v>Tope para puerta (caucho - resorte)</v>
          </cell>
          <cell r="C703" t="str">
            <v>Un</v>
          </cell>
          <cell r="D703"/>
          <cell r="E703">
            <v>6900</v>
          </cell>
        </row>
        <row r="704">
          <cell r="A704" t="str">
            <v>MAT,405</v>
          </cell>
          <cell r="B704" t="str">
            <v>Tornillo autoperforante 8/18" x ½" zinc hexágono metal tecks</v>
          </cell>
          <cell r="C704" t="str">
            <v>Un</v>
          </cell>
          <cell r="D704"/>
          <cell r="E704">
            <v>8033.333333333333</v>
          </cell>
        </row>
        <row r="705">
          <cell r="A705" t="str">
            <v>MAT,583</v>
          </cell>
          <cell r="B705" t="str">
            <v>Tornillo de carriaje de 5/8" x 2", incluye tuerca, arandela plana y de presión</v>
          </cell>
          <cell r="C705" t="str">
            <v>Un</v>
          </cell>
          <cell r="D705"/>
          <cell r="E705">
            <v>1800</v>
          </cell>
        </row>
        <row r="706">
          <cell r="A706" t="str">
            <v>MAT,406</v>
          </cell>
          <cell r="B706" t="str">
            <v>Tornillo drywall 6 x 1"</v>
          </cell>
          <cell r="C706" t="str">
            <v>Un</v>
          </cell>
          <cell r="D706"/>
          <cell r="E706">
            <v>4165</v>
          </cell>
        </row>
        <row r="707">
          <cell r="A707" t="str">
            <v>MAT,742</v>
          </cell>
          <cell r="B707" t="str">
            <v>Tornillo espaciador 5/8" x 14"</v>
          </cell>
          <cell r="C707" t="str">
            <v>Un</v>
          </cell>
          <cell r="D707"/>
          <cell r="E707">
            <v>7800</v>
          </cell>
        </row>
        <row r="708">
          <cell r="A708" t="str">
            <v>MAT,407</v>
          </cell>
          <cell r="B708" t="str">
            <v>Tornillo estructura drywall 8 x 1/2"</v>
          </cell>
          <cell r="C708" t="str">
            <v>Un</v>
          </cell>
          <cell r="D708"/>
          <cell r="E708">
            <v>86</v>
          </cell>
        </row>
        <row r="709">
          <cell r="A709" t="str">
            <v>MAT,743</v>
          </cell>
          <cell r="B709" t="str">
            <v>Tornillo máquina ½" x 1 ½"</v>
          </cell>
          <cell r="C709" t="str">
            <v>Un</v>
          </cell>
          <cell r="D709"/>
          <cell r="E709">
            <v>1400</v>
          </cell>
        </row>
        <row r="710">
          <cell r="A710" t="str">
            <v>MAT,744</v>
          </cell>
          <cell r="B710" t="str">
            <v>Tornillo máquina 3/4" x 2"</v>
          </cell>
          <cell r="C710" t="str">
            <v>Un</v>
          </cell>
          <cell r="D710"/>
          <cell r="E710">
            <v>3000</v>
          </cell>
        </row>
        <row r="711">
          <cell r="A711" t="str">
            <v>MAT,745</v>
          </cell>
          <cell r="B711" t="str">
            <v>Tornillo máquina 5/8" x 2"</v>
          </cell>
          <cell r="C711" t="str">
            <v>Un</v>
          </cell>
          <cell r="D711"/>
          <cell r="E711">
            <v>1700</v>
          </cell>
        </row>
        <row r="712">
          <cell r="A712" t="str">
            <v>MAT,409</v>
          </cell>
          <cell r="B712" t="str">
            <v>Trampa de grasa 250 lt</v>
          </cell>
          <cell r="C712" t="str">
            <v>Un</v>
          </cell>
          <cell r="D712"/>
          <cell r="E712">
            <v>284900</v>
          </cell>
        </row>
        <row r="713">
          <cell r="A713" t="str">
            <v>MAT,746</v>
          </cell>
          <cell r="B713" t="str">
            <v>Transformador 3ø 150 KVA, 13.2 Kv, 214/123 V</v>
          </cell>
          <cell r="C713" t="str">
            <v>Un</v>
          </cell>
          <cell r="D713"/>
          <cell r="E713">
            <v>24487650</v>
          </cell>
        </row>
        <row r="714">
          <cell r="A714" t="str">
            <v>MAT,747</v>
          </cell>
          <cell r="B714" t="str">
            <v>Transformador de corriente 15 Kv, 5A uso exterior</v>
          </cell>
          <cell r="C714" t="str">
            <v>Un</v>
          </cell>
          <cell r="D714"/>
          <cell r="E714">
            <v>7171650</v>
          </cell>
        </row>
        <row r="715">
          <cell r="A715" t="str">
            <v>MAT,748</v>
          </cell>
          <cell r="B715" t="str">
            <v>Transformador de potencia 15 Kv/120v uso exterior</v>
          </cell>
          <cell r="C715" t="str">
            <v>Un</v>
          </cell>
          <cell r="D715"/>
          <cell r="E715">
            <v>7849844</v>
          </cell>
        </row>
        <row r="716">
          <cell r="A716" t="str">
            <v>MAT,410</v>
          </cell>
          <cell r="B716" t="str">
            <v>Triturado 3/4" para concreto</v>
          </cell>
          <cell r="C716" t="str">
            <v>M3</v>
          </cell>
          <cell r="D716"/>
          <cell r="E716">
            <v>74972.5</v>
          </cell>
        </row>
        <row r="717">
          <cell r="A717" t="str">
            <v>MAT,751</v>
          </cell>
          <cell r="B717" t="str">
            <v>Tubería conduit EMT ½"</v>
          </cell>
          <cell r="C717" t="str">
            <v>M</v>
          </cell>
          <cell r="D717"/>
          <cell r="E717">
            <v>6600</v>
          </cell>
        </row>
        <row r="718">
          <cell r="A718" t="str">
            <v>MAT,749</v>
          </cell>
          <cell r="B718" t="str">
            <v>Tubería conduit EMT 1 ½"</v>
          </cell>
          <cell r="C718" t="str">
            <v>M</v>
          </cell>
          <cell r="D718"/>
          <cell r="E718">
            <v>24100</v>
          </cell>
        </row>
        <row r="719">
          <cell r="A719" t="str">
            <v>MAT,750</v>
          </cell>
          <cell r="B719" t="str">
            <v>Tubería conduit EMT 1"</v>
          </cell>
          <cell r="C719" t="str">
            <v>M</v>
          </cell>
          <cell r="D719"/>
          <cell r="E719">
            <v>13283.333333333334</v>
          </cell>
        </row>
        <row r="720">
          <cell r="A720" t="str">
            <v>MAT,752</v>
          </cell>
          <cell r="B720" t="str">
            <v>Tubería conduit EMT 2"</v>
          </cell>
          <cell r="C720" t="str">
            <v>M</v>
          </cell>
          <cell r="D720"/>
          <cell r="E720">
            <v>35433.333333333336</v>
          </cell>
        </row>
        <row r="721">
          <cell r="A721" t="str">
            <v>MAT,753</v>
          </cell>
          <cell r="B721" t="str">
            <v>Tubería conduit EMT 3"</v>
          </cell>
          <cell r="C721" t="str">
            <v>M</v>
          </cell>
          <cell r="D721"/>
          <cell r="E721">
            <v>79100</v>
          </cell>
        </row>
        <row r="722">
          <cell r="A722" t="str">
            <v>MAT,609</v>
          </cell>
          <cell r="B722" t="str">
            <v>Tubería conduit EMT 3/4"</v>
          </cell>
          <cell r="C722" t="str">
            <v>M</v>
          </cell>
          <cell r="D722"/>
          <cell r="E722">
            <v>9100</v>
          </cell>
        </row>
        <row r="723">
          <cell r="A723" t="str">
            <v>MAT,754</v>
          </cell>
          <cell r="B723" t="str">
            <v>Tubería conduit EMT 4"</v>
          </cell>
          <cell r="C723" t="str">
            <v>M</v>
          </cell>
          <cell r="D723"/>
          <cell r="E723">
            <v>112333.33333333333</v>
          </cell>
        </row>
        <row r="724">
          <cell r="A724" t="str">
            <v>MAT,584</v>
          </cell>
          <cell r="B724" t="str">
            <v>Tubería conduit IMC ½"</v>
          </cell>
          <cell r="C724" t="str">
            <v>M</v>
          </cell>
          <cell r="D724"/>
          <cell r="E724">
            <v>15200</v>
          </cell>
        </row>
        <row r="725">
          <cell r="A725" t="str">
            <v>MAT,755</v>
          </cell>
          <cell r="B725" t="str">
            <v>Tubería conduit IMC 1 ½"</v>
          </cell>
          <cell r="C725" t="str">
            <v>M</v>
          </cell>
          <cell r="D725"/>
          <cell r="E725">
            <v>42516.666666666664</v>
          </cell>
        </row>
        <row r="726">
          <cell r="A726" t="str">
            <v>MAT,571</v>
          </cell>
          <cell r="B726" t="str">
            <v>Tubería conduit IMC 1"</v>
          </cell>
          <cell r="C726" t="str">
            <v>M</v>
          </cell>
          <cell r="D726"/>
          <cell r="E726">
            <v>26150</v>
          </cell>
        </row>
        <row r="727">
          <cell r="A727" t="str">
            <v>MAT,756</v>
          </cell>
          <cell r="B727" t="str">
            <v>Tubería conduit IMC 2"</v>
          </cell>
          <cell r="C727" t="str">
            <v>M</v>
          </cell>
          <cell r="D727"/>
          <cell r="E727">
            <v>53533.333333333336</v>
          </cell>
        </row>
        <row r="728">
          <cell r="A728" t="str">
            <v>MAT,595</v>
          </cell>
          <cell r="B728" t="str">
            <v>Tubería conduit IMC 3/4"</v>
          </cell>
          <cell r="C728" t="str">
            <v>M</v>
          </cell>
          <cell r="D728"/>
          <cell r="E728">
            <v>23050</v>
          </cell>
        </row>
        <row r="729">
          <cell r="A729" t="str">
            <v>MAT,757</v>
          </cell>
          <cell r="B729" t="str">
            <v>Tubería conduit IMC 4"</v>
          </cell>
          <cell r="C729" t="str">
            <v>M</v>
          </cell>
          <cell r="D729"/>
          <cell r="E729">
            <v>162733.33333333334</v>
          </cell>
        </row>
        <row r="730">
          <cell r="A730" t="str">
            <v>MAT,619</v>
          </cell>
          <cell r="B730" t="str">
            <v>Tubería conduit PVC ½"</v>
          </cell>
          <cell r="C730" t="str">
            <v>M</v>
          </cell>
          <cell r="D730"/>
          <cell r="E730">
            <v>1283.3333333333333</v>
          </cell>
        </row>
        <row r="731">
          <cell r="A731" t="str">
            <v>MAT,638</v>
          </cell>
          <cell r="B731" t="str">
            <v>Tubería conduit PVC ½" SCH 40</v>
          </cell>
          <cell r="C731" t="str">
            <v>M</v>
          </cell>
          <cell r="D731"/>
          <cell r="E731">
            <v>2566.6666666666665</v>
          </cell>
        </row>
        <row r="732">
          <cell r="A732" t="str">
            <v>MAT,758</v>
          </cell>
          <cell r="B732" t="str">
            <v>Tubería conduit PVC 1"</v>
          </cell>
          <cell r="C732" t="str">
            <v>M</v>
          </cell>
          <cell r="D732"/>
          <cell r="E732">
            <v>2350</v>
          </cell>
        </row>
        <row r="733">
          <cell r="A733" t="str">
            <v>MAT,636</v>
          </cell>
          <cell r="B733" t="str">
            <v>Tubería conduit PVC 3/4"</v>
          </cell>
          <cell r="C733" t="str">
            <v>M</v>
          </cell>
          <cell r="D733"/>
          <cell r="E733">
            <v>1733.3333333333333</v>
          </cell>
        </row>
        <row r="734">
          <cell r="A734" t="str">
            <v>MAT,411</v>
          </cell>
          <cell r="B734" t="str">
            <v>Tubería CPVC de ½" 100 PSI</v>
          </cell>
          <cell r="C734" t="str">
            <v>M</v>
          </cell>
          <cell r="D734"/>
          <cell r="E734">
            <v>4667</v>
          </cell>
        </row>
        <row r="735">
          <cell r="A735" t="str">
            <v>MAT,412</v>
          </cell>
          <cell r="B735" t="str">
            <v>Tubería de concreto vibrada de 10" unión caucho C 2 (250 mm)</v>
          </cell>
          <cell r="C735" t="str">
            <v>M</v>
          </cell>
          <cell r="D735"/>
          <cell r="E735">
            <v>27167</v>
          </cell>
        </row>
        <row r="736">
          <cell r="A736" t="str">
            <v>MAT,413</v>
          </cell>
          <cell r="B736" t="str">
            <v>Tubería de concreto vibrada de 12" unión caucho C 2 (300 mm)</v>
          </cell>
          <cell r="C736" t="str">
            <v>M</v>
          </cell>
          <cell r="D736"/>
          <cell r="E736">
            <v>28667</v>
          </cell>
        </row>
        <row r="737">
          <cell r="A737" t="str">
            <v>MAT,414</v>
          </cell>
          <cell r="B737" t="str">
            <v>Tubería de concreto vibrada de 15" unión caucho C 2 (375 mm)</v>
          </cell>
          <cell r="C737" t="str">
            <v>M</v>
          </cell>
          <cell r="D737"/>
          <cell r="E737">
            <v>59119</v>
          </cell>
        </row>
        <row r="738">
          <cell r="A738" t="str">
            <v>MAT,415</v>
          </cell>
          <cell r="B738" t="str">
            <v>Tubería de concreto vibrada de 16" unión caucho C 2 (400 mm)</v>
          </cell>
          <cell r="C738" t="str">
            <v>M</v>
          </cell>
          <cell r="D738"/>
          <cell r="E738">
            <v>59833</v>
          </cell>
        </row>
        <row r="739">
          <cell r="A739" t="str">
            <v>MAT,416</v>
          </cell>
          <cell r="B739" t="str">
            <v>Tubería de concreto vibrada de 18" unión caucho C 2 (450 mm)</v>
          </cell>
          <cell r="C739" t="str">
            <v>M</v>
          </cell>
          <cell r="D739"/>
          <cell r="E739">
            <v>92820</v>
          </cell>
        </row>
        <row r="740">
          <cell r="A740" t="str">
            <v>MAT,417</v>
          </cell>
          <cell r="B740" t="str">
            <v>Tubería de concreto vibrada de 21" unión caucho C 2 (525 mm)</v>
          </cell>
          <cell r="C740" t="str">
            <v>M</v>
          </cell>
          <cell r="D740"/>
          <cell r="E740">
            <v>105672</v>
          </cell>
        </row>
        <row r="741">
          <cell r="A741" t="str">
            <v>MAT,418</v>
          </cell>
          <cell r="B741" t="str">
            <v>Tubería de concreto vibrada de 24" unión caucho C 2 (600 mm)</v>
          </cell>
          <cell r="C741" t="str">
            <v>M</v>
          </cell>
          <cell r="D741"/>
          <cell r="E741">
            <v>137088</v>
          </cell>
        </row>
        <row r="742">
          <cell r="A742" t="str">
            <v>MAT,420</v>
          </cell>
          <cell r="B742" t="str">
            <v>Tubería de concreto vibrada reforzada de 24" unión caucho C 2 (600 mm)</v>
          </cell>
          <cell r="C742" t="str">
            <v>M</v>
          </cell>
          <cell r="D742"/>
          <cell r="E742">
            <v>234136</v>
          </cell>
        </row>
        <row r="743">
          <cell r="A743" t="str">
            <v>MAT,421</v>
          </cell>
          <cell r="B743" t="str">
            <v>Tubería de concreto vibrada reforzada de 30" unión caucho C 2 (750 mm)</v>
          </cell>
          <cell r="C743" t="str">
            <v>M</v>
          </cell>
          <cell r="D743"/>
          <cell r="E743">
            <v>448868</v>
          </cell>
        </row>
        <row r="744">
          <cell r="A744" t="str">
            <v>MAT,422</v>
          </cell>
          <cell r="B744" t="str">
            <v>Tubería de concreto vibrada reforzada de 36" unión caucho C 2 (900 mm)</v>
          </cell>
          <cell r="C744" t="str">
            <v>M</v>
          </cell>
          <cell r="D744"/>
          <cell r="E744">
            <v>549177</v>
          </cell>
        </row>
        <row r="745">
          <cell r="A745" t="str">
            <v>MAT,423</v>
          </cell>
          <cell r="B745" t="str">
            <v>Tubería de concreto vibrada reforzada de 40" unión caucho C 2 (1000 mm)</v>
          </cell>
          <cell r="C745" t="str">
            <v>M</v>
          </cell>
          <cell r="D745"/>
          <cell r="E745">
            <v>697975</v>
          </cell>
        </row>
        <row r="746">
          <cell r="A746" t="str">
            <v>MAT,424</v>
          </cell>
          <cell r="B746" t="str">
            <v>Tubería de concreto vibrada reforzada de 48" unión caucho C 2 (1200 mm)</v>
          </cell>
          <cell r="C746" t="str">
            <v>M</v>
          </cell>
          <cell r="D746"/>
          <cell r="E746">
            <v>525076</v>
          </cell>
        </row>
        <row r="747">
          <cell r="A747" t="str">
            <v>MAT,425</v>
          </cell>
          <cell r="B747" t="str">
            <v>Tubería de concreto vibrada reforzada de 52" unión caucho C 2 (1300 mm)</v>
          </cell>
          <cell r="C747" t="str">
            <v>M</v>
          </cell>
          <cell r="D747"/>
          <cell r="E747">
            <v>568454</v>
          </cell>
        </row>
        <row r="748">
          <cell r="A748" t="str">
            <v>MAT,426</v>
          </cell>
          <cell r="B748" t="str">
            <v>Tubería de concreto vibrada reforzada de 60" unión caucho C 2 (1500 mm)</v>
          </cell>
          <cell r="C748" t="str">
            <v>M</v>
          </cell>
          <cell r="D748"/>
          <cell r="E748">
            <v>755412</v>
          </cell>
        </row>
        <row r="749">
          <cell r="A749" t="str">
            <v>MAT,519</v>
          </cell>
          <cell r="B749" t="str">
            <v>Tubería de HG de 2" C 14</v>
          </cell>
          <cell r="C749" t="str">
            <v>M</v>
          </cell>
          <cell r="D749"/>
          <cell r="E749">
            <v>19650</v>
          </cell>
        </row>
        <row r="750">
          <cell r="A750" t="str">
            <v>MAT,427</v>
          </cell>
          <cell r="B750" t="str">
            <v>Tubería de HG de 3"</v>
          </cell>
          <cell r="C750" t="str">
            <v>M</v>
          </cell>
          <cell r="D750"/>
          <cell r="E750">
            <v>72640.333333333328</v>
          </cell>
        </row>
        <row r="751">
          <cell r="A751" t="str">
            <v>MAT,428</v>
          </cell>
          <cell r="B751" t="str">
            <v>Tubería galvanizada para cerramiento de 1 ½" x 6 m</v>
          </cell>
          <cell r="C751" t="str">
            <v>M</v>
          </cell>
          <cell r="D751"/>
          <cell r="E751">
            <v>10712</v>
          </cell>
        </row>
        <row r="752">
          <cell r="A752" t="str">
            <v>MAT,472</v>
          </cell>
          <cell r="B752" t="str">
            <v>Tubería galvanizada para cerramiento de 1 ½" x 6 m incluye tapa</v>
          </cell>
          <cell r="C752" t="str">
            <v>Un</v>
          </cell>
          <cell r="D752"/>
          <cell r="E752">
            <v>64270</v>
          </cell>
        </row>
        <row r="753">
          <cell r="A753" t="str">
            <v>MAT,429</v>
          </cell>
          <cell r="B753" t="str">
            <v>Tubería PF + UAD ½" (manguera)</v>
          </cell>
          <cell r="C753" t="str">
            <v>M</v>
          </cell>
          <cell r="D753"/>
          <cell r="E753">
            <v>3950</v>
          </cell>
        </row>
        <row r="754">
          <cell r="A754" t="str">
            <v>MAT,430</v>
          </cell>
          <cell r="B754" t="str">
            <v>Tubería PVC acueducto unión platino de 2" RDE 21</v>
          </cell>
          <cell r="C754" t="str">
            <v>M</v>
          </cell>
          <cell r="D754"/>
          <cell r="E754">
            <v>12317</v>
          </cell>
        </row>
        <row r="755">
          <cell r="A755" t="str">
            <v>MAT,431</v>
          </cell>
          <cell r="B755" t="str">
            <v>Tubería PVC acueducto unión platino de 3" RDE 21</v>
          </cell>
          <cell r="C755" t="str">
            <v>M</v>
          </cell>
          <cell r="D755"/>
          <cell r="E755">
            <v>34984</v>
          </cell>
        </row>
        <row r="756">
          <cell r="A756" t="str">
            <v>MAT,432</v>
          </cell>
          <cell r="B756" t="str">
            <v>Tubería PVC acueducto unión platino de 4" RDE 21</v>
          </cell>
          <cell r="C756" t="str">
            <v>M</v>
          </cell>
          <cell r="D756"/>
          <cell r="E756">
            <v>73150</v>
          </cell>
        </row>
        <row r="757">
          <cell r="A757" t="str">
            <v>MAT,433</v>
          </cell>
          <cell r="B757" t="str">
            <v>Tubería PVC acueducto unión platino de 6" RDE 21</v>
          </cell>
          <cell r="C757" t="str">
            <v>M</v>
          </cell>
          <cell r="D757"/>
          <cell r="E757">
            <v>90650</v>
          </cell>
        </row>
        <row r="758">
          <cell r="A758" t="str">
            <v>MAT,434</v>
          </cell>
          <cell r="B758" t="str">
            <v>Tubería PVC acueducto unión platino de 8" RDE 21</v>
          </cell>
          <cell r="C758" t="str">
            <v>M</v>
          </cell>
          <cell r="D758"/>
          <cell r="E758">
            <v>144084</v>
          </cell>
        </row>
        <row r="759">
          <cell r="A759" t="str">
            <v>MAT,435</v>
          </cell>
          <cell r="B759" t="str">
            <v>Tubería PVC agua lluvia cuadrada</v>
          </cell>
          <cell r="C759" t="str">
            <v>M</v>
          </cell>
          <cell r="D759"/>
          <cell r="E759">
            <v>16300</v>
          </cell>
        </row>
        <row r="760">
          <cell r="A760" t="str">
            <v>MAT,436</v>
          </cell>
          <cell r="B760" t="str">
            <v>Tubería PVC agua lluvia de 2"</v>
          </cell>
          <cell r="C760" t="str">
            <v>M</v>
          </cell>
          <cell r="D760"/>
          <cell r="E760">
            <v>8484</v>
          </cell>
        </row>
        <row r="761">
          <cell r="A761" t="str">
            <v>MAT,437</v>
          </cell>
          <cell r="B761" t="str">
            <v>Tubería PVC agua lluvia de 3"</v>
          </cell>
          <cell r="C761" t="str">
            <v>M</v>
          </cell>
          <cell r="D761"/>
          <cell r="E761">
            <v>12317</v>
          </cell>
        </row>
        <row r="762">
          <cell r="A762" t="str">
            <v>MAT,438</v>
          </cell>
          <cell r="B762" t="str">
            <v>Tubería PVC agua lluvia de 4"</v>
          </cell>
          <cell r="C762" t="str">
            <v>M</v>
          </cell>
          <cell r="D762"/>
          <cell r="E762">
            <v>16141.666666666666</v>
          </cell>
        </row>
        <row r="763">
          <cell r="A763" t="str">
            <v>MAT,441</v>
          </cell>
          <cell r="B763" t="str">
            <v>Tubería PVC corrugada perforada de 100 mm (4")</v>
          </cell>
          <cell r="C763" t="str">
            <v>M</v>
          </cell>
          <cell r="D763"/>
          <cell r="E763">
            <v>17990</v>
          </cell>
        </row>
        <row r="764">
          <cell r="A764" t="str">
            <v>MAT,442</v>
          </cell>
          <cell r="B764" t="str">
            <v>Tubería PVC corrugada perforada de 160 mm (6")</v>
          </cell>
          <cell r="C764" t="str">
            <v>M</v>
          </cell>
          <cell r="D764"/>
          <cell r="E764">
            <v>34260</v>
          </cell>
        </row>
        <row r="765">
          <cell r="A765" t="str">
            <v>MAT,443</v>
          </cell>
          <cell r="B765" t="str">
            <v>Tubería PVC corrugada perforada de 200 mm (8")</v>
          </cell>
          <cell r="C765" t="str">
            <v>M</v>
          </cell>
          <cell r="D765"/>
          <cell r="E765">
            <v>30670.666666666668</v>
          </cell>
        </row>
        <row r="766">
          <cell r="A766" t="str">
            <v>MAT,444</v>
          </cell>
          <cell r="B766" t="str">
            <v>Tubería PVC de alcantarillado de pared estructural d =  10", exterior corrugado</v>
          </cell>
          <cell r="C766" t="str">
            <v>M</v>
          </cell>
          <cell r="D766"/>
          <cell r="E766">
            <v>63484</v>
          </cell>
        </row>
        <row r="767">
          <cell r="A767" t="str">
            <v>MAT,445</v>
          </cell>
          <cell r="B767" t="str">
            <v>Tubería PVC de alcantarillado de pared estructural d =  12", exterior corrugado</v>
          </cell>
          <cell r="C767" t="str">
            <v>M</v>
          </cell>
          <cell r="D767"/>
          <cell r="E767">
            <v>124650</v>
          </cell>
        </row>
        <row r="768">
          <cell r="A768" t="str">
            <v>MAT,446</v>
          </cell>
          <cell r="B768" t="str">
            <v>Tubería PVC de alcantarillado de pared estructural d =  16", exterior corrugado</v>
          </cell>
          <cell r="C768" t="str">
            <v>M</v>
          </cell>
          <cell r="D768"/>
          <cell r="E768">
            <v>228650</v>
          </cell>
        </row>
        <row r="769">
          <cell r="A769" t="str">
            <v>MAT,447</v>
          </cell>
          <cell r="B769" t="str">
            <v>Tubería PVC de alcantarillado de pared estructural d =  4", exterior corrugado</v>
          </cell>
          <cell r="C769" t="str">
            <v>M</v>
          </cell>
          <cell r="D769"/>
          <cell r="E769">
            <v>12816.666666666666</v>
          </cell>
        </row>
        <row r="770">
          <cell r="A770" t="str">
            <v>MAT,448</v>
          </cell>
          <cell r="B770" t="str">
            <v>Tubería PVC de alcantarillado de pared estructural d =  6", exterior corrugado</v>
          </cell>
          <cell r="C770" t="str">
            <v>M</v>
          </cell>
          <cell r="D770"/>
          <cell r="E770">
            <v>41484</v>
          </cell>
        </row>
        <row r="771">
          <cell r="A771" t="str">
            <v>MAT,449</v>
          </cell>
          <cell r="B771" t="str">
            <v>Tubería PVC de alcantarillado de pared estructural d =  8", exterior corrugado</v>
          </cell>
          <cell r="C771" t="str">
            <v>M</v>
          </cell>
          <cell r="D771"/>
          <cell r="E771">
            <v>43150</v>
          </cell>
        </row>
        <row r="772">
          <cell r="A772" t="str">
            <v>MAT,541</v>
          </cell>
          <cell r="B772" t="str">
            <v>Tubería PVC de alcantarillado de pared estructural d = 24", exterior corrugado</v>
          </cell>
          <cell r="C772" t="str">
            <v>M</v>
          </cell>
          <cell r="D772"/>
          <cell r="E772">
            <v>607184.61538461538</v>
          </cell>
        </row>
        <row r="773">
          <cell r="A773" t="str">
            <v>MAT,450</v>
          </cell>
          <cell r="B773" t="str">
            <v>Tubería PVC de alcantarillado de pared estructural d = 27", exterior corrugado</v>
          </cell>
          <cell r="C773" t="str">
            <v>M</v>
          </cell>
          <cell r="D773"/>
          <cell r="E773">
            <v>714030.76923076925</v>
          </cell>
        </row>
        <row r="774">
          <cell r="A774" t="str">
            <v>MAT,451</v>
          </cell>
          <cell r="B774" t="str">
            <v>Tubería PVC de alcantarillado de pared estructural d = 30", exterior corrugado.</v>
          </cell>
          <cell r="C774" t="str">
            <v>M</v>
          </cell>
          <cell r="D774"/>
          <cell r="E774">
            <v>813114</v>
          </cell>
        </row>
        <row r="775">
          <cell r="A775" t="str">
            <v>MAT,452</v>
          </cell>
          <cell r="B775" t="str">
            <v>Tubería PVC de alcantarillado de pared estructural d = 36", exterior corrugado</v>
          </cell>
          <cell r="C775" t="str">
            <v>M</v>
          </cell>
          <cell r="D775"/>
          <cell r="E775">
            <v>1653892.3076923077</v>
          </cell>
        </row>
        <row r="776">
          <cell r="A776" t="str">
            <v>MAT,453</v>
          </cell>
          <cell r="B776" t="str">
            <v>Tubería PVC de alcantarillado de pared estructural d = 42", exterior corrugado</v>
          </cell>
          <cell r="C776" t="str">
            <v>M</v>
          </cell>
          <cell r="D776"/>
          <cell r="E776">
            <v>2597838.4615384615</v>
          </cell>
        </row>
        <row r="777">
          <cell r="A777" t="str">
            <v>MAT,564</v>
          </cell>
          <cell r="B777" t="str">
            <v>Tubería PVC de alcantarillado de pared estructural d = 45", exterior liso</v>
          </cell>
          <cell r="C777" t="str">
            <v>M</v>
          </cell>
          <cell r="D777"/>
          <cell r="E777">
            <v>2547435.076923077</v>
          </cell>
        </row>
        <row r="778">
          <cell r="A778" t="str">
            <v>MAT,454</v>
          </cell>
          <cell r="B778" t="str">
            <v>Tubería PVC de alcantarillado de pared estructural d = 48", exterior liso</v>
          </cell>
          <cell r="C778" t="str">
            <v>M</v>
          </cell>
          <cell r="D778"/>
          <cell r="E778">
            <v>3105506.153846154</v>
          </cell>
        </row>
        <row r="779">
          <cell r="A779" t="str">
            <v>MAT,455</v>
          </cell>
          <cell r="B779" t="str">
            <v>Tubería PVC de alcantarillado de pared estructural d = 51", con unión</v>
          </cell>
          <cell r="C779" t="str">
            <v>M</v>
          </cell>
          <cell r="D779"/>
          <cell r="E779">
            <v>601948.16666666663</v>
          </cell>
        </row>
        <row r="780">
          <cell r="A780" t="str">
            <v>MAT,456</v>
          </cell>
          <cell r="B780" t="str">
            <v>Tubería PVC de alcantarillado de pared estructural d = 54", con unión</v>
          </cell>
          <cell r="C780" t="str">
            <v>M</v>
          </cell>
          <cell r="D780"/>
          <cell r="E780">
            <v>633693.66666666663</v>
          </cell>
        </row>
        <row r="781">
          <cell r="A781" t="str">
            <v>MAT,657</v>
          </cell>
          <cell r="B781" t="str">
            <v>Tubería PVC de alcantarillado de pared estructural d = 57", con unión</v>
          </cell>
          <cell r="C781" t="str">
            <v>M</v>
          </cell>
          <cell r="D781"/>
          <cell r="E781">
            <v>661732</v>
          </cell>
        </row>
        <row r="782">
          <cell r="A782" t="str">
            <v>MAT,458</v>
          </cell>
          <cell r="B782" t="str">
            <v>Tubería PVC de alcantarillado de pared estructural d = 60", con unión</v>
          </cell>
          <cell r="C782" t="str">
            <v>M</v>
          </cell>
          <cell r="D782"/>
          <cell r="E782">
            <v>749553.66666666663</v>
          </cell>
        </row>
        <row r="783">
          <cell r="A783" t="str">
            <v>MAT,459</v>
          </cell>
          <cell r="B783" t="str">
            <v>Tubería PVC de ventilación de 2"</v>
          </cell>
          <cell r="C783" t="str">
            <v>M</v>
          </cell>
          <cell r="D783"/>
          <cell r="E783">
            <v>8484</v>
          </cell>
        </row>
        <row r="784">
          <cell r="A784" t="str">
            <v>MAT,460</v>
          </cell>
          <cell r="B784" t="str">
            <v>Tubería PVC de ventilación de 3"</v>
          </cell>
          <cell r="C784" t="str">
            <v>M</v>
          </cell>
          <cell r="D784"/>
          <cell r="E784">
            <v>12317</v>
          </cell>
        </row>
        <row r="785">
          <cell r="A785" t="str">
            <v>MAT,464</v>
          </cell>
          <cell r="B785" t="str">
            <v>Tubería PVC presión de ½" RDE 9</v>
          </cell>
          <cell r="C785" t="str">
            <v>M</v>
          </cell>
          <cell r="D785"/>
          <cell r="E785">
            <v>2317</v>
          </cell>
        </row>
        <row r="786">
          <cell r="A786" t="str">
            <v>MAT,462</v>
          </cell>
          <cell r="B786" t="str">
            <v>Tubería PVC presión de 1 ¼" RDE 21</v>
          </cell>
          <cell r="C786" t="str">
            <v>M</v>
          </cell>
          <cell r="D786"/>
          <cell r="E786">
            <v>9484</v>
          </cell>
        </row>
        <row r="787">
          <cell r="A787" t="str">
            <v>MAT,461</v>
          </cell>
          <cell r="B787" t="str">
            <v>Tubería PVC presión de 1 ½" RDE 21</v>
          </cell>
          <cell r="C787" t="str">
            <v>M</v>
          </cell>
          <cell r="D787"/>
          <cell r="E787">
            <v>12484</v>
          </cell>
        </row>
        <row r="788">
          <cell r="A788" t="str">
            <v>MAT,463</v>
          </cell>
          <cell r="B788" t="str">
            <v>Tubería PVC presión de 1" RDE 21</v>
          </cell>
          <cell r="C788" t="str">
            <v>M</v>
          </cell>
          <cell r="D788"/>
          <cell r="E788">
            <v>5484</v>
          </cell>
        </row>
        <row r="789">
          <cell r="A789" t="str">
            <v>MAT,465</v>
          </cell>
          <cell r="B789" t="str">
            <v>Tubería PVC presión de 2" RDE 21</v>
          </cell>
          <cell r="C789" t="str">
            <v>M</v>
          </cell>
          <cell r="D789"/>
          <cell r="E789">
            <v>18817</v>
          </cell>
        </row>
        <row r="790">
          <cell r="A790" t="str">
            <v>MAT,466</v>
          </cell>
          <cell r="B790" t="str">
            <v>Tubería PVC presión de 3" RDE 21</v>
          </cell>
          <cell r="C790" t="str">
            <v>M</v>
          </cell>
          <cell r="D790"/>
          <cell r="E790">
            <v>12550</v>
          </cell>
        </row>
        <row r="791">
          <cell r="A791" t="str">
            <v>MAT,467</v>
          </cell>
          <cell r="B791" t="str">
            <v>Tubería PVC presión de 3/4" RDE 21</v>
          </cell>
          <cell r="C791" t="str">
            <v>M</v>
          </cell>
          <cell r="D791"/>
          <cell r="E791">
            <v>1250</v>
          </cell>
        </row>
        <row r="792">
          <cell r="A792" t="str">
            <v>MAT,468</v>
          </cell>
          <cell r="B792" t="str">
            <v>Tubería PVC sanitaria de 2"</v>
          </cell>
          <cell r="C792" t="str">
            <v>M</v>
          </cell>
          <cell r="D792"/>
          <cell r="E792">
            <v>8317</v>
          </cell>
        </row>
        <row r="793">
          <cell r="A793" t="str">
            <v>MAT,469</v>
          </cell>
          <cell r="B793" t="str">
            <v>Tubería PVC sanitaria de 3"</v>
          </cell>
          <cell r="C793" t="str">
            <v>M</v>
          </cell>
          <cell r="D793"/>
          <cell r="E793">
            <v>12983</v>
          </cell>
        </row>
        <row r="794">
          <cell r="A794" t="str">
            <v>MAT,470</v>
          </cell>
          <cell r="B794" t="str">
            <v>Tubería PVC sanitaria de 4"</v>
          </cell>
          <cell r="C794" t="str">
            <v>M</v>
          </cell>
          <cell r="D794"/>
          <cell r="E794">
            <v>18317</v>
          </cell>
        </row>
        <row r="795">
          <cell r="A795" t="str">
            <v>MAT,471</v>
          </cell>
          <cell r="B795" t="str">
            <v>Tubería PVC sanitaria de 6"</v>
          </cell>
          <cell r="C795" t="str">
            <v>M</v>
          </cell>
          <cell r="D795"/>
          <cell r="E795">
            <v>38300</v>
          </cell>
        </row>
        <row r="796">
          <cell r="A796" t="str">
            <v>MAT,799</v>
          </cell>
          <cell r="B796" t="str">
            <v>Tubo cerramiento galvanizado 2" x 1.5 mm Z180 o similar</v>
          </cell>
          <cell r="C796" t="str">
            <v>M</v>
          </cell>
          <cell r="D796"/>
          <cell r="E796">
            <v>20150</v>
          </cell>
        </row>
        <row r="797">
          <cell r="A797" t="str">
            <v>MAT,567</v>
          </cell>
          <cell r="B797" t="str">
            <v>Tuerca galvanizada 3/8", incluye arandela</v>
          </cell>
          <cell r="C797" t="str">
            <v>Un</v>
          </cell>
          <cell r="D797"/>
          <cell r="E797">
            <v>439</v>
          </cell>
        </row>
        <row r="798">
          <cell r="A798" t="str">
            <v>MAT,759</v>
          </cell>
          <cell r="B798" t="str">
            <v>Unión conduit EMT 1 ½"</v>
          </cell>
          <cell r="C798" t="str">
            <v>Un</v>
          </cell>
          <cell r="D798"/>
          <cell r="E798">
            <v>1500</v>
          </cell>
        </row>
        <row r="799">
          <cell r="A799" t="str">
            <v>MAT,760</v>
          </cell>
          <cell r="B799" t="str">
            <v>Unión conduit EMT 1"</v>
          </cell>
          <cell r="C799" t="str">
            <v>Un</v>
          </cell>
          <cell r="D799"/>
          <cell r="E799">
            <v>2600</v>
          </cell>
        </row>
        <row r="800">
          <cell r="A800" t="str">
            <v>MAT,761</v>
          </cell>
          <cell r="B800" t="str">
            <v>Unión conduit EMT 2"</v>
          </cell>
          <cell r="C800" t="str">
            <v>Un</v>
          </cell>
          <cell r="D800"/>
          <cell r="E800">
            <v>8900</v>
          </cell>
        </row>
        <row r="801">
          <cell r="A801" t="str">
            <v>MAT,762</v>
          </cell>
          <cell r="B801" t="str">
            <v>Unión conduit EMT 3"</v>
          </cell>
          <cell r="C801" t="str">
            <v>Un</v>
          </cell>
          <cell r="D801"/>
          <cell r="E801">
            <v>20250</v>
          </cell>
        </row>
        <row r="802">
          <cell r="A802" t="str">
            <v>MAT,763</v>
          </cell>
          <cell r="B802" t="str">
            <v>Unión conduit EMT 3/4"</v>
          </cell>
          <cell r="C802" t="str">
            <v>Un</v>
          </cell>
          <cell r="D802"/>
          <cell r="E802">
            <v>700</v>
          </cell>
        </row>
        <row r="803">
          <cell r="A803" t="str">
            <v>MAT,764</v>
          </cell>
          <cell r="B803" t="str">
            <v>Unión conduit EMT 4"</v>
          </cell>
          <cell r="C803" t="str">
            <v>Un</v>
          </cell>
          <cell r="D803"/>
          <cell r="E803">
            <v>28300</v>
          </cell>
        </row>
        <row r="804">
          <cell r="A804" t="str">
            <v>MAT,766</v>
          </cell>
          <cell r="B804" t="str">
            <v>Unión conduit IMC 1 ½"</v>
          </cell>
          <cell r="C804" t="str">
            <v>Un</v>
          </cell>
          <cell r="D804"/>
          <cell r="E804">
            <v>3500</v>
          </cell>
        </row>
        <row r="805">
          <cell r="A805" t="str">
            <v>MAT,765</v>
          </cell>
          <cell r="B805" t="str">
            <v>Unión conduit IMC 1"</v>
          </cell>
          <cell r="C805" t="str">
            <v>Un</v>
          </cell>
          <cell r="D805"/>
          <cell r="E805">
            <v>2250</v>
          </cell>
        </row>
        <row r="806">
          <cell r="A806" t="str">
            <v>MAT,767</v>
          </cell>
          <cell r="B806" t="str">
            <v>Unión conduit IMC 2"</v>
          </cell>
          <cell r="C806" t="str">
            <v>Un</v>
          </cell>
          <cell r="D806"/>
          <cell r="E806">
            <v>5400</v>
          </cell>
        </row>
        <row r="807">
          <cell r="A807" t="str">
            <v>MAT,768</v>
          </cell>
          <cell r="B807" t="str">
            <v>Unión conduit IMC 3/4"</v>
          </cell>
          <cell r="C807" t="str">
            <v>Un</v>
          </cell>
          <cell r="D807"/>
          <cell r="E807">
            <v>900</v>
          </cell>
        </row>
        <row r="808">
          <cell r="A808" t="str">
            <v>MAT,473</v>
          </cell>
          <cell r="B808" t="str">
            <v>Unión de reparación de 2 ½"</v>
          </cell>
          <cell r="C808" t="str">
            <v>Un</v>
          </cell>
          <cell r="D808"/>
          <cell r="E808">
            <v>57900</v>
          </cell>
        </row>
        <row r="809">
          <cell r="A809" t="str">
            <v>MAT,474</v>
          </cell>
          <cell r="B809" t="str">
            <v>Unión de reparación de 2"</v>
          </cell>
          <cell r="C809" t="str">
            <v>Un</v>
          </cell>
          <cell r="D809"/>
          <cell r="E809">
            <v>29377</v>
          </cell>
        </row>
        <row r="810">
          <cell r="A810" t="str">
            <v>MAT,475</v>
          </cell>
          <cell r="B810" t="str">
            <v>Unión de reparación de 3"</v>
          </cell>
          <cell r="C810" t="str">
            <v>Un</v>
          </cell>
          <cell r="D810"/>
          <cell r="E810">
            <v>56900</v>
          </cell>
        </row>
        <row r="811">
          <cell r="A811" t="str">
            <v>MAT,476</v>
          </cell>
          <cell r="B811" t="str">
            <v>Unión de reparación de 4"</v>
          </cell>
          <cell r="C811" t="str">
            <v>Un</v>
          </cell>
          <cell r="D811"/>
          <cell r="E811">
            <v>71559</v>
          </cell>
        </row>
        <row r="812">
          <cell r="A812" t="str">
            <v>MAT,477</v>
          </cell>
          <cell r="B812" t="str">
            <v>Unión de reparación de 6"</v>
          </cell>
          <cell r="C812" t="str">
            <v>Un</v>
          </cell>
          <cell r="D812"/>
          <cell r="E812">
            <v>192900</v>
          </cell>
        </row>
        <row r="813">
          <cell r="A813" t="str">
            <v>MAT,478</v>
          </cell>
          <cell r="B813" t="str">
            <v>Unión de reparación de 8"</v>
          </cell>
          <cell r="C813" t="str">
            <v>Un</v>
          </cell>
          <cell r="D813"/>
          <cell r="E813">
            <v>286061</v>
          </cell>
        </row>
        <row r="814">
          <cell r="A814" t="str">
            <v>MAT,769</v>
          </cell>
          <cell r="B814" t="str">
            <v>Unión rápida EDRN  - EZ</v>
          </cell>
          <cell r="C814" t="str">
            <v>Un</v>
          </cell>
          <cell r="D814"/>
          <cell r="E814">
            <v>8816</v>
          </cell>
        </row>
        <row r="815">
          <cell r="A815" t="str">
            <v>MAT,479</v>
          </cell>
          <cell r="B815" t="str">
            <v>Universal PVC 1 ½"</v>
          </cell>
          <cell r="C815" t="str">
            <v>Un</v>
          </cell>
          <cell r="D815"/>
          <cell r="E815">
            <v>33900</v>
          </cell>
        </row>
        <row r="816">
          <cell r="A816" t="str">
            <v>MAT,537</v>
          </cell>
          <cell r="B816" t="str">
            <v>Universal PVC 1"</v>
          </cell>
          <cell r="C816" t="str">
            <v>Un</v>
          </cell>
          <cell r="D816"/>
          <cell r="E816">
            <v>14900</v>
          </cell>
        </row>
        <row r="817">
          <cell r="A817" t="str">
            <v>MAT,480</v>
          </cell>
          <cell r="B817" t="str">
            <v>Universal PVC 2"</v>
          </cell>
          <cell r="C817" t="str">
            <v>Un</v>
          </cell>
          <cell r="D817"/>
          <cell r="E817">
            <v>30900</v>
          </cell>
        </row>
        <row r="818">
          <cell r="A818" t="str">
            <v>MAT,481</v>
          </cell>
          <cell r="B818" t="str">
            <v>Universal PVC 3/4"</v>
          </cell>
          <cell r="C818" t="str">
            <v>Un</v>
          </cell>
          <cell r="D818"/>
          <cell r="E818">
            <v>8900</v>
          </cell>
        </row>
        <row r="819">
          <cell r="A819" t="str">
            <v>MAT,538</v>
          </cell>
          <cell r="B819" t="str">
            <v>Universal PVC de ½"</v>
          </cell>
          <cell r="C819" t="str">
            <v>Un</v>
          </cell>
          <cell r="D819"/>
          <cell r="E819">
            <v>8900</v>
          </cell>
        </row>
        <row r="820">
          <cell r="A820" t="str">
            <v>MAT,482</v>
          </cell>
          <cell r="B820" t="str">
            <v>Valla en tela vinílica con malla de poliéster (banner)</v>
          </cell>
          <cell r="C820" t="str">
            <v>M2</v>
          </cell>
          <cell r="D820"/>
          <cell r="E820">
            <v>60000</v>
          </cell>
        </row>
        <row r="821">
          <cell r="A821" t="str">
            <v>MAT,770</v>
          </cell>
          <cell r="B821" t="str">
            <v>Valor contrato para suministro de consola de operación (vinculado a tablero de protecciones), según diagrama unifilar del proyecto</v>
          </cell>
          <cell r="C821" t="str">
            <v>Un</v>
          </cell>
          <cell r="D821"/>
          <cell r="E821">
            <v>4362994</v>
          </cell>
        </row>
        <row r="822">
          <cell r="A822" t="str">
            <v>MAT,771</v>
          </cell>
          <cell r="B822" t="str">
            <v>Valor contrato para suministro de tablero de protecciones y operación motores, según diagrama unifilar del proyecto</v>
          </cell>
          <cell r="C822" t="str">
            <v>Un</v>
          </cell>
          <cell r="D822"/>
          <cell r="E822">
            <v>13080023</v>
          </cell>
        </row>
        <row r="823">
          <cell r="A823" t="str">
            <v>MAT,772</v>
          </cell>
          <cell r="B823" t="str">
            <v>Valor contrato para suministro de tablero general de baja tensión, incluye transferencia automática motorizada de 450 A, según diseños del proyecto. No se incluyen protecciones</v>
          </cell>
          <cell r="C823" t="str">
            <v>Un</v>
          </cell>
          <cell r="D823"/>
          <cell r="E823">
            <v>25823471</v>
          </cell>
        </row>
        <row r="824">
          <cell r="A824" t="str">
            <v>MAT,774</v>
          </cell>
          <cell r="B824" t="str">
            <v>Valor inspección con fines de certificación de cumplimiento con RETIE vigente. Incluye personal necesario para apoyo en la revisión de las instalaciones eléctricas, diferente al del organismo de certificación</v>
          </cell>
          <cell r="C824" t="str">
            <v>Sf</v>
          </cell>
          <cell r="D824"/>
          <cell r="E824">
            <v>7525493</v>
          </cell>
        </row>
        <row r="825">
          <cell r="A825" t="str">
            <v>MAT,483</v>
          </cell>
          <cell r="B825" t="str">
            <v>Válvula de 3" sello de bronce extremo liso o junta hidráulica PVC</v>
          </cell>
          <cell r="C825" t="str">
            <v>Un</v>
          </cell>
          <cell r="D825"/>
          <cell r="E825">
            <v>547500</v>
          </cell>
        </row>
        <row r="826">
          <cell r="A826" t="str">
            <v>MAT,484</v>
          </cell>
          <cell r="B826" t="str">
            <v>Válvula de 3" sello elástico extremo liso o junta hidráulica PVC</v>
          </cell>
          <cell r="C826" t="str">
            <v>Un</v>
          </cell>
          <cell r="D826"/>
          <cell r="E826">
            <v>407408</v>
          </cell>
        </row>
        <row r="827">
          <cell r="A827" t="str">
            <v>MAT,588</v>
          </cell>
          <cell r="B827" t="str">
            <v>Varilla Cu 5/8" x 2.4 m</v>
          </cell>
          <cell r="C827" t="str">
            <v>Un</v>
          </cell>
          <cell r="D827"/>
          <cell r="E827">
            <v>59900</v>
          </cell>
        </row>
        <row r="828">
          <cell r="A828" t="str">
            <v>MAT,485</v>
          </cell>
          <cell r="B828" t="str">
            <v>Varilla cuadrada de ½" para reja</v>
          </cell>
          <cell r="C828" t="str">
            <v>M</v>
          </cell>
          <cell r="D828"/>
          <cell r="E828">
            <v>6984</v>
          </cell>
        </row>
        <row r="829">
          <cell r="A829" t="str">
            <v>MAT,486</v>
          </cell>
          <cell r="B829" t="str">
            <v>Varilla esqueleto fina</v>
          </cell>
          <cell r="C829" t="str">
            <v>M</v>
          </cell>
          <cell r="D829"/>
          <cell r="E829">
            <v>1285.7142857142858</v>
          </cell>
        </row>
        <row r="830">
          <cell r="A830" t="str">
            <v>MAT,589</v>
          </cell>
          <cell r="B830" t="str">
            <v>Varilla roscada 3/8" galvanizada</v>
          </cell>
          <cell r="C830" t="str">
            <v>M</v>
          </cell>
          <cell r="D830"/>
          <cell r="E830">
            <v>11900</v>
          </cell>
        </row>
        <row r="831">
          <cell r="A831" t="str">
            <v>MAT,814</v>
          </cell>
          <cell r="B831" t="str">
            <v>Varillón común 3 x 0.04 x 0.02 m</v>
          </cell>
          <cell r="C831" t="str">
            <v>Un</v>
          </cell>
          <cell r="D831"/>
          <cell r="E831">
            <v>6000</v>
          </cell>
        </row>
        <row r="832">
          <cell r="A832" t="str">
            <v>MAT,487</v>
          </cell>
          <cell r="B832" t="str">
            <v>Varillón de sajo 3 x 3 cm</v>
          </cell>
          <cell r="C832" t="str">
            <v>M</v>
          </cell>
          <cell r="D832"/>
          <cell r="E832">
            <v>1540</v>
          </cell>
        </row>
        <row r="833">
          <cell r="A833" t="str">
            <v>MAT,488</v>
          </cell>
          <cell r="B833" t="str">
            <v>Vaselina</v>
          </cell>
          <cell r="C833" t="str">
            <v>Lb</v>
          </cell>
          <cell r="D833"/>
          <cell r="E833">
            <v>15110</v>
          </cell>
        </row>
        <row r="834">
          <cell r="A834" t="str">
            <v>MAT,802</v>
          </cell>
          <cell r="B834" t="str">
            <v>Ventana 1.2 x 1.5 m aluminio Int negro corrediza XO/O, vidrio templado 6 mm alúmina</v>
          </cell>
          <cell r="C834" t="str">
            <v>M2</v>
          </cell>
          <cell r="D834"/>
          <cell r="E834">
            <v>98833.333333333343</v>
          </cell>
        </row>
        <row r="835">
          <cell r="A835" t="str">
            <v>MAT,489</v>
          </cell>
          <cell r="B835" t="str">
            <v>Ventanería en ángulo de 1" x 1/8", incluye anticorrosivo</v>
          </cell>
          <cell r="C835" t="str">
            <v>M2</v>
          </cell>
          <cell r="D835"/>
          <cell r="E835">
            <v>55648.333333333336</v>
          </cell>
        </row>
        <row r="836">
          <cell r="A836" t="str">
            <v>MAT,490</v>
          </cell>
          <cell r="B836" t="str">
            <v>Ventanería metálica en lámina C 20 de seguridad, incluye anticorrosivo</v>
          </cell>
          <cell r="C836" t="str">
            <v>M2</v>
          </cell>
          <cell r="D836"/>
          <cell r="E836">
            <v>128296.8</v>
          </cell>
        </row>
        <row r="837">
          <cell r="A837" t="str">
            <v>MAT,491</v>
          </cell>
          <cell r="B837" t="str">
            <v>Ventanería metálica en lámina C 20, incluye anticorrosivo</v>
          </cell>
          <cell r="C837" t="str">
            <v>M2</v>
          </cell>
          <cell r="D837"/>
          <cell r="E837">
            <v>185000</v>
          </cell>
        </row>
        <row r="838">
          <cell r="A838" t="str">
            <v>MAT,492</v>
          </cell>
          <cell r="B838" t="str">
            <v>Película de privacidad</v>
          </cell>
          <cell r="C838" t="str">
            <v>M2</v>
          </cell>
          <cell r="D838"/>
          <cell r="E838">
            <v>30000</v>
          </cell>
        </row>
        <row r="839">
          <cell r="A839" t="str">
            <v>MAT,493</v>
          </cell>
          <cell r="B839" t="str">
            <v>Vidrio de 4 mm de seguridad transparente</v>
          </cell>
          <cell r="C839" t="str">
            <v>M2</v>
          </cell>
          <cell r="D839"/>
          <cell r="E839">
            <v>101000</v>
          </cell>
        </row>
        <row r="840">
          <cell r="A840" t="str">
            <v>MAT,494</v>
          </cell>
          <cell r="B840" t="str">
            <v>Vigueta principal de ± 2,4 m de aluminio</v>
          </cell>
          <cell r="C840" t="str">
            <v>Un</v>
          </cell>
          <cell r="D840"/>
          <cell r="E840">
            <v>5950</v>
          </cell>
        </row>
        <row r="841">
          <cell r="A841" t="str">
            <v>MAT,495</v>
          </cell>
          <cell r="B841" t="str">
            <v>Yeso</v>
          </cell>
          <cell r="C841" t="str">
            <v>Kg</v>
          </cell>
          <cell r="D841"/>
          <cell r="E841">
            <v>2780</v>
          </cell>
        </row>
        <row r="842">
          <cell r="A842" t="str">
            <v>MAT,162</v>
          </cell>
          <cell r="B842" t="str">
            <v>Pintura anticorrosiva tipo C5-X que cumpla la norma 12944 negra</v>
          </cell>
          <cell r="C842" t="str">
            <v>Gl</v>
          </cell>
          <cell r="D842"/>
          <cell r="E842">
            <v>69900</v>
          </cell>
        </row>
        <row r="843">
          <cell r="A843" t="str">
            <v>MAT,234</v>
          </cell>
          <cell r="B843" t="str">
            <v>Ajustador alifático (varsol) 21132 o similar</v>
          </cell>
          <cell r="C843" t="str">
            <v>Gl</v>
          </cell>
          <cell r="D843"/>
          <cell r="E843">
            <v>50182</v>
          </cell>
        </row>
        <row r="844">
          <cell r="A844" t="str">
            <v>MAT,521</v>
          </cell>
          <cell r="B844" t="str">
            <v>Malla electrosoldada M-188 Φ 6.00 mm c/0.15 m (peso 42,20 Kg/m2) (2,35 x 6 m)</v>
          </cell>
          <cell r="C844" t="str">
            <v>Kg</v>
          </cell>
          <cell r="D844"/>
          <cell r="E844">
            <v>6547.8199052132695</v>
          </cell>
        </row>
        <row r="845">
          <cell r="A845" t="str">
            <v>MAT,586</v>
          </cell>
          <cell r="B845"/>
          <cell r="C845"/>
          <cell r="D845"/>
          <cell r="E845"/>
        </row>
        <row r="846">
          <cell r="A846" t="str">
            <v>MAT,778</v>
          </cell>
          <cell r="B846"/>
          <cell r="C846"/>
          <cell r="D846"/>
          <cell r="E846"/>
        </row>
        <row r="847">
          <cell r="A847" t="str">
            <v>MAT,824</v>
          </cell>
          <cell r="B847"/>
          <cell r="C847"/>
          <cell r="D847"/>
          <cell r="E847"/>
        </row>
        <row r="848">
          <cell r="A848" t="str">
            <v>EQUIPO Y ENSAYOS</v>
          </cell>
          <cell r="B848"/>
          <cell r="C848"/>
          <cell r="D848"/>
          <cell r="E848"/>
        </row>
        <row r="849">
          <cell r="A849"/>
          <cell r="B849"/>
          <cell r="C849"/>
          <cell r="D849"/>
          <cell r="E849"/>
        </row>
        <row r="850">
          <cell r="A850" t="str">
            <v>EQU033</v>
          </cell>
          <cell r="B850" t="str">
            <v>Alquiler de campero o camioneta modelo &gt; 2016 de 2.600 o más C. C., con conductor</v>
          </cell>
          <cell r="C850" t="str">
            <v>Día</v>
          </cell>
          <cell r="D850"/>
          <cell r="E850">
            <v>378333.33333333331</v>
          </cell>
        </row>
        <row r="851">
          <cell r="A851" t="str">
            <v>EQU050</v>
          </cell>
          <cell r="B851" t="str">
            <v>Alquiler diario de cesta elevadora de brazo articulado, motor diésel, de 16 m de altura máxima de trabajo, incluso mantenimiento y seguro de responsabilidad civil</v>
          </cell>
          <cell r="C851" t="str">
            <v>Día</v>
          </cell>
          <cell r="D851"/>
          <cell r="E851">
            <v>315206</v>
          </cell>
        </row>
        <row r="852">
          <cell r="A852" t="str">
            <v>EQU006</v>
          </cell>
          <cell r="B852" t="str">
            <v>Andamio certificado</v>
          </cell>
          <cell r="C852" t="str">
            <v>%MO</v>
          </cell>
          <cell r="D852"/>
          <cell r="E852">
            <v>0</v>
          </cell>
        </row>
        <row r="853">
          <cell r="A853" t="str">
            <v>EQU048</v>
          </cell>
          <cell r="B853" t="str">
            <v>Andamio tubular certificado de 2 m, incluye arnés y línea de vida</v>
          </cell>
          <cell r="C853" t="str">
            <v>Día</v>
          </cell>
          <cell r="D853"/>
          <cell r="E853">
            <v>63150</v>
          </cell>
        </row>
        <row r="854">
          <cell r="A854" t="str">
            <v>EQU061</v>
          </cell>
          <cell r="B854" t="str">
            <v>Aspersor manual</v>
          </cell>
          <cell r="C854" t="str">
            <v>Día</v>
          </cell>
          <cell r="D854"/>
          <cell r="E854">
            <v>20760</v>
          </cell>
        </row>
        <row r="855">
          <cell r="A855" t="str">
            <v>EQU040</v>
          </cell>
          <cell r="B855" t="str">
            <v>Bomba para concreto</v>
          </cell>
          <cell r="C855" t="str">
            <v>Hr</v>
          </cell>
          <cell r="D855"/>
          <cell r="E855">
            <v>48300</v>
          </cell>
        </row>
        <row r="856">
          <cell r="A856" t="str">
            <v>EQU004</v>
          </cell>
          <cell r="B856" t="str">
            <v>Bulldozer, potencia al volante de 140 HP, motor de 2200 RPM, longitud de hoja 4,80 m</v>
          </cell>
          <cell r="C856" t="str">
            <v>Hr</v>
          </cell>
          <cell r="D856"/>
          <cell r="E856">
            <v>238000</v>
          </cell>
        </row>
        <row r="857">
          <cell r="A857" t="str">
            <v>EQU030</v>
          </cell>
          <cell r="B857" t="str">
            <v>Cama baja</v>
          </cell>
          <cell r="C857" t="str">
            <v>Serv x 10 Km</v>
          </cell>
          <cell r="D857"/>
          <cell r="E857">
            <v>26747</v>
          </cell>
        </row>
        <row r="858">
          <cell r="A858" t="str">
            <v>EQU066</v>
          </cell>
          <cell r="B858" t="str">
            <v>Camión dobletroque</v>
          </cell>
          <cell r="C858" t="str">
            <v>Tn</v>
          </cell>
          <cell r="D858"/>
          <cell r="E858">
            <v>60000</v>
          </cell>
        </row>
        <row r="859">
          <cell r="A859" t="str">
            <v>EQU057</v>
          </cell>
          <cell r="B859" t="str">
            <v>Camisa metálica recuperable para pilotes</v>
          </cell>
          <cell r="C859" t="str">
            <v>Día</v>
          </cell>
          <cell r="D859"/>
          <cell r="E859">
            <v>39444</v>
          </cell>
        </row>
        <row r="860">
          <cell r="A860" t="str">
            <v>EQU009</v>
          </cell>
          <cell r="B860" t="str">
            <v>Cargador 930 1,5 yd3</v>
          </cell>
          <cell r="C860" t="str">
            <v>Hr</v>
          </cell>
          <cell r="D860"/>
          <cell r="E860">
            <v>190000</v>
          </cell>
        </row>
        <row r="861">
          <cell r="A861" t="str">
            <v>EQU023</v>
          </cell>
          <cell r="B861" t="str">
            <v>Carrotanque agua</v>
          </cell>
          <cell r="C861" t="str">
            <v>Hr</v>
          </cell>
          <cell r="D861"/>
          <cell r="E861">
            <v>104125</v>
          </cell>
        </row>
        <row r="862">
          <cell r="A862" t="str">
            <v>EQU020</v>
          </cell>
          <cell r="B862" t="str">
            <v>Carrotanque asfalto</v>
          </cell>
          <cell r="C862" t="str">
            <v>Hr</v>
          </cell>
          <cell r="D862"/>
          <cell r="E862">
            <v>107100</v>
          </cell>
        </row>
        <row r="863">
          <cell r="A863" t="str">
            <v>EQU065</v>
          </cell>
          <cell r="B863" t="str">
            <v>Cercha metálica 3 m</v>
          </cell>
          <cell r="C863" t="str">
            <v>Día</v>
          </cell>
          <cell r="D863"/>
          <cell r="E863">
            <v>550</v>
          </cell>
        </row>
        <row r="864">
          <cell r="A864" t="str">
            <v>EQU013</v>
          </cell>
          <cell r="B864" t="str">
            <v>Cilindro compactador vibratorio Dynapac y tractor</v>
          </cell>
          <cell r="C864" t="str">
            <v>Hr</v>
          </cell>
          <cell r="D864"/>
          <cell r="E864">
            <v>90000</v>
          </cell>
        </row>
        <row r="865">
          <cell r="A865" t="str">
            <v>EQU034</v>
          </cell>
          <cell r="B865" t="str">
            <v>Compactador manual (canguro)</v>
          </cell>
          <cell r="C865" t="str">
            <v>Día</v>
          </cell>
          <cell r="D865"/>
          <cell r="E865">
            <v>71400</v>
          </cell>
        </row>
        <row r="866">
          <cell r="A866" t="str">
            <v>EQU022</v>
          </cell>
          <cell r="B866" t="str">
            <v>Compactador neumático con tractor</v>
          </cell>
          <cell r="C866" t="str">
            <v>Hr</v>
          </cell>
          <cell r="D866"/>
          <cell r="E866">
            <v>165410</v>
          </cell>
        </row>
        <row r="867">
          <cell r="A867" t="str">
            <v>EQU060</v>
          </cell>
          <cell r="B867" t="str">
            <v>Compresor (barrido y soplado)</v>
          </cell>
          <cell r="C867" t="str">
            <v>Día</v>
          </cell>
          <cell r="D867"/>
          <cell r="E867">
            <v>59000</v>
          </cell>
        </row>
        <row r="868">
          <cell r="A868" t="str">
            <v>EQU005</v>
          </cell>
          <cell r="B868" t="str">
            <v>Compresor 185 pies3 CFM de 2 martillos, incluye 2 operarios y combustible</v>
          </cell>
          <cell r="C868" t="str">
            <v>Hr</v>
          </cell>
          <cell r="D868"/>
          <cell r="E868">
            <v>95200</v>
          </cell>
        </row>
        <row r="869">
          <cell r="A869" t="str">
            <v>EQU021</v>
          </cell>
          <cell r="B869" t="str">
            <v>Compresor pintura</v>
          </cell>
          <cell r="C869" t="str">
            <v>Día</v>
          </cell>
          <cell r="D869"/>
          <cell r="E869">
            <v>35700</v>
          </cell>
        </row>
        <row r="870">
          <cell r="A870" t="str">
            <v>EQU003</v>
          </cell>
          <cell r="B870" t="str">
            <v>Concretadora gasolina 1 o 1 1/2 sacos</v>
          </cell>
          <cell r="C870" t="str">
            <v>Día</v>
          </cell>
          <cell r="D870"/>
          <cell r="E870">
            <v>71400</v>
          </cell>
        </row>
        <row r="871">
          <cell r="A871" t="str">
            <v>EQU001</v>
          </cell>
          <cell r="B871" t="str">
            <v>Control de agua</v>
          </cell>
          <cell r="C871" t="str">
            <v>%MO</v>
          </cell>
          <cell r="D871"/>
          <cell r="E871">
            <v>0</v>
          </cell>
        </row>
        <row r="872">
          <cell r="A872" t="str">
            <v>EQU031</v>
          </cell>
          <cell r="B872" t="str">
            <v>Cortadora de concreto con disco</v>
          </cell>
          <cell r="C872" t="str">
            <v>Día</v>
          </cell>
          <cell r="D872"/>
          <cell r="E872">
            <v>166600</v>
          </cell>
        </row>
        <row r="873">
          <cell r="A873" t="str">
            <v>EQU035</v>
          </cell>
          <cell r="B873" t="str">
            <v>Cortadora de ladrillo sin disco</v>
          </cell>
          <cell r="C873" t="str">
            <v>Día</v>
          </cell>
          <cell r="D873"/>
          <cell r="E873">
            <v>65500</v>
          </cell>
        </row>
        <row r="874">
          <cell r="A874" t="str">
            <v>ESY001</v>
          </cell>
          <cell r="B874" t="str">
            <v>Ensayo resistencia concretos</v>
          </cell>
          <cell r="C874" t="str">
            <v>Un</v>
          </cell>
          <cell r="D874"/>
          <cell r="E874">
            <v>12852</v>
          </cell>
        </row>
        <row r="875">
          <cell r="A875" t="str">
            <v>EQU017</v>
          </cell>
          <cell r="B875" t="str">
            <v>Entibado (% de mano de obra)</v>
          </cell>
          <cell r="C875" t="str">
            <v>%MO</v>
          </cell>
          <cell r="D875"/>
          <cell r="E875">
            <v>0</v>
          </cell>
        </row>
        <row r="876">
          <cell r="A876" t="str">
            <v>EQU011</v>
          </cell>
          <cell r="B876" t="str">
            <v>Equipo completo de topografía</v>
          </cell>
          <cell r="C876" t="str">
            <v>Día</v>
          </cell>
          <cell r="D876"/>
          <cell r="E876">
            <v>109900</v>
          </cell>
        </row>
        <row r="877">
          <cell r="A877" t="str">
            <v>EQU042</v>
          </cell>
          <cell r="B877" t="str">
            <v>Equipo de Oxicorte (Oxigeno - Acetileno)</v>
          </cell>
          <cell r="C877" t="str">
            <v>Día</v>
          </cell>
          <cell r="D877"/>
          <cell r="E877">
            <v>73880.688000000009</v>
          </cell>
        </row>
        <row r="878">
          <cell r="A878" t="str">
            <v>EQU032</v>
          </cell>
          <cell r="B878" t="str">
            <v>Equipo móvil pintura línea vías, incluye camioneta guía</v>
          </cell>
          <cell r="C878" t="str">
            <v>Día</v>
          </cell>
          <cell r="D878"/>
          <cell r="E878">
            <v>582243.26399999997</v>
          </cell>
        </row>
        <row r="879">
          <cell r="A879" t="str">
            <v>EQU036</v>
          </cell>
          <cell r="B879" t="str">
            <v>Equipo perforación de pilotes</v>
          </cell>
          <cell r="C879" t="str">
            <v>Hr</v>
          </cell>
          <cell r="D879"/>
          <cell r="E879">
            <v>400687.72200000001</v>
          </cell>
        </row>
        <row r="880">
          <cell r="A880" t="str">
            <v>EQU039</v>
          </cell>
          <cell r="B880" t="str">
            <v>Equipo soldadura eléctrica</v>
          </cell>
          <cell r="C880" t="str">
            <v>Día</v>
          </cell>
          <cell r="D880"/>
          <cell r="E880">
            <v>48000</v>
          </cell>
        </row>
        <row r="881">
          <cell r="A881" t="str">
            <v>EQU049</v>
          </cell>
          <cell r="B881" t="str">
            <v>Equipo y elementos auxiliares para soldadura eléctrica</v>
          </cell>
          <cell r="C881" t="str">
            <v>Hr</v>
          </cell>
          <cell r="D881"/>
          <cell r="E881">
            <v>8714</v>
          </cell>
        </row>
        <row r="882">
          <cell r="A882" t="str">
            <v>EQU019</v>
          </cell>
          <cell r="B882" t="str">
            <v>Finisher (pavimentadora) con operario</v>
          </cell>
          <cell r="C882" t="str">
            <v>Hr</v>
          </cell>
          <cell r="D882"/>
          <cell r="E882">
            <v>173872.266</v>
          </cell>
        </row>
        <row r="883">
          <cell r="A883" t="str">
            <v>EQU056</v>
          </cell>
          <cell r="B883" t="str">
            <v>Formaleta cónica para caissons</v>
          </cell>
          <cell r="C883" t="str">
            <v>Día</v>
          </cell>
          <cell r="D883"/>
          <cell r="E883">
            <v>23800</v>
          </cell>
        </row>
        <row r="884">
          <cell r="A884" t="str">
            <v>EQU025</v>
          </cell>
          <cell r="B884" t="str">
            <v>Formaleta cono cámara</v>
          </cell>
          <cell r="C884" t="str">
            <v>Día</v>
          </cell>
          <cell r="D884"/>
          <cell r="E884">
            <v>23800</v>
          </cell>
        </row>
        <row r="885">
          <cell r="A885" t="str">
            <v>EQU028</v>
          </cell>
          <cell r="B885" t="str">
            <v>Formaleta cuerpo cámara inspección 1,20 m</v>
          </cell>
          <cell r="C885" t="str">
            <v>Día</v>
          </cell>
          <cell r="D885"/>
          <cell r="E885">
            <v>47600</v>
          </cell>
        </row>
        <row r="886">
          <cell r="A886" t="str">
            <v>EQU027</v>
          </cell>
          <cell r="B886" t="str">
            <v>Formaleta pavimento concreto 3 m</v>
          </cell>
          <cell r="C886" t="str">
            <v>Día</v>
          </cell>
          <cell r="D886"/>
          <cell r="E886">
            <v>4400</v>
          </cell>
        </row>
        <row r="887">
          <cell r="A887" t="str">
            <v>EQU051</v>
          </cell>
          <cell r="B887" t="str">
            <v>Grúa autopropulsada de brazo telescópico con una capacidad de elevación de 12 t y 20 m de altura máxima de trabajo</v>
          </cell>
          <cell r="C887" t="str">
            <v>Hr</v>
          </cell>
          <cell r="D887"/>
          <cell r="E887">
            <v>134053</v>
          </cell>
        </row>
        <row r="888">
          <cell r="A888" t="str">
            <v>EQU038</v>
          </cell>
          <cell r="B888" t="str">
            <v>Grúa montacarga (7 Tn)</v>
          </cell>
          <cell r="C888" t="str">
            <v>Hr</v>
          </cell>
          <cell r="D888"/>
          <cell r="E888">
            <v>183310.80000000002</v>
          </cell>
        </row>
        <row r="889">
          <cell r="A889" t="str">
            <v>EQU014</v>
          </cell>
          <cell r="B889" t="str">
            <v>Guadaña</v>
          </cell>
          <cell r="C889" t="str">
            <v>Día</v>
          </cell>
          <cell r="D889"/>
          <cell r="E889">
            <v>35700</v>
          </cell>
        </row>
        <row r="890">
          <cell r="A890" t="str">
            <v>EQU002</v>
          </cell>
          <cell r="B890" t="str">
            <v>Herramienta menor</v>
          </cell>
          <cell r="C890" t="str">
            <v>%MO</v>
          </cell>
          <cell r="D890"/>
          <cell r="E890">
            <v>0</v>
          </cell>
        </row>
        <row r="891">
          <cell r="A891" t="str">
            <v>EQU029</v>
          </cell>
          <cell r="B891" t="str">
            <v>Manejo de tubería</v>
          </cell>
          <cell r="C891" t="str">
            <v>%MO</v>
          </cell>
          <cell r="D891"/>
          <cell r="E891">
            <v>0</v>
          </cell>
        </row>
        <row r="892">
          <cell r="A892" t="str">
            <v>EQU053</v>
          </cell>
          <cell r="B892" t="str">
            <v>Máquina hidro sembradora 1000 - 4000 litros</v>
          </cell>
          <cell r="C892" t="str">
            <v>Hr</v>
          </cell>
          <cell r="D892"/>
          <cell r="E892">
            <v>43612</v>
          </cell>
        </row>
        <row r="893">
          <cell r="A893" t="str">
            <v>EQU047</v>
          </cell>
          <cell r="B893" t="str">
            <v>Molde en poliuretano de ± 0,60 x 0,60 m</v>
          </cell>
          <cell r="C893" t="str">
            <v>Un</v>
          </cell>
          <cell r="D893"/>
          <cell r="E893">
            <v>406886</v>
          </cell>
        </row>
        <row r="894">
          <cell r="A894" t="str">
            <v>EQU062</v>
          </cell>
          <cell r="B894" t="str">
            <v>Motobomba de concreto</v>
          </cell>
          <cell r="C894" t="str">
            <v>M3</v>
          </cell>
          <cell r="D894"/>
          <cell r="E894">
            <v>41520</v>
          </cell>
        </row>
        <row r="895">
          <cell r="A895" t="str">
            <v>EQU016</v>
          </cell>
          <cell r="B895" t="str">
            <v>Motobomba sumergible 3" con manguera</v>
          </cell>
          <cell r="C895" t="str">
            <v>Día</v>
          </cell>
          <cell r="D895"/>
          <cell r="E895">
            <v>71400</v>
          </cell>
        </row>
        <row r="896">
          <cell r="A896" t="str">
            <v>EQU008</v>
          </cell>
          <cell r="B896" t="str">
            <v xml:space="preserve">Motoniveladora </v>
          </cell>
          <cell r="C896" t="str">
            <v>Hr</v>
          </cell>
          <cell r="D896"/>
          <cell r="E896">
            <v>200000</v>
          </cell>
        </row>
        <row r="897">
          <cell r="A897" t="str">
            <v>EQU059</v>
          </cell>
          <cell r="B897" t="str">
            <v>Motosierra 93.6 cm3 - 7.1 HP, 45-90 cm - 7.9 Kg</v>
          </cell>
          <cell r="C897" t="str">
            <v>Día</v>
          </cell>
          <cell r="D897"/>
          <cell r="E897">
            <v>27000</v>
          </cell>
        </row>
        <row r="898">
          <cell r="A898" t="str">
            <v>EQU063</v>
          </cell>
          <cell r="B898" t="str">
            <v>Pala auxiliar de piloteadora</v>
          </cell>
          <cell r="C898" t="str">
            <v>Hr</v>
          </cell>
          <cell r="D898"/>
          <cell r="E898">
            <v>275070</v>
          </cell>
        </row>
        <row r="899">
          <cell r="A899" t="str">
            <v>EQU015</v>
          </cell>
          <cell r="B899" t="str">
            <v>Pulidora sin operario</v>
          </cell>
          <cell r="C899" t="str">
            <v>Día</v>
          </cell>
          <cell r="D899"/>
          <cell r="E899">
            <v>39984</v>
          </cell>
        </row>
        <row r="900">
          <cell r="A900" t="str">
            <v>EQU026</v>
          </cell>
          <cell r="B900" t="str">
            <v>Regla vibradora</v>
          </cell>
          <cell r="C900" t="str">
            <v>Día</v>
          </cell>
          <cell r="D900"/>
          <cell r="E900">
            <v>65450</v>
          </cell>
        </row>
        <row r="901">
          <cell r="A901" t="str">
            <v>EQU064</v>
          </cell>
          <cell r="B901" t="str">
            <v>Retroexcavadora A25C</v>
          </cell>
          <cell r="C901" t="str">
            <v>Hr</v>
          </cell>
          <cell r="D901"/>
          <cell r="E901">
            <v>261800</v>
          </cell>
        </row>
        <row r="902">
          <cell r="A902" t="str">
            <v>EQU024</v>
          </cell>
          <cell r="B902" t="str">
            <v>Retroexcavadora de orugas capacidad 0,9 m3 (1,5 m3)</v>
          </cell>
          <cell r="C902" t="str">
            <v>Hr</v>
          </cell>
          <cell r="D902"/>
          <cell r="E902">
            <v>180000</v>
          </cell>
        </row>
        <row r="903">
          <cell r="A903" t="str">
            <v>EQU044</v>
          </cell>
          <cell r="B903" t="str">
            <v>Tablero formaleta 90 x 135</v>
          </cell>
          <cell r="C903" t="str">
            <v>Día</v>
          </cell>
          <cell r="D903"/>
          <cell r="E903">
            <v>952</v>
          </cell>
        </row>
        <row r="904">
          <cell r="A904" t="str">
            <v>EQU007</v>
          </cell>
          <cell r="B904" t="str">
            <v>Taco metálico de 2 - &gt; 3 m</v>
          </cell>
          <cell r="C904" t="str">
            <v>Día</v>
          </cell>
          <cell r="D904"/>
          <cell r="E904">
            <v>286</v>
          </cell>
        </row>
        <row r="905">
          <cell r="A905" t="str">
            <v>EQU043</v>
          </cell>
          <cell r="B905" t="str">
            <v>Taco metálico de 2,6 - &gt; 4 m</v>
          </cell>
          <cell r="C905" t="str">
            <v>Día</v>
          </cell>
          <cell r="D905"/>
          <cell r="E905">
            <v>369</v>
          </cell>
        </row>
        <row r="906">
          <cell r="A906" t="str">
            <v>EQU045</v>
          </cell>
          <cell r="B906" t="str">
            <v>Taladro percutor, incluye broca</v>
          </cell>
          <cell r="C906" t="str">
            <v>Día</v>
          </cell>
          <cell r="D906"/>
          <cell r="E906">
            <v>145950</v>
          </cell>
        </row>
        <row r="907">
          <cell r="A907" t="str">
            <v>EQU046</v>
          </cell>
          <cell r="B907" t="str">
            <v>Taladro tipo roto martillo, incluye broca</v>
          </cell>
          <cell r="C907" t="str">
            <v>Día</v>
          </cell>
          <cell r="D907"/>
          <cell r="E907">
            <v>241650</v>
          </cell>
        </row>
        <row r="908">
          <cell r="A908" t="str">
            <v>EQU054</v>
          </cell>
          <cell r="B908" t="str">
            <v>Telera de 3,5 x 24 cm x 2,9 m de sajo</v>
          </cell>
          <cell r="C908" t="str">
            <v>Día</v>
          </cell>
          <cell r="D908"/>
          <cell r="E908">
            <v>595</v>
          </cell>
        </row>
        <row r="909">
          <cell r="A909" t="str">
            <v>ESY002</v>
          </cell>
          <cell r="B909" t="str">
            <v>Toma de densidades</v>
          </cell>
          <cell r="C909" t="str">
            <v>Un</v>
          </cell>
          <cell r="D909"/>
          <cell r="E909">
            <v>77474</v>
          </cell>
        </row>
        <row r="910">
          <cell r="A910" t="str">
            <v>EQU041</v>
          </cell>
          <cell r="B910" t="str">
            <v>Transporte (% materiales)</v>
          </cell>
          <cell r="C910" t="str">
            <v>%Mat</v>
          </cell>
          <cell r="D910"/>
          <cell r="E910">
            <v>0</v>
          </cell>
        </row>
        <row r="911">
          <cell r="A911" t="str">
            <v>EQU037</v>
          </cell>
          <cell r="B911" t="str">
            <v>Transporte de materiales en mula</v>
          </cell>
          <cell r="C911" t="str">
            <v>Cg</v>
          </cell>
          <cell r="D911"/>
          <cell r="E911">
            <v>4385</v>
          </cell>
        </row>
        <row r="912">
          <cell r="A912" t="str">
            <v>EQU018</v>
          </cell>
          <cell r="B912" t="str">
            <v>Vibrador eléctrico o a gasolina</v>
          </cell>
          <cell r="C912" t="str">
            <v>Día</v>
          </cell>
          <cell r="D912"/>
          <cell r="E912">
            <v>58310</v>
          </cell>
        </row>
        <row r="913">
          <cell r="A913" t="str">
            <v>EQU012</v>
          </cell>
          <cell r="B913" t="str">
            <v xml:space="preserve">Vibrocompactador manual </v>
          </cell>
          <cell r="C913" t="str">
            <v>Día</v>
          </cell>
          <cell r="D913"/>
          <cell r="E913">
            <v>71400</v>
          </cell>
        </row>
        <row r="914">
          <cell r="A914" t="str">
            <v>EQU010</v>
          </cell>
          <cell r="B914" t="str">
            <v>Volqueta 7 m3</v>
          </cell>
          <cell r="C914" t="str">
            <v>Hr</v>
          </cell>
          <cell r="D914"/>
          <cell r="E914">
            <v>166600</v>
          </cell>
        </row>
        <row r="915">
          <cell r="A915" t="str">
            <v>EQU055</v>
          </cell>
          <cell r="B915" t="str">
            <v>Taladro perforador hasta 2"</v>
          </cell>
          <cell r="C915" t="str">
            <v>Hr</v>
          </cell>
          <cell r="D915"/>
          <cell r="E915">
            <v>107100</v>
          </cell>
        </row>
        <row r="916">
          <cell r="A916" t="str">
            <v>EQU058</v>
          </cell>
          <cell r="B916" t="str">
            <v>Broca de perforación de 1 1/4" SDS MAX</v>
          </cell>
          <cell r="C916" t="str">
            <v>Hr</v>
          </cell>
          <cell r="D916"/>
          <cell r="E916">
            <v>23000</v>
          </cell>
        </row>
        <row r="917">
          <cell r="A917" t="str">
            <v>EQU067</v>
          </cell>
          <cell r="B917" t="str">
            <v>Equipo de Hydroblasting completo</v>
          </cell>
          <cell r="C917"/>
          <cell r="D917"/>
          <cell r="E917"/>
        </row>
        <row r="918">
          <cell r="A918" t="str">
            <v>EQU068</v>
          </cell>
          <cell r="B918"/>
          <cell r="C918"/>
          <cell r="D918"/>
          <cell r="E918"/>
        </row>
        <row r="919">
          <cell r="A919" t="str">
            <v>EQU069</v>
          </cell>
          <cell r="B919"/>
          <cell r="C919"/>
          <cell r="D919"/>
          <cell r="E919"/>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40"/>
  <sheetViews>
    <sheetView tabSelected="1" zoomScale="75" zoomScaleNormal="55" workbookViewId="0">
      <selection activeCell="S14" sqref="S14"/>
    </sheetView>
  </sheetViews>
  <sheetFormatPr baseColWidth="10" defaultColWidth="11.5" defaultRowHeight="14"/>
  <cols>
    <col min="1" max="2" width="4.5" style="1" customWidth="1"/>
    <col min="3" max="3" width="14.6640625" style="1" customWidth="1"/>
    <col min="4" max="4" width="14.33203125" style="1" customWidth="1"/>
    <col min="5" max="5" width="16.1640625" style="5"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4.5" style="1" customWidth="1"/>
    <col min="14" max="14" width="11.5" style="1"/>
    <col min="15" max="15" width="15.33203125" style="1" customWidth="1"/>
    <col min="16" max="16384" width="11.5" style="1"/>
  </cols>
  <sheetData>
    <row r="1" spans="2:15">
      <c r="B1" s="317" t="s">
        <v>0</v>
      </c>
      <c r="C1" s="317"/>
      <c r="D1" s="317"/>
      <c r="E1" s="317"/>
      <c r="F1" s="317"/>
      <c r="G1" s="317"/>
    </row>
    <row r="2" spans="2:15">
      <c r="B2" s="317" t="s">
        <v>1</v>
      </c>
      <c r="C2" s="317"/>
      <c r="D2" s="317"/>
      <c r="E2" s="317"/>
    </row>
    <row r="3" spans="2:15" ht="15" thickBot="1">
      <c r="B3" s="6"/>
      <c r="C3" s="7"/>
      <c r="D3" s="6"/>
      <c r="E3" s="7"/>
    </row>
    <row r="4" spans="2:15" ht="16" thickTop="1" thickBot="1">
      <c r="B4" s="318"/>
      <c r="C4" s="319"/>
      <c r="D4" s="319"/>
      <c r="E4" s="319"/>
      <c r="F4" s="319"/>
      <c r="G4" s="319"/>
      <c r="H4" s="319"/>
      <c r="I4" s="319"/>
      <c r="J4" s="319"/>
      <c r="K4" s="319"/>
      <c r="L4" s="320"/>
    </row>
    <row r="5" spans="2:15" ht="31.5" customHeight="1" thickTop="1">
      <c r="B5" s="3"/>
      <c r="C5" s="321" t="s">
        <v>2</v>
      </c>
      <c r="D5" s="322"/>
      <c r="E5" s="322"/>
      <c r="F5" s="322"/>
      <c r="G5" s="322"/>
      <c r="H5" s="322"/>
      <c r="I5" s="322"/>
      <c r="J5" s="322"/>
      <c r="K5" s="323"/>
      <c r="L5" s="4"/>
    </row>
    <row r="6" spans="2:15">
      <c r="B6" s="8"/>
      <c r="C6" s="324" t="s">
        <v>3</v>
      </c>
      <c r="D6" s="324"/>
      <c r="E6" s="324"/>
      <c r="F6" s="324"/>
      <c r="G6" s="324"/>
      <c r="H6" s="324"/>
      <c r="I6" s="324"/>
      <c r="J6" s="324"/>
      <c r="K6" s="325"/>
      <c r="L6" s="4"/>
    </row>
    <row r="7" spans="2:15" s="2" customFormat="1">
      <c r="B7" s="9"/>
      <c r="C7" s="309" t="s">
        <v>4</v>
      </c>
      <c r="D7" s="310"/>
      <c r="E7" s="310"/>
      <c r="F7" s="310"/>
      <c r="G7" s="310"/>
      <c r="H7" s="310"/>
      <c r="I7" s="310"/>
      <c r="J7" s="310"/>
      <c r="K7" s="311"/>
      <c r="L7" s="10"/>
    </row>
    <row r="8" spans="2:15">
      <c r="B8" s="8"/>
      <c r="C8" s="309"/>
      <c r="D8" s="310"/>
      <c r="E8" s="310"/>
      <c r="F8" s="310"/>
      <c r="G8" s="310"/>
      <c r="H8" s="310"/>
      <c r="I8" s="310"/>
      <c r="J8" s="310"/>
      <c r="K8" s="311"/>
      <c r="L8" s="4"/>
    </row>
    <row r="9" spans="2:15" ht="34.5" customHeight="1">
      <c r="B9" s="8"/>
      <c r="C9" s="312" t="s">
        <v>95</v>
      </c>
      <c r="D9" s="313"/>
      <c r="E9" s="313"/>
      <c r="F9" s="313"/>
      <c r="G9" s="313"/>
      <c r="H9" s="313"/>
      <c r="I9" s="313"/>
      <c r="J9" s="313"/>
      <c r="K9" s="314"/>
      <c r="L9" s="4"/>
    </row>
    <row r="10" spans="2:15" ht="30" customHeight="1" thickBot="1">
      <c r="B10" s="3"/>
      <c r="C10" s="289"/>
      <c r="D10" s="290"/>
      <c r="E10" s="290"/>
      <c r="F10" s="290"/>
      <c r="G10" s="290"/>
      <c r="H10" s="290"/>
      <c r="I10" s="290"/>
      <c r="J10" s="290"/>
      <c r="K10" s="291"/>
      <c r="L10" s="4"/>
    </row>
    <row r="11" spans="2:15" ht="30" customHeight="1">
      <c r="B11" s="3"/>
      <c r="C11" s="306" t="s">
        <v>5</v>
      </c>
      <c r="D11" s="300" t="s">
        <v>6</v>
      </c>
      <c r="E11" s="308" t="s">
        <v>7</v>
      </c>
      <c r="F11" s="308"/>
      <c r="G11" s="306" t="s">
        <v>8</v>
      </c>
      <c r="H11" s="300" t="s">
        <v>9</v>
      </c>
      <c r="I11" s="300" t="s">
        <v>10</v>
      </c>
      <c r="J11" s="302" t="s">
        <v>11</v>
      </c>
      <c r="K11" s="304" t="s">
        <v>12</v>
      </c>
      <c r="L11" s="4"/>
    </row>
    <row r="12" spans="2:15" ht="30" customHeight="1" thickBot="1">
      <c r="B12" s="3"/>
      <c r="C12" s="307"/>
      <c r="D12" s="301"/>
      <c r="E12" s="11" t="s">
        <v>13</v>
      </c>
      <c r="F12" s="11" t="s">
        <v>14</v>
      </c>
      <c r="G12" s="307"/>
      <c r="H12" s="301"/>
      <c r="I12" s="301"/>
      <c r="J12" s="303"/>
      <c r="K12" s="305"/>
      <c r="L12" s="4"/>
    </row>
    <row r="13" spans="2:15" ht="30" customHeight="1" thickBot="1">
      <c r="B13" s="3"/>
      <c r="C13" s="12"/>
      <c r="D13" s="13"/>
      <c r="E13" s="13"/>
      <c r="F13" s="13"/>
      <c r="G13" s="13"/>
      <c r="H13" s="13"/>
      <c r="I13" s="13"/>
      <c r="J13" s="13"/>
      <c r="K13" s="14"/>
      <c r="L13" s="4"/>
    </row>
    <row r="14" spans="2:15" ht="49.25" customHeight="1">
      <c r="B14" s="3"/>
      <c r="C14" s="15">
        <v>1</v>
      </c>
      <c r="D14" s="15">
        <v>1</v>
      </c>
      <c r="E14" s="16" t="s">
        <v>94</v>
      </c>
      <c r="F14" s="16"/>
      <c r="G14" s="17" t="s">
        <v>96</v>
      </c>
      <c r="H14" s="16" t="s">
        <v>92</v>
      </c>
      <c r="I14" s="18">
        <v>1133</v>
      </c>
      <c r="J14" s="19">
        <f>+APUS!H10</f>
        <v>40244.160000000003</v>
      </c>
      <c r="K14" s="27">
        <f>ROUND(I14*J14,2)</f>
        <v>45596633.280000001</v>
      </c>
      <c r="L14" s="4"/>
      <c r="O14" s="243"/>
    </row>
    <row r="15" spans="2:15" ht="49.25" customHeight="1">
      <c r="B15" s="3"/>
      <c r="C15" s="15">
        <v>2</v>
      </c>
      <c r="D15" s="15">
        <v>2</v>
      </c>
      <c r="E15" s="16" t="s">
        <v>94</v>
      </c>
      <c r="F15" s="16"/>
      <c r="G15" s="17" t="s">
        <v>97</v>
      </c>
      <c r="H15" s="16" t="s">
        <v>92</v>
      </c>
      <c r="I15" s="18">
        <v>300</v>
      </c>
      <c r="J15" s="19">
        <f>+APUS!H19</f>
        <v>41800.439999999995</v>
      </c>
      <c r="K15" s="27">
        <f t="shared" ref="K15:K20" si="0">ROUND(I15*J15,2)</f>
        <v>12540132</v>
      </c>
      <c r="L15" s="4"/>
      <c r="O15" s="243"/>
    </row>
    <row r="16" spans="2:15" ht="49.25" customHeight="1">
      <c r="B16" s="3"/>
      <c r="C16" s="15">
        <v>3</v>
      </c>
      <c r="D16" s="15">
        <v>3</v>
      </c>
      <c r="E16" s="28" t="s">
        <v>94</v>
      </c>
      <c r="F16" s="28"/>
      <c r="G16" s="35" t="s">
        <v>98</v>
      </c>
      <c r="H16" s="28" t="s">
        <v>92</v>
      </c>
      <c r="I16" s="18">
        <v>66</v>
      </c>
      <c r="J16" s="19">
        <f>+APUS!H29</f>
        <v>47526.6</v>
      </c>
      <c r="K16" s="27">
        <f t="shared" si="0"/>
        <v>3136755.6</v>
      </c>
      <c r="L16" s="4"/>
      <c r="O16" s="243"/>
    </row>
    <row r="17" spans="2:15" ht="49.25" customHeight="1">
      <c r="B17" s="3"/>
      <c r="C17" s="15">
        <v>4</v>
      </c>
      <c r="D17" s="15">
        <v>4</v>
      </c>
      <c r="E17" s="28" t="s">
        <v>94</v>
      </c>
      <c r="F17" s="28"/>
      <c r="G17" s="35" t="s">
        <v>99</v>
      </c>
      <c r="H17" s="28" t="s">
        <v>93</v>
      </c>
      <c r="I17" s="18">
        <v>92</v>
      </c>
      <c r="J17" s="19">
        <f>+APUS!H39</f>
        <v>33439.56</v>
      </c>
      <c r="K17" s="27">
        <f t="shared" si="0"/>
        <v>3076439.52</v>
      </c>
      <c r="L17" s="4"/>
      <c r="O17" s="243"/>
    </row>
    <row r="18" spans="2:15" ht="49.25" customHeight="1">
      <c r="B18" s="3"/>
      <c r="C18" s="15">
        <v>5</v>
      </c>
      <c r="D18" s="15">
        <v>5</v>
      </c>
      <c r="E18" s="28" t="s">
        <v>94</v>
      </c>
      <c r="F18" s="28"/>
      <c r="G18" s="35" t="s">
        <v>100</v>
      </c>
      <c r="H18" s="28" t="s">
        <v>92</v>
      </c>
      <c r="I18" s="18">
        <v>56</v>
      </c>
      <c r="J18" s="19">
        <f>+APUS!H48</f>
        <v>14080.44</v>
      </c>
      <c r="K18" s="27">
        <f t="shared" si="0"/>
        <v>788504.64</v>
      </c>
      <c r="L18" s="4"/>
      <c r="O18" s="243"/>
    </row>
    <row r="19" spans="2:15" ht="49.25" customHeight="1">
      <c r="B19" s="3"/>
      <c r="C19" s="15">
        <v>6</v>
      </c>
      <c r="D19" s="15">
        <v>6</v>
      </c>
      <c r="E19" s="28" t="s">
        <v>94</v>
      </c>
      <c r="F19" s="28"/>
      <c r="G19" s="35" t="s">
        <v>101</v>
      </c>
      <c r="H19" s="28" t="s">
        <v>92</v>
      </c>
      <c r="I19" s="238">
        <v>1347.1924594421964</v>
      </c>
      <c r="J19" s="19">
        <f>+APUS!H57</f>
        <v>5773.6799999999994</v>
      </c>
      <c r="K19" s="27">
        <f t="shared" si="0"/>
        <v>7778258.1600000001</v>
      </c>
      <c r="L19" s="4"/>
      <c r="O19" s="243"/>
    </row>
    <row r="20" spans="2:15" ht="49.25" customHeight="1" thickBot="1">
      <c r="B20" s="3"/>
      <c r="C20" s="15">
        <v>7</v>
      </c>
      <c r="D20" s="15">
        <v>7</v>
      </c>
      <c r="E20" s="28" t="s">
        <v>94</v>
      </c>
      <c r="F20" s="28"/>
      <c r="G20" s="35" t="s">
        <v>102</v>
      </c>
      <c r="H20" s="28" t="s">
        <v>92</v>
      </c>
      <c r="I20" s="18">
        <v>80</v>
      </c>
      <c r="J20" s="19">
        <f>+APUS!H66</f>
        <v>46936.560000000005</v>
      </c>
      <c r="K20" s="27">
        <f t="shared" si="0"/>
        <v>3754924.8</v>
      </c>
      <c r="L20" s="4"/>
      <c r="O20" s="243"/>
    </row>
    <row r="21" spans="2:15" s="49" customFormat="1" ht="30" customHeight="1" thickBot="1">
      <c r="B21" s="50"/>
      <c r="C21" s="292" t="s">
        <v>16</v>
      </c>
      <c r="D21" s="293"/>
      <c r="E21" s="293"/>
      <c r="F21" s="293"/>
      <c r="G21" s="293"/>
      <c r="H21" s="293"/>
      <c r="I21" s="293"/>
      <c r="J21" s="294"/>
      <c r="K21" s="51">
        <f>+SUM(K14:K20)</f>
        <v>76671648</v>
      </c>
      <c r="L21" s="52"/>
    </row>
    <row r="22" spans="2:15" s="49" customFormat="1" ht="15" thickBot="1">
      <c r="B22" s="50"/>
      <c r="C22" s="53"/>
      <c r="D22" s="53"/>
      <c r="E22" s="53"/>
      <c r="F22" s="53"/>
      <c r="G22" s="53"/>
      <c r="H22" s="53"/>
      <c r="I22" s="53"/>
      <c r="J22" s="53"/>
      <c r="K22" s="54"/>
      <c r="L22" s="52"/>
    </row>
    <row r="23" spans="2:15" s="49" customFormat="1" ht="30" customHeight="1">
      <c r="B23" s="50"/>
      <c r="C23" s="55"/>
      <c r="D23" s="56"/>
      <c r="E23" s="55"/>
      <c r="F23" s="55"/>
      <c r="G23" s="298"/>
      <c r="H23" s="299"/>
      <c r="I23" s="299"/>
      <c r="J23" s="187"/>
      <c r="K23" s="58"/>
      <c r="L23" s="52"/>
    </row>
    <row r="24" spans="2:15" s="49" customFormat="1" ht="30" customHeight="1">
      <c r="B24" s="50"/>
      <c r="C24" s="55"/>
      <c r="D24" s="56"/>
      <c r="E24" s="55"/>
      <c r="F24" s="55"/>
      <c r="G24" s="315"/>
      <c r="H24" s="316"/>
      <c r="I24" s="316"/>
      <c r="J24" s="181"/>
      <c r="K24" s="63"/>
      <c r="L24" s="52"/>
    </row>
    <row r="25" spans="2:15" s="49" customFormat="1" ht="30" customHeight="1">
      <c r="B25" s="50"/>
      <c r="C25" s="55"/>
      <c r="D25" s="64"/>
      <c r="E25" s="64"/>
      <c r="F25" s="64"/>
      <c r="G25" s="315"/>
      <c r="H25" s="316"/>
      <c r="I25" s="316"/>
      <c r="J25" s="181"/>
      <c r="K25" s="63"/>
      <c r="L25" s="52"/>
    </row>
    <row r="26" spans="2:15" s="49" customFormat="1" ht="30" customHeight="1">
      <c r="B26" s="50"/>
      <c r="C26" s="55"/>
      <c r="D26" s="64"/>
      <c r="E26" s="64"/>
      <c r="F26" s="64"/>
      <c r="G26" s="188" t="s">
        <v>17</v>
      </c>
      <c r="H26" s="183"/>
      <c r="I26" s="182"/>
      <c r="J26" s="184"/>
      <c r="K26" s="69"/>
      <c r="L26" s="52"/>
    </row>
    <row r="27" spans="2:15" s="49" customFormat="1" ht="30" customHeight="1">
      <c r="B27" s="50"/>
      <c r="C27" s="55"/>
      <c r="D27" s="56"/>
      <c r="E27" s="55"/>
      <c r="F27" s="55"/>
      <c r="G27" s="189"/>
      <c r="H27" s="185"/>
      <c r="I27" s="185"/>
      <c r="J27" s="185"/>
      <c r="K27" s="63"/>
      <c r="L27" s="52"/>
    </row>
    <row r="28" spans="2:15" s="49" customFormat="1" ht="30" customHeight="1">
      <c r="B28" s="50"/>
      <c r="C28" s="55"/>
      <c r="D28" s="56"/>
      <c r="E28" s="55"/>
      <c r="F28" s="55"/>
      <c r="G28" s="190"/>
      <c r="H28" s="183"/>
      <c r="I28" s="182"/>
      <c r="J28" s="186"/>
      <c r="K28" s="63"/>
      <c r="L28" s="52"/>
    </row>
    <row r="29" spans="2:15" s="49" customFormat="1" ht="30" customHeight="1">
      <c r="B29" s="50"/>
      <c r="C29" s="55"/>
      <c r="D29" s="56"/>
      <c r="E29" s="55"/>
      <c r="F29" s="72"/>
      <c r="G29" s="190"/>
      <c r="H29" s="183"/>
      <c r="I29" s="182"/>
      <c r="J29" s="186"/>
      <c r="K29" s="69"/>
      <c r="L29" s="52"/>
    </row>
    <row r="30" spans="2:15" s="49" customFormat="1" ht="30" customHeight="1" thickBot="1">
      <c r="B30" s="50"/>
      <c r="C30" s="55"/>
      <c r="D30" s="56"/>
      <c r="E30" s="55"/>
      <c r="F30" s="55"/>
      <c r="G30" s="191" t="s">
        <v>18</v>
      </c>
      <c r="H30" s="192"/>
      <c r="I30" s="193"/>
      <c r="J30" s="194"/>
      <c r="K30" s="195">
        <f>+K21</f>
        <v>76671648</v>
      </c>
      <c r="L30" s="52"/>
    </row>
    <row r="31" spans="2:15" s="49" customFormat="1" ht="15" thickBot="1">
      <c r="B31" s="50"/>
      <c r="C31" s="55"/>
      <c r="D31" s="56"/>
      <c r="E31" s="56"/>
      <c r="F31" s="56"/>
      <c r="G31" s="55"/>
      <c r="H31" s="55"/>
      <c r="I31" s="77"/>
      <c r="J31" s="78"/>
      <c r="K31" s="79"/>
      <c r="L31" s="52"/>
    </row>
    <row r="32" spans="2:15" s="49" customFormat="1">
      <c r="B32" s="50"/>
      <c r="C32" s="80"/>
      <c r="D32" s="296"/>
      <c r="E32" s="296"/>
      <c r="F32" s="296"/>
      <c r="G32" s="296"/>
      <c r="H32" s="296"/>
      <c r="I32" s="296"/>
      <c r="J32" s="296"/>
      <c r="K32" s="297"/>
      <c r="L32" s="81"/>
    </row>
    <row r="33" spans="2:12" s="49" customFormat="1" ht="46.5" customHeight="1">
      <c r="B33" s="50"/>
      <c r="C33" s="274" t="s">
        <v>19</v>
      </c>
      <c r="D33" s="275"/>
      <c r="E33" s="275"/>
      <c r="F33" s="275"/>
      <c r="G33" s="275"/>
      <c r="H33" s="295" t="s">
        <v>8</v>
      </c>
      <c r="I33" s="295"/>
      <c r="J33" s="295"/>
      <c r="K33" s="82" t="s">
        <v>20</v>
      </c>
      <c r="L33" s="83"/>
    </row>
    <row r="34" spans="2:12" s="49" customFormat="1" ht="32.25" customHeight="1">
      <c r="B34" s="50"/>
      <c r="C34" s="274" t="s">
        <v>21</v>
      </c>
      <c r="D34" s="275"/>
      <c r="E34" s="275"/>
      <c r="F34" s="275"/>
      <c r="G34" s="275"/>
      <c r="H34" s="279" t="s">
        <v>22</v>
      </c>
      <c r="I34" s="279"/>
      <c r="J34" s="84" t="s">
        <v>23</v>
      </c>
      <c r="K34" s="85">
        <v>0.27</v>
      </c>
      <c r="L34" s="83"/>
    </row>
    <row r="35" spans="2:12" s="49" customFormat="1" ht="30" customHeight="1">
      <c r="B35" s="50"/>
      <c r="C35" s="274" t="s">
        <v>24</v>
      </c>
      <c r="D35" s="275"/>
      <c r="E35" s="275"/>
      <c r="F35" s="275"/>
      <c r="G35" s="275"/>
      <c r="H35" s="276" t="s">
        <v>25</v>
      </c>
      <c r="I35" s="277"/>
      <c r="J35" s="84" t="s">
        <v>26</v>
      </c>
      <c r="K35" s="85">
        <v>0</v>
      </c>
      <c r="L35" s="83"/>
    </row>
    <row r="36" spans="2:12" s="49" customFormat="1" ht="58.5" customHeight="1">
      <c r="B36" s="50"/>
      <c r="C36" s="280"/>
      <c r="D36" s="281"/>
      <c r="E36" s="281"/>
      <c r="F36" s="281"/>
      <c r="G36" s="282"/>
      <c r="H36" s="278" t="s">
        <v>27</v>
      </c>
      <c r="I36" s="279"/>
      <c r="J36" s="84" t="s">
        <v>28</v>
      </c>
      <c r="K36" s="85">
        <v>0.05</v>
      </c>
      <c r="L36" s="52"/>
    </row>
    <row r="37" spans="2:12" ht="39" customHeight="1">
      <c r="B37" s="3"/>
      <c r="C37" s="283"/>
      <c r="D37" s="284"/>
      <c r="E37" s="284"/>
      <c r="F37" s="284"/>
      <c r="G37" s="285"/>
      <c r="H37" s="279" t="s">
        <v>29</v>
      </c>
      <c r="I37" s="279"/>
      <c r="J37" s="84" t="s">
        <v>30</v>
      </c>
      <c r="K37" s="85">
        <f>+K36+K35+K34</f>
        <v>0.32</v>
      </c>
      <c r="L37" s="4"/>
    </row>
    <row r="38" spans="2:12" ht="47.25" customHeight="1" thickBot="1">
      <c r="B38" s="3"/>
      <c r="C38" s="286"/>
      <c r="D38" s="287"/>
      <c r="E38" s="287"/>
      <c r="F38" s="287"/>
      <c r="G38" s="288"/>
      <c r="H38" s="272"/>
      <c r="I38" s="272"/>
      <c r="J38" s="272"/>
      <c r="K38" s="273"/>
      <c r="L38" s="4"/>
    </row>
    <row r="39" spans="2:12" ht="15" thickBot="1">
      <c r="B39" s="86"/>
      <c r="C39" s="87"/>
      <c r="D39" s="87"/>
      <c r="E39" s="88"/>
      <c r="F39" s="87"/>
      <c r="G39" s="89"/>
      <c r="H39" s="87"/>
      <c r="I39" s="87"/>
      <c r="J39" s="87"/>
      <c r="K39" s="87"/>
      <c r="L39" s="90"/>
    </row>
    <row r="40" spans="2:12" ht="15" thickTop="1"/>
  </sheetData>
  <mergeCells count="31">
    <mergeCell ref="C7:K8"/>
    <mergeCell ref="C9:K9"/>
    <mergeCell ref="G24:I24"/>
    <mergeCell ref="G25:I25"/>
    <mergeCell ref="B1:G1"/>
    <mergeCell ref="B2:E2"/>
    <mergeCell ref="B4:L4"/>
    <mergeCell ref="C5:K5"/>
    <mergeCell ref="C6:K6"/>
    <mergeCell ref="C34:G34"/>
    <mergeCell ref="C10:K10"/>
    <mergeCell ref="C21:J21"/>
    <mergeCell ref="C33:G33"/>
    <mergeCell ref="H33:J33"/>
    <mergeCell ref="H34:I34"/>
    <mergeCell ref="D32:K32"/>
    <mergeCell ref="G23:I23"/>
    <mergeCell ref="I11:I12"/>
    <mergeCell ref="J11:J12"/>
    <mergeCell ref="K11:K12"/>
    <mergeCell ref="C11:C12"/>
    <mergeCell ref="D11:D12"/>
    <mergeCell ref="G11:G12"/>
    <mergeCell ref="H11:H12"/>
    <mergeCell ref="E11:F11"/>
    <mergeCell ref="H38:K38"/>
    <mergeCell ref="C35:G35"/>
    <mergeCell ref="H35:I35"/>
    <mergeCell ref="H36:I36"/>
    <mergeCell ref="H37:I37"/>
    <mergeCell ref="C36:G3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BCC51-E44A-4AF8-ACF1-C60B32BA9E17}">
  <dimension ref="A1:K74"/>
  <sheetViews>
    <sheetView workbookViewId="0">
      <selection activeCell="D59" sqref="D59"/>
    </sheetView>
  </sheetViews>
  <sheetFormatPr baseColWidth="10" defaultRowHeight="13"/>
  <cols>
    <col min="4" max="4" width="47.6640625" customWidth="1"/>
    <col min="8" max="8" width="15.1640625" bestFit="1" customWidth="1"/>
    <col min="10" max="10" width="22.33203125" bestFit="1" customWidth="1"/>
    <col min="11" max="11" width="131.83203125" customWidth="1"/>
  </cols>
  <sheetData>
    <row r="1" spans="1:11" ht="46" thickBot="1">
      <c r="B1" s="213" t="s">
        <v>123</v>
      </c>
      <c r="C1" s="213" t="s">
        <v>124</v>
      </c>
      <c r="D1" s="213" t="s">
        <v>52</v>
      </c>
      <c r="E1" s="213" t="s">
        <v>125</v>
      </c>
      <c r="F1" s="214" t="s">
        <v>126</v>
      </c>
      <c r="G1" s="215" t="s">
        <v>127</v>
      </c>
      <c r="H1" s="216" t="s">
        <v>128</v>
      </c>
      <c r="I1" s="217" t="s">
        <v>129</v>
      </c>
    </row>
    <row r="2" spans="1:11" ht="14" thickBot="1">
      <c r="B2" s="244"/>
      <c r="C2" s="245"/>
      <c r="D2" s="245"/>
      <c r="E2" s="245"/>
      <c r="F2" s="245"/>
      <c r="G2" s="245"/>
      <c r="H2" s="245"/>
      <c r="I2" s="246"/>
    </row>
    <row r="3" spans="1:11" ht="60">
      <c r="A3">
        <v>1</v>
      </c>
      <c r="B3" s="218" t="s">
        <v>103</v>
      </c>
      <c r="C3" s="210"/>
      <c r="D3" s="219" t="s">
        <v>96</v>
      </c>
      <c r="E3" s="220" t="s">
        <v>104</v>
      </c>
      <c r="F3" s="221"/>
      <c r="G3" s="247">
        <f>ROUND(SUM(I3:I7),0)</f>
        <v>30488</v>
      </c>
      <c r="H3" s="222"/>
      <c r="I3" s="223"/>
      <c r="K3" s="241"/>
    </row>
    <row r="4" spans="1:11" ht="14">
      <c r="B4" s="196" t="s">
        <v>105</v>
      </c>
      <c r="C4" s="197" t="s">
        <v>106</v>
      </c>
      <c r="D4" s="224" t="s">
        <v>107</v>
      </c>
      <c r="E4" s="225" t="s">
        <v>108</v>
      </c>
      <c r="F4" s="208">
        <v>0.1</v>
      </c>
      <c r="G4" s="248">
        <v>70847.902115278775</v>
      </c>
      <c r="H4" s="226">
        <v>1.03</v>
      </c>
      <c r="I4" s="199">
        <f t="shared" ref="I4:I7" si="0">IF(H4&gt;0,(H4*G4*F4),(G4*F4))</f>
        <v>7297.3339178737142</v>
      </c>
      <c r="K4" s="241"/>
    </row>
    <row r="5" spans="1:11" ht="14">
      <c r="B5" s="200" t="s">
        <v>109</v>
      </c>
      <c r="C5" s="197" t="s">
        <v>110</v>
      </c>
      <c r="D5" s="224" t="s">
        <v>111</v>
      </c>
      <c r="E5" s="225" t="s">
        <v>112</v>
      </c>
      <c r="F5" s="208">
        <v>1.0381613800437977</v>
      </c>
      <c r="G5" s="248">
        <v>305639</v>
      </c>
      <c r="H5" s="226">
        <f>1/15</f>
        <v>6.6666666666666666E-2</v>
      </c>
      <c r="I5" s="199">
        <f t="shared" si="0"/>
        <v>21153.507069013751</v>
      </c>
      <c r="K5" s="242"/>
    </row>
    <row r="6" spans="1:11" ht="14">
      <c r="B6" s="269" t="s">
        <v>113</v>
      </c>
      <c r="C6" s="197" t="s">
        <v>114</v>
      </c>
      <c r="D6" s="224" t="s">
        <v>115</v>
      </c>
      <c r="E6" s="225" t="s">
        <v>116</v>
      </c>
      <c r="F6" s="208">
        <v>0.05</v>
      </c>
      <c r="G6" s="248">
        <v>20375.933333333334</v>
      </c>
      <c r="H6" s="226">
        <v>0</v>
      </c>
      <c r="I6" s="199">
        <f t="shared" si="0"/>
        <v>1018.7966666666667</v>
      </c>
      <c r="K6" s="242"/>
    </row>
    <row r="7" spans="1:11" ht="15" thickBot="1">
      <c r="B7" s="270"/>
      <c r="C7" s="202" t="s">
        <v>117</v>
      </c>
      <c r="D7" s="203" t="s">
        <v>118</v>
      </c>
      <c r="E7" s="204" t="s">
        <v>116</v>
      </c>
      <c r="F7" s="209">
        <v>0.05</v>
      </c>
      <c r="G7" s="248">
        <v>20375.933333333334</v>
      </c>
      <c r="H7" s="226">
        <v>0</v>
      </c>
      <c r="I7" s="207">
        <f t="shared" si="0"/>
        <v>1018.7966666666667</v>
      </c>
      <c r="K7" s="242"/>
    </row>
    <row r="8" spans="1:11" ht="15" thickBot="1">
      <c r="B8" s="266" t="s">
        <v>22</v>
      </c>
      <c r="C8" s="267"/>
      <c r="D8" s="267"/>
      <c r="E8" s="267"/>
      <c r="F8" s="267"/>
      <c r="G8" s="235">
        <v>0.27</v>
      </c>
      <c r="H8" s="249">
        <f>G3*G8</f>
        <v>8231.76</v>
      </c>
      <c r="I8" s="250"/>
      <c r="K8" s="242"/>
    </row>
    <row r="9" spans="1:11" ht="15" thickBot="1">
      <c r="B9" s="263" t="s">
        <v>80</v>
      </c>
      <c r="C9" s="264"/>
      <c r="D9" s="264"/>
      <c r="E9" s="264"/>
      <c r="F9" s="264"/>
      <c r="G9" s="236">
        <v>0.05</v>
      </c>
      <c r="H9" s="251">
        <f>G3*G9</f>
        <v>1524.4</v>
      </c>
      <c r="I9" s="250"/>
      <c r="K9" s="242"/>
    </row>
    <row r="10" spans="1:11" ht="14" thickBot="1">
      <c r="B10" s="263" t="s">
        <v>151</v>
      </c>
      <c r="C10" s="264"/>
      <c r="D10" s="264"/>
      <c r="E10" s="264"/>
      <c r="F10" s="264"/>
      <c r="G10" s="237"/>
      <c r="H10" s="252">
        <f>+G3+H8+H9</f>
        <v>40244.160000000003</v>
      </c>
      <c r="I10" s="250"/>
    </row>
    <row r="11" spans="1:11" ht="14" thickBot="1">
      <c r="B11" s="253"/>
      <c r="C11" s="254"/>
      <c r="D11" s="254"/>
      <c r="E11" s="254"/>
      <c r="F11" s="254"/>
      <c r="G11" s="254"/>
      <c r="H11" s="254"/>
      <c r="I11" s="255"/>
    </row>
    <row r="12" spans="1:11" ht="45">
      <c r="A12">
        <v>2</v>
      </c>
      <c r="B12" s="218" t="s">
        <v>119</v>
      </c>
      <c r="C12" s="210"/>
      <c r="D12" s="219" t="s">
        <v>97</v>
      </c>
      <c r="E12" s="220" t="s">
        <v>104</v>
      </c>
      <c r="F12" s="227"/>
      <c r="G12" s="247">
        <f>ROUND(SUM(I12:I16),0)</f>
        <v>31667</v>
      </c>
      <c r="H12" s="222"/>
      <c r="I12" s="223"/>
    </row>
    <row r="13" spans="1:11" ht="14">
      <c r="B13" s="196" t="s">
        <v>105</v>
      </c>
      <c r="C13" s="197" t="s">
        <v>120</v>
      </c>
      <c r="D13" s="224" t="s">
        <v>121</v>
      </c>
      <c r="E13" s="225" t="s">
        <v>122</v>
      </c>
      <c r="F13" s="211">
        <v>1</v>
      </c>
      <c r="G13" s="248">
        <v>3476.1904761904761</v>
      </c>
      <c r="H13" s="226">
        <v>1.05</v>
      </c>
      <c r="I13" s="199">
        <f t="shared" ref="I13:I16" si="1">IF(H13&gt;0,(H13*G13*F13),(G13*F13))</f>
        <v>3650</v>
      </c>
    </row>
    <row r="14" spans="1:11" ht="14">
      <c r="B14" s="200" t="s">
        <v>109</v>
      </c>
      <c r="C14" s="197" t="s">
        <v>110</v>
      </c>
      <c r="D14" s="224" t="s">
        <v>111</v>
      </c>
      <c r="E14" s="225" t="s">
        <v>112</v>
      </c>
      <c r="F14" s="211">
        <v>1</v>
      </c>
      <c r="G14" s="248">
        <v>305639</v>
      </c>
      <c r="H14" s="226">
        <f>1/12</f>
        <v>8.3333333333333329E-2</v>
      </c>
      <c r="I14" s="199">
        <f t="shared" si="1"/>
        <v>25469.916666666664</v>
      </c>
    </row>
    <row r="15" spans="1:11" ht="14">
      <c r="B15" s="269" t="s">
        <v>113</v>
      </c>
      <c r="C15" s="197" t="s">
        <v>114</v>
      </c>
      <c r="D15" s="224" t="s">
        <v>115</v>
      </c>
      <c r="E15" s="225" t="s">
        <v>116</v>
      </c>
      <c r="F15" s="211">
        <v>0.05</v>
      </c>
      <c r="G15" s="248">
        <f>+I14</f>
        <v>25469.916666666664</v>
      </c>
      <c r="H15" s="226">
        <v>0</v>
      </c>
      <c r="I15" s="199">
        <f>IF(H15&gt;0,(H15*G15*F15),(G15*F15))</f>
        <v>1273.4958333333334</v>
      </c>
    </row>
    <row r="16" spans="1:11" ht="15" thickBot="1">
      <c r="B16" s="270"/>
      <c r="C16" s="202" t="s">
        <v>117</v>
      </c>
      <c r="D16" s="203" t="s">
        <v>118</v>
      </c>
      <c r="E16" s="204" t="s">
        <v>116</v>
      </c>
      <c r="F16" s="212">
        <v>0.05</v>
      </c>
      <c r="G16" s="256">
        <f>+G15</f>
        <v>25469.916666666664</v>
      </c>
      <c r="H16" s="206">
        <v>0</v>
      </c>
      <c r="I16" s="207">
        <f t="shared" si="1"/>
        <v>1273.4958333333334</v>
      </c>
    </row>
    <row r="17" spans="1:9" ht="14" thickBot="1">
      <c r="B17" s="266" t="s">
        <v>22</v>
      </c>
      <c r="C17" s="267"/>
      <c r="D17" s="267"/>
      <c r="E17" s="267"/>
      <c r="F17" s="268"/>
      <c r="G17" s="235">
        <v>0.27</v>
      </c>
      <c r="H17" s="249">
        <f>G12*G17</f>
        <v>8550.09</v>
      </c>
      <c r="I17" s="250"/>
    </row>
    <row r="18" spans="1:9" ht="14" thickBot="1">
      <c r="B18" s="263" t="s">
        <v>80</v>
      </c>
      <c r="C18" s="264"/>
      <c r="D18" s="264"/>
      <c r="E18" s="264"/>
      <c r="F18" s="265"/>
      <c r="G18" s="236">
        <v>0.05</v>
      </c>
      <c r="H18" s="251">
        <f>G12*G18</f>
        <v>1583.3500000000001</v>
      </c>
      <c r="I18" s="250"/>
    </row>
    <row r="19" spans="1:9" ht="14" thickBot="1">
      <c r="B19" s="263" t="s">
        <v>151</v>
      </c>
      <c r="C19" s="264"/>
      <c r="D19" s="264"/>
      <c r="E19" s="264"/>
      <c r="F19" s="265"/>
      <c r="G19" s="237"/>
      <c r="H19" s="252">
        <f>+G12+H17+H18</f>
        <v>41800.439999999995</v>
      </c>
      <c r="I19" s="250"/>
    </row>
    <row r="20" spans="1:9" ht="14" thickBot="1">
      <c r="B20" s="253"/>
      <c r="C20" s="254"/>
      <c r="D20" s="254"/>
      <c r="E20" s="254"/>
      <c r="F20" s="254"/>
      <c r="G20" s="254"/>
      <c r="H20" s="254"/>
      <c r="I20" s="255"/>
    </row>
    <row r="21" spans="1:9" ht="45">
      <c r="A21">
        <v>3</v>
      </c>
      <c r="B21" s="218" t="s">
        <v>130</v>
      </c>
      <c r="C21" s="210"/>
      <c r="D21" s="219" t="s">
        <v>98</v>
      </c>
      <c r="E21" s="220" t="s">
        <v>104</v>
      </c>
      <c r="F21" s="221"/>
      <c r="G21" s="247">
        <f>ROUND(SUM(I21:I26),0)</f>
        <v>36005</v>
      </c>
      <c r="H21" s="222"/>
      <c r="I21" s="223"/>
    </row>
    <row r="22" spans="1:9" ht="14">
      <c r="B22" s="196" t="s">
        <v>105</v>
      </c>
      <c r="C22" s="197" t="s">
        <v>131</v>
      </c>
      <c r="D22" s="224" t="s">
        <v>132</v>
      </c>
      <c r="E22" s="225" t="s">
        <v>108</v>
      </c>
      <c r="F22" s="198">
        <v>0.06</v>
      </c>
      <c r="G22" s="248">
        <v>68569</v>
      </c>
      <c r="H22" s="226">
        <v>1.0298876363636364</v>
      </c>
      <c r="I22" s="199">
        <f t="shared" ref="I22:I26" si="2">IF(H22&gt;0,(H22*G22*F22),(G22*F22))</f>
        <v>4237.1019202690914</v>
      </c>
    </row>
    <row r="23" spans="1:9" ht="14">
      <c r="B23" s="200" t="s">
        <v>109</v>
      </c>
      <c r="C23" s="197" t="s">
        <v>110</v>
      </c>
      <c r="D23" s="224" t="s">
        <v>111</v>
      </c>
      <c r="E23" s="225" t="s">
        <v>112</v>
      </c>
      <c r="F23" s="198">
        <v>1</v>
      </c>
      <c r="G23" s="248">
        <v>305639</v>
      </c>
      <c r="H23" s="226">
        <v>7.7258669574700123E-2</v>
      </c>
      <c r="I23" s="199">
        <f t="shared" si="2"/>
        <v>23613.262510141773</v>
      </c>
    </row>
    <row r="24" spans="1:9" ht="14">
      <c r="B24" s="261" t="s">
        <v>113</v>
      </c>
      <c r="C24" s="197" t="s">
        <v>114</v>
      </c>
      <c r="D24" s="224" t="s">
        <v>115</v>
      </c>
      <c r="E24" s="225" t="s">
        <v>116</v>
      </c>
      <c r="F24" s="198">
        <v>0.05</v>
      </c>
      <c r="G24" s="248">
        <v>30563.9</v>
      </c>
      <c r="H24" s="226">
        <v>0</v>
      </c>
      <c r="I24" s="199">
        <f>IF(H24&gt;0,(H24*G24*F24),(G24*F24))</f>
        <v>1528.1950000000002</v>
      </c>
    </row>
    <row r="25" spans="1:9" ht="14">
      <c r="B25" s="261"/>
      <c r="C25" s="197" t="s">
        <v>133</v>
      </c>
      <c r="D25" s="228" t="s">
        <v>134</v>
      </c>
      <c r="E25" s="229" t="s">
        <v>112</v>
      </c>
      <c r="F25" s="198">
        <v>1</v>
      </c>
      <c r="G25" s="248">
        <v>35700</v>
      </c>
      <c r="H25" s="226">
        <f>1/10</f>
        <v>0.1</v>
      </c>
      <c r="I25" s="199">
        <f>IF(H25&gt;0,(H25*G25*F25),(G25*F25))</f>
        <v>3570</v>
      </c>
    </row>
    <row r="26" spans="1:9" ht="15" thickBot="1">
      <c r="B26" s="262"/>
      <c r="C26" s="202" t="s">
        <v>117</v>
      </c>
      <c r="D26" s="203" t="s">
        <v>118</v>
      </c>
      <c r="E26" s="204" t="s">
        <v>116</v>
      </c>
      <c r="F26" s="205">
        <v>0.1</v>
      </c>
      <c r="G26" s="256">
        <v>30563.9</v>
      </c>
      <c r="H26" s="206">
        <v>0</v>
      </c>
      <c r="I26" s="207">
        <f t="shared" si="2"/>
        <v>3056.3900000000003</v>
      </c>
    </row>
    <row r="27" spans="1:9" ht="14" thickBot="1">
      <c r="B27" s="266" t="s">
        <v>22</v>
      </c>
      <c r="C27" s="267"/>
      <c r="D27" s="267"/>
      <c r="E27" s="267"/>
      <c r="F27" s="268"/>
      <c r="G27" s="235">
        <v>0.27</v>
      </c>
      <c r="H27" s="249">
        <f>G21*G27</f>
        <v>9721.35</v>
      </c>
      <c r="I27" s="250"/>
    </row>
    <row r="28" spans="1:9" ht="14" thickBot="1">
      <c r="B28" s="263" t="s">
        <v>80</v>
      </c>
      <c r="C28" s="264"/>
      <c r="D28" s="264"/>
      <c r="E28" s="264"/>
      <c r="F28" s="265"/>
      <c r="G28" s="236">
        <v>0.05</v>
      </c>
      <c r="H28" s="251">
        <f>G21*G28</f>
        <v>1800.25</v>
      </c>
      <c r="I28" s="250"/>
    </row>
    <row r="29" spans="1:9" ht="14" thickBot="1">
      <c r="B29" s="263" t="s">
        <v>151</v>
      </c>
      <c r="C29" s="264"/>
      <c r="D29" s="264"/>
      <c r="E29" s="264"/>
      <c r="F29" s="265"/>
      <c r="G29" s="237"/>
      <c r="H29" s="252">
        <f>+G21+H27+H28</f>
        <v>47526.6</v>
      </c>
      <c r="I29" s="250"/>
    </row>
    <row r="30" spans="1:9" ht="14" thickBot="1">
      <c r="B30" s="253"/>
      <c r="C30" s="254"/>
      <c r="D30" s="254"/>
      <c r="E30" s="254"/>
      <c r="F30" s="254"/>
      <c r="G30" s="254"/>
      <c r="H30" s="254"/>
      <c r="I30" s="255"/>
    </row>
    <row r="31" spans="1:9" ht="45">
      <c r="B31" s="230" t="s">
        <v>135</v>
      </c>
      <c r="C31" s="210"/>
      <c r="D31" s="219" t="s">
        <v>99</v>
      </c>
      <c r="E31" s="220" t="s">
        <v>136</v>
      </c>
      <c r="F31" s="221"/>
      <c r="G31" s="247">
        <f>ROUND(SUM(I31:I36),0)</f>
        <v>25333</v>
      </c>
      <c r="H31" s="222"/>
      <c r="I31" s="223"/>
    </row>
    <row r="32" spans="1:9" ht="14">
      <c r="B32" s="196" t="s">
        <v>105</v>
      </c>
      <c r="C32" s="197" t="s">
        <v>131</v>
      </c>
      <c r="D32" s="224" t="s">
        <v>132</v>
      </c>
      <c r="E32" s="225" t="s">
        <v>108</v>
      </c>
      <c r="F32" s="198">
        <v>0.12462880562060892</v>
      </c>
      <c r="G32" s="248">
        <f>+G22</f>
        <v>68569</v>
      </c>
      <c r="H32" s="226">
        <v>1.0298876363636364</v>
      </c>
      <c r="I32" s="199">
        <f t="shared" ref="I32" si="3">IF(H32&gt;0,(H32*G32*F32),(G32*F32))</f>
        <v>8801.0825269320903</v>
      </c>
    </row>
    <row r="33" spans="2:9" ht="14">
      <c r="B33" s="200" t="s">
        <v>109</v>
      </c>
      <c r="C33" s="197" t="s">
        <v>137</v>
      </c>
      <c r="D33" s="224" t="s">
        <v>138</v>
      </c>
      <c r="E33" s="225" t="s">
        <v>112</v>
      </c>
      <c r="F33" s="211">
        <v>1</v>
      </c>
      <c r="G33" s="248">
        <v>414796</v>
      </c>
      <c r="H33" s="226">
        <v>0.02</v>
      </c>
      <c r="I33" s="199">
        <f t="shared" ref="I33:I36" si="4">IF(H33&gt;0,(H33*G33*F33),(G33*F33))</f>
        <v>8295.92</v>
      </c>
    </row>
    <row r="34" spans="2:9" ht="14">
      <c r="B34" s="261" t="s">
        <v>113</v>
      </c>
      <c r="C34" s="197" t="s">
        <v>114</v>
      </c>
      <c r="D34" s="224" t="s">
        <v>115</v>
      </c>
      <c r="E34" s="225" t="s">
        <v>116</v>
      </c>
      <c r="F34" s="211">
        <v>0.05</v>
      </c>
      <c r="G34" s="248">
        <v>10369.900000000001</v>
      </c>
      <c r="H34" s="226">
        <v>0</v>
      </c>
      <c r="I34" s="199">
        <f t="shared" si="4"/>
        <v>518.49500000000012</v>
      </c>
    </row>
    <row r="35" spans="2:9" ht="14">
      <c r="B35" s="261"/>
      <c r="C35" s="197" t="s">
        <v>133</v>
      </c>
      <c r="D35" s="228" t="s">
        <v>134</v>
      </c>
      <c r="E35" s="229" t="s">
        <v>112</v>
      </c>
      <c r="F35" s="198">
        <v>1</v>
      </c>
      <c r="G35" s="248">
        <v>35700</v>
      </c>
      <c r="H35" s="226">
        <f>1/10</f>
        <v>0.1</v>
      </c>
      <c r="I35" s="199">
        <f>IF(H35&gt;0,(H35*G35*F35),(G35*F35))</f>
        <v>3570</v>
      </c>
    </row>
    <row r="36" spans="2:9" ht="15" thickBot="1">
      <c r="B36" s="262"/>
      <c r="C36" s="202" t="s">
        <v>117</v>
      </c>
      <c r="D36" s="203" t="s">
        <v>118</v>
      </c>
      <c r="E36" s="204" t="s">
        <v>116</v>
      </c>
      <c r="F36" s="212">
        <v>0.4</v>
      </c>
      <c r="G36" s="256">
        <v>10369.900000000001</v>
      </c>
      <c r="H36" s="206">
        <v>0</v>
      </c>
      <c r="I36" s="207">
        <f t="shared" si="4"/>
        <v>4147.9600000000009</v>
      </c>
    </row>
    <row r="37" spans="2:9" ht="14" thickBot="1">
      <c r="B37" s="266" t="s">
        <v>22</v>
      </c>
      <c r="C37" s="267"/>
      <c r="D37" s="267"/>
      <c r="E37" s="267"/>
      <c r="F37" s="268"/>
      <c r="G37" s="235">
        <v>0.27</v>
      </c>
      <c r="H37" s="249">
        <f>G31*G37</f>
        <v>6839.9100000000008</v>
      </c>
      <c r="I37" s="250"/>
    </row>
    <row r="38" spans="2:9" ht="14" thickBot="1">
      <c r="B38" s="263" t="s">
        <v>80</v>
      </c>
      <c r="C38" s="264"/>
      <c r="D38" s="264"/>
      <c r="E38" s="264"/>
      <c r="F38" s="265"/>
      <c r="G38" s="236">
        <v>0.05</v>
      </c>
      <c r="H38" s="251">
        <f>G31*G38</f>
        <v>1266.6500000000001</v>
      </c>
      <c r="I38" s="250"/>
    </row>
    <row r="39" spans="2:9" ht="14" thickBot="1">
      <c r="B39" s="263" t="s">
        <v>151</v>
      </c>
      <c r="C39" s="264"/>
      <c r="D39" s="264"/>
      <c r="E39" s="264"/>
      <c r="F39" s="265"/>
      <c r="G39" s="237"/>
      <c r="H39" s="252">
        <f>+G31+H37+H38</f>
        <v>33439.56</v>
      </c>
      <c r="I39" s="250"/>
    </row>
    <row r="40" spans="2:9" ht="14" thickBot="1">
      <c r="B40" s="253"/>
      <c r="C40" s="254"/>
      <c r="D40" s="254"/>
      <c r="E40" s="254"/>
      <c r="F40" s="254"/>
      <c r="G40" s="254"/>
      <c r="H40" s="254"/>
      <c r="I40" s="255"/>
    </row>
    <row r="41" spans="2:9" ht="45">
      <c r="B41" s="218" t="s">
        <v>119</v>
      </c>
      <c r="C41" s="210"/>
      <c r="D41" s="219" t="s">
        <v>100</v>
      </c>
      <c r="E41" s="220" t="s">
        <v>104</v>
      </c>
      <c r="F41" s="227"/>
      <c r="G41" s="247">
        <f>ROUND(SUM(I41:I45),0)</f>
        <v>10667</v>
      </c>
      <c r="H41" s="222"/>
      <c r="I41" s="223"/>
    </row>
    <row r="42" spans="2:9" ht="14">
      <c r="B42" s="196" t="s">
        <v>105</v>
      </c>
      <c r="C42" s="197" t="s">
        <v>120</v>
      </c>
      <c r="D42" s="224" t="s">
        <v>121</v>
      </c>
      <c r="E42" s="225" t="s">
        <v>122</v>
      </c>
      <c r="F42" s="211">
        <v>0.4</v>
      </c>
      <c r="G42" s="248">
        <v>1556</v>
      </c>
      <c r="H42" s="226">
        <v>1.05</v>
      </c>
      <c r="I42" s="199">
        <f t="shared" ref="I42:I45" si="5">IF(H42&gt;0,(H42*G42*F42),(G42*F42))</f>
        <v>653.5200000000001</v>
      </c>
    </row>
    <row r="43" spans="2:9" ht="14">
      <c r="B43" s="200" t="s">
        <v>109</v>
      </c>
      <c r="C43" s="197" t="s">
        <v>110</v>
      </c>
      <c r="D43" s="224" t="s">
        <v>111</v>
      </c>
      <c r="E43" s="225" t="s">
        <v>112</v>
      </c>
      <c r="F43" s="211">
        <v>1</v>
      </c>
      <c r="G43" s="248">
        <v>305639</v>
      </c>
      <c r="H43" s="226">
        <v>2.8816678715861067E-2</v>
      </c>
      <c r="I43" s="199">
        <f t="shared" si="5"/>
        <v>8807.5008660370604</v>
      </c>
    </row>
    <row r="44" spans="2:9" ht="14">
      <c r="B44" s="269" t="s">
        <v>113</v>
      </c>
      <c r="C44" s="197" t="s">
        <v>114</v>
      </c>
      <c r="D44" s="224" t="s">
        <v>115</v>
      </c>
      <c r="E44" s="225" t="s">
        <v>116</v>
      </c>
      <c r="F44" s="211">
        <v>0.05</v>
      </c>
      <c r="G44" s="248">
        <v>12057.276622023808</v>
      </c>
      <c r="H44" s="226">
        <v>0</v>
      </c>
      <c r="I44" s="199">
        <f>IF(H44&gt;0,(H44*G44*F44),(G44*F44))</f>
        <v>602.86383110119039</v>
      </c>
    </row>
    <row r="45" spans="2:9" ht="15" thickBot="1">
      <c r="B45" s="270"/>
      <c r="C45" s="202" t="s">
        <v>117</v>
      </c>
      <c r="D45" s="203" t="s">
        <v>118</v>
      </c>
      <c r="E45" s="204" t="s">
        <v>116</v>
      </c>
      <c r="F45" s="212">
        <v>0.05</v>
      </c>
      <c r="G45" s="256">
        <v>12057.276622023808</v>
      </c>
      <c r="H45" s="206">
        <v>0</v>
      </c>
      <c r="I45" s="207">
        <f t="shared" si="5"/>
        <v>602.86383110119039</v>
      </c>
    </row>
    <row r="46" spans="2:9" ht="14" thickBot="1">
      <c r="B46" s="266" t="s">
        <v>22</v>
      </c>
      <c r="C46" s="267"/>
      <c r="D46" s="267"/>
      <c r="E46" s="267"/>
      <c r="F46" s="268"/>
      <c r="G46" s="235">
        <v>0.27</v>
      </c>
      <c r="H46" s="249">
        <f>G41*G46</f>
        <v>2880.09</v>
      </c>
      <c r="I46" s="250"/>
    </row>
    <row r="47" spans="2:9" ht="14" thickBot="1">
      <c r="B47" s="263" t="s">
        <v>80</v>
      </c>
      <c r="C47" s="264"/>
      <c r="D47" s="264"/>
      <c r="E47" s="264"/>
      <c r="F47" s="265"/>
      <c r="G47" s="236">
        <v>0.05</v>
      </c>
      <c r="H47" s="251">
        <f>G41*G47</f>
        <v>533.35</v>
      </c>
      <c r="I47" s="250"/>
    </row>
    <row r="48" spans="2:9" ht="14" thickBot="1">
      <c r="B48" s="263" t="s">
        <v>151</v>
      </c>
      <c r="C48" s="264"/>
      <c r="D48" s="264"/>
      <c r="E48" s="264"/>
      <c r="F48" s="265"/>
      <c r="G48" s="237"/>
      <c r="H48" s="252">
        <f>+G41+H46+H47</f>
        <v>14080.44</v>
      </c>
      <c r="I48" s="250"/>
    </row>
    <row r="49" spans="2:9" ht="14" thickBot="1">
      <c r="B49" s="253"/>
      <c r="C49" s="254"/>
      <c r="D49" s="254"/>
      <c r="E49" s="254"/>
      <c r="F49" s="254"/>
      <c r="G49" s="254"/>
      <c r="H49" s="257"/>
      <c r="I49" s="255"/>
    </row>
    <row r="50" spans="2:9" ht="45">
      <c r="B50" s="232" t="s">
        <v>139</v>
      </c>
      <c r="C50" s="210"/>
      <c r="D50" s="219" t="s">
        <v>101</v>
      </c>
      <c r="E50" s="220" t="s">
        <v>104</v>
      </c>
      <c r="F50" s="227"/>
      <c r="G50" s="247">
        <f>ROUND(SUM(I50:I54),0)</f>
        <v>4374</v>
      </c>
      <c r="H50" s="222"/>
      <c r="I50" s="233"/>
    </row>
    <row r="51" spans="2:9" ht="14">
      <c r="B51" s="271" t="s">
        <v>109</v>
      </c>
      <c r="C51" s="197" t="s">
        <v>140</v>
      </c>
      <c r="D51" s="224" t="s">
        <v>141</v>
      </c>
      <c r="E51" s="225" t="s">
        <v>112</v>
      </c>
      <c r="F51" s="211">
        <v>7.3806986552026152E-2</v>
      </c>
      <c r="G51" s="248">
        <f>VLOOKUP(C51,'[115]BASE DE DATOS'!$A$5:$E$919,5,FALSE)</f>
        <v>633110</v>
      </c>
      <c r="H51" s="226">
        <v>7.5040000000000037E-2</v>
      </c>
      <c r="I51" s="199">
        <f>IF(H51&gt;0,(H51*G51*F51),(G51*F51))</f>
        <v>3506.464711846736</v>
      </c>
    </row>
    <row r="52" spans="2:9" ht="14">
      <c r="B52" s="271"/>
      <c r="C52" s="197" t="s">
        <v>142</v>
      </c>
      <c r="D52" s="224" t="s">
        <v>143</v>
      </c>
      <c r="E52" s="225" t="s">
        <v>116</v>
      </c>
      <c r="F52" s="211">
        <v>0.1</v>
      </c>
      <c r="G52" s="248">
        <f>I51</f>
        <v>3506.464711846736</v>
      </c>
      <c r="H52" s="226">
        <v>0</v>
      </c>
      <c r="I52" s="199">
        <f>IF(H52&gt;0,(H52*G52*F52),(G52*F52))</f>
        <v>350.6464711846736</v>
      </c>
    </row>
    <row r="53" spans="2:9" ht="14">
      <c r="B53" s="231"/>
      <c r="C53" s="197" t="s">
        <v>144</v>
      </c>
      <c r="D53" s="224" t="s">
        <v>145</v>
      </c>
      <c r="E53" s="225" t="s">
        <v>112</v>
      </c>
      <c r="F53" s="211">
        <v>1</v>
      </c>
      <c r="G53" s="248">
        <v>10000</v>
      </c>
      <c r="H53" s="226">
        <v>1.6666666666666666E-2</v>
      </c>
      <c r="I53" s="199">
        <f>IF(H53&gt;0,(H53*G53*F53),(G53*F53))</f>
        <v>166.66666666666666</v>
      </c>
    </row>
    <row r="54" spans="2:9" ht="15" thickBot="1">
      <c r="B54" s="201" t="s">
        <v>113</v>
      </c>
      <c r="C54" s="202" t="s">
        <v>117</v>
      </c>
      <c r="D54" s="203" t="s">
        <v>118</v>
      </c>
      <c r="E54" s="204" t="s">
        <v>116</v>
      </c>
      <c r="F54" s="212">
        <v>0.1</v>
      </c>
      <c r="G54" s="256">
        <f>I51</f>
        <v>3506.464711846736</v>
      </c>
      <c r="H54" s="206">
        <v>0</v>
      </c>
      <c r="I54" s="207">
        <f>IF(H54&gt;0,(H54*G54*F54),(G54*F54))</f>
        <v>350.6464711846736</v>
      </c>
    </row>
    <row r="55" spans="2:9" ht="14" thickBot="1">
      <c r="B55" s="266" t="s">
        <v>22</v>
      </c>
      <c r="C55" s="267"/>
      <c r="D55" s="267"/>
      <c r="E55" s="267"/>
      <c r="F55" s="268"/>
      <c r="G55" s="235">
        <v>0.27</v>
      </c>
      <c r="H55" s="249">
        <f>G50*G55</f>
        <v>1180.98</v>
      </c>
      <c r="I55" s="250"/>
    </row>
    <row r="56" spans="2:9" ht="14" thickBot="1">
      <c r="B56" s="263" t="s">
        <v>80</v>
      </c>
      <c r="C56" s="264"/>
      <c r="D56" s="264"/>
      <c r="E56" s="264"/>
      <c r="F56" s="265"/>
      <c r="G56" s="236">
        <v>0.05</v>
      </c>
      <c r="H56" s="251">
        <f>G50*G56</f>
        <v>218.70000000000002</v>
      </c>
      <c r="I56" s="250"/>
    </row>
    <row r="57" spans="2:9" ht="14" thickBot="1">
      <c r="B57" s="263" t="s">
        <v>151</v>
      </c>
      <c r="C57" s="264"/>
      <c r="D57" s="264"/>
      <c r="E57" s="264"/>
      <c r="F57" s="265"/>
      <c r="G57" s="237"/>
      <c r="H57" s="252">
        <f>+G50+H55+H56</f>
        <v>5773.6799999999994</v>
      </c>
      <c r="I57" s="250"/>
    </row>
    <row r="58" spans="2:9" ht="14" thickBot="1">
      <c r="B58" s="253"/>
      <c r="C58" s="254"/>
      <c r="D58" s="254"/>
      <c r="E58" s="254"/>
      <c r="F58" s="254"/>
      <c r="G58" s="254"/>
      <c r="H58" s="254"/>
      <c r="I58" s="255"/>
    </row>
    <row r="59" spans="2:9" ht="30">
      <c r="B59" s="230" t="s">
        <v>146</v>
      </c>
      <c r="C59" s="210"/>
      <c r="D59" s="219" t="s">
        <v>102</v>
      </c>
      <c r="E59" s="220" t="s">
        <v>104</v>
      </c>
      <c r="F59" s="227"/>
      <c r="G59" s="247">
        <f>ROUND(SUM(I59:I63),0)</f>
        <v>35558</v>
      </c>
      <c r="H59" s="222"/>
      <c r="I59" s="223"/>
    </row>
    <row r="60" spans="2:9" ht="15">
      <c r="B60" s="234" t="s">
        <v>147</v>
      </c>
      <c r="C60" s="197" t="s">
        <v>148</v>
      </c>
      <c r="D60" s="224" t="s">
        <v>149</v>
      </c>
      <c r="E60" s="225" t="s">
        <v>150</v>
      </c>
      <c r="F60" s="211">
        <v>1.3334194612424409E-2</v>
      </c>
      <c r="G60" s="248">
        <v>866059</v>
      </c>
      <c r="H60" s="226">
        <v>1.05</v>
      </c>
      <c r="I60" s="199">
        <f t="shared" ref="I60:I63" si="6">IF(H60&gt;0,(H60*G60*F60),(G60*F60))</f>
        <v>12125.609214433756</v>
      </c>
    </row>
    <row r="61" spans="2:9" ht="14">
      <c r="B61" s="200" t="s">
        <v>109</v>
      </c>
      <c r="C61" s="197" t="s">
        <v>110</v>
      </c>
      <c r="D61" s="224" t="s">
        <v>111</v>
      </c>
      <c r="E61" s="225" t="s">
        <v>112</v>
      </c>
      <c r="F61" s="211">
        <v>1</v>
      </c>
      <c r="G61" s="248">
        <v>305639</v>
      </c>
      <c r="H61" s="226">
        <f>1/15</f>
        <v>6.6666666666666666E-2</v>
      </c>
      <c r="I61" s="199">
        <f t="shared" si="6"/>
        <v>20375.933333333334</v>
      </c>
    </row>
    <row r="62" spans="2:9" ht="14">
      <c r="B62" s="261" t="s">
        <v>113</v>
      </c>
      <c r="C62" s="197" t="s">
        <v>114</v>
      </c>
      <c r="D62" s="224" t="s">
        <v>115</v>
      </c>
      <c r="E62" s="225" t="s">
        <v>116</v>
      </c>
      <c r="F62" s="211">
        <v>0.05</v>
      </c>
      <c r="G62" s="248">
        <v>20375.933333333334</v>
      </c>
      <c r="H62" s="226">
        <v>0</v>
      </c>
      <c r="I62" s="199">
        <f t="shared" si="6"/>
        <v>1018.7966666666667</v>
      </c>
    </row>
    <row r="63" spans="2:9" ht="15" thickBot="1">
      <c r="B63" s="262"/>
      <c r="C63" s="202" t="s">
        <v>117</v>
      </c>
      <c r="D63" s="203" t="s">
        <v>118</v>
      </c>
      <c r="E63" s="204" t="s">
        <v>116</v>
      </c>
      <c r="F63" s="212">
        <v>0.1</v>
      </c>
      <c r="G63" s="256">
        <v>20375.933333333334</v>
      </c>
      <c r="H63" s="206">
        <v>0</v>
      </c>
      <c r="I63" s="207">
        <f t="shared" si="6"/>
        <v>2037.5933333333335</v>
      </c>
    </row>
    <row r="64" spans="2:9" ht="14" thickBot="1">
      <c r="B64" s="266" t="s">
        <v>22</v>
      </c>
      <c r="C64" s="267"/>
      <c r="D64" s="267"/>
      <c r="E64" s="267"/>
      <c r="F64" s="268"/>
      <c r="G64" s="235">
        <v>0.27</v>
      </c>
      <c r="H64" s="249">
        <f>G59*G64</f>
        <v>9600.66</v>
      </c>
      <c r="I64" s="250"/>
    </row>
    <row r="65" spans="2:10" ht="14" thickBot="1">
      <c r="B65" s="263" t="s">
        <v>80</v>
      </c>
      <c r="C65" s="264"/>
      <c r="D65" s="264"/>
      <c r="E65" s="264"/>
      <c r="F65" s="265"/>
      <c r="G65" s="236">
        <v>0.05</v>
      </c>
      <c r="H65" s="251">
        <f>G59*G65</f>
        <v>1777.9</v>
      </c>
      <c r="I65" s="250"/>
    </row>
    <row r="66" spans="2:10" ht="14" thickBot="1">
      <c r="B66" s="263" t="s">
        <v>151</v>
      </c>
      <c r="C66" s="264"/>
      <c r="D66" s="264"/>
      <c r="E66" s="264"/>
      <c r="F66" s="265"/>
      <c r="G66" s="237"/>
      <c r="H66" s="252">
        <f>+G59+H64+H65</f>
        <v>46936.560000000005</v>
      </c>
      <c r="I66" s="250"/>
    </row>
    <row r="67" spans="2:10" ht="14" thickBot="1">
      <c r="B67" s="258"/>
      <c r="C67" s="259"/>
      <c r="D67" s="259"/>
      <c r="E67" s="259"/>
      <c r="F67" s="259"/>
      <c r="G67" s="259"/>
      <c r="H67" s="259"/>
      <c r="I67" s="260"/>
    </row>
    <row r="68" spans="2:10" ht="14">
      <c r="H68" s="240"/>
    </row>
    <row r="69" spans="2:10" ht="14">
      <c r="H69" s="240"/>
    </row>
    <row r="70" spans="2:10" ht="14">
      <c r="H70" s="240"/>
    </row>
    <row r="71" spans="2:10" ht="14">
      <c r="H71" s="240"/>
    </row>
    <row r="72" spans="2:10" ht="14">
      <c r="H72" s="240"/>
    </row>
    <row r="73" spans="2:10" ht="14">
      <c r="H73" s="240"/>
      <c r="J73" s="239"/>
    </row>
    <row r="74" spans="2:10" ht="14">
      <c r="H74" s="240"/>
    </row>
  </sheetData>
  <mergeCells count="28">
    <mergeCell ref="B66:F66"/>
    <mergeCell ref="B37:F37"/>
    <mergeCell ref="B38:F38"/>
    <mergeCell ref="B39:F39"/>
    <mergeCell ref="B46:F46"/>
    <mergeCell ref="B47:F47"/>
    <mergeCell ref="B48:F48"/>
    <mergeCell ref="B44:B45"/>
    <mergeCell ref="B51:B52"/>
    <mergeCell ref="B62:B63"/>
    <mergeCell ref="B55:F55"/>
    <mergeCell ref="B56:F56"/>
    <mergeCell ref="B57:F57"/>
    <mergeCell ref="B64:F64"/>
    <mergeCell ref="B65:F65"/>
    <mergeCell ref="B6:B7"/>
    <mergeCell ref="B15:B16"/>
    <mergeCell ref="B24:B26"/>
    <mergeCell ref="B8:F8"/>
    <mergeCell ref="B9:F9"/>
    <mergeCell ref="B10:F10"/>
    <mergeCell ref="B17:F17"/>
    <mergeCell ref="B18:F18"/>
    <mergeCell ref="B34:B36"/>
    <mergeCell ref="B28:F28"/>
    <mergeCell ref="B29:F29"/>
    <mergeCell ref="B19:F19"/>
    <mergeCell ref="B27:F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topLeftCell="A11" zoomScale="55" zoomScaleNormal="55" workbookViewId="0"/>
  </sheetViews>
  <sheetFormatPr baseColWidth="10" defaultColWidth="11.5" defaultRowHeight="14"/>
  <cols>
    <col min="1" max="2" width="2.83203125" style="1" customWidth="1"/>
    <col min="3" max="3" width="11.1640625" style="1" customWidth="1"/>
    <col min="4" max="4" width="22.5" style="1" customWidth="1"/>
    <col min="5" max="5" width="16.1640625" style="5"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2:12">
      <c r="B1" s="317" t="s">
        <v>0</v>
      </c>
      <c r="C1" s="317"/>
      <c r="D1" s="317"/>
      <c r="E1" s="317"/>
      <c r="F1" s="317"/>
      <c r="G1" s="317"/>
    </row>
    <row r="2" spans="2:12">
      <c r="B2" s="317" t="s">
        <v>1</v>
      </c>
      <c r="C2" s="317"/>
      <c r="D2" s="317"/>
      <c r="E2" s="317"/>
    </row>
    <row r="3" spans="2:12" ht="15" thickBot="1">
      <c r="C3" s="6"/>
      <c r="D3" s="7"/>
      <c r="E3" s="6"/>
      <c r="F3" s="7"/>
    </row>
    <row r="4" spans="2:12" ht="16" thickTop="1" thickBot="1">
      <c r="B4" s="318"/>
      <c r="C4" s="319"/>
      <c r="D4" s="319"/>
      <c r="E4" s="319"/>
      <c r="F4" s="319"/>
      <c r="G4" s="319"/>
      <c r="H4" s="319"/>
      <c r="I4" s="319"/>
      <c r="J4" s="319"/>
      <c r="K4" s="319"/>
      <c r="L4" s="320"/>
    </row>
    <row r="5" spans="2:12" ht="31.5" customHeight="1">
      <c r="B5" s="3"/>
      <c r="C5" s="329" t="s">
        <v>2</v>
      </c>
      <c r="D5" s="330"/>
      <c r="E5" s="330"/>
      <c r="F5" s="330"/>
      <c r="G5" s="330"/>
      <c r="H5" s="330"/>
      <c r="I5" s="330"/>
      <c r="J5" s="330"/>
      <c r="K5" s="331"/>
      <c r="L5" s="4"/>
    </row>
    <row r="6" spans="2:12">
      <c r="B6" s="3"/>
      <c r="C6" s="332" t="s">
        <v>31</v>
      </c>
      <c r="D6" s="333"/>
      <c r="E6" s="333"/>
      <c r="F6" s="333"/>
      <c r="G6" s="333"/>
      <c r="H6" s="333"/>
      <c r="I6" s="333"/>
      <c r="J6" s="333"/>
      <c r="K6" s="334"/>
      <c r="L6" s="4"/>
    </row>
    <row r="7" spans="2:12" s="2" customFormat="1">
      <c r="B7" s="91"/>
      <c r="C7" s="335" t="s">
        <v>32</v>
      </c>
      <c r="D7" s="335"/>
      <c r="E7" s="335"/>
      <c r="F7" s="335"/>
      <c r="G7" s="335"/>
      <c r="H7" s="335"/>
      <c r="I7" s="335"/>
      <c r="J7" s="335"/>
      <c r="K7" s="335"/>
      <c r="L7" s="10"/>
    </row>
    <row r="8" spans="2:12" ht="105.75" customHeight="1">
      <c r="B8" s="3"/>
      <c r="C8" s="335"/>
      <c r="D8" s="335"/>
      <c r="E8" s="335"/>
      <c r="F8" s="335"/>
      <c r="G8" s="335"/>
      <c r="H8" s="335"/>
      <c r="I8" s="335"/>
      <c r="J8" s="335"/>
      <c r="K8" s="335"/>
      <c r="L8" s="4"/>
    </row>
    <row r="9" spans="2:12" ht="34.5" customHeight="1">
      <c r="B9" s="3"/>
      <c r="C9" s="336" t="s">
        <v>33</v>
      </c>
      <c r="D9" s="313"/>
      <c r="E9" s="313"/>
      <c r="F9" s="313"/>
      <c r="G9" s="313"/>
      <c r="H9" s="313"/>
      <c r="I9" s="313"/>
      <c r="J9" s="313"/>
      <c r="K9" s="337"/>
      <c r="L9" s="4"/>
    </row>
    <row r="10" spans="2:12" ht="30" customHeight="1" thickBot="1">
      <c r="B10" s="3"/>
      <c r="C10" s="289"/>
      <c r="D10" s="290"/>
      <c r="E10" s="290"/>
      <c r="F10" s="290"/>
      <c r="G10" s="290"/>
      <c r="H10" s="290"/>
      <c r="I10" s="290"/>
      <c r="J10" s="290"/>
      <c r="K10" s="291"/>
      <c r="L10" s="4"/>
    </row>
    <row r="11" spans="2:12" ht="30" customHeight="1">
      <c r="B11" s="3"/>
      <c r="C11" s="306" t="s">
        <v>5</v>
      </c>
      <c r="D11" s="300" t="s">
        <v>6</v>
      </c>
      <c r="E11" s="308" t="s">
        <v>7</v>
      </c>
      <c r="F11" s="308"/>
      <c r="G11" s="306" t="s">
        <v>8</v>
      </c>
      <c r="H11" s="300" t="s">
        <v>9</v>
      </c>
      <c r="I11" s="300" t="s">
        <v>10</v>
      </c>
      <c r="J11" s="302" t="s">
        <v>11</v>
      </c>
      <c r="K11" s="304" t="s">
        <v>12</v>
      </c>
      <c r="L11" s="4"/>
    </row>
    <row r="12" spans="2:12" ht="30" customHeight="1" thickBot="1">
      <c r="B12" s="3"/>
      <c r="C12" s="307"/>
      <c r="D12" s="301"/>
      <c r="E12" s="11" t="s">
        <v>13</v>
      </c>
      <c r="F12" s="11" t="s">
        <v>14</v>
      </c>
      <c r="G12" s="307"/>
      <c r="H12" s="301"/>
      <c r="I12" s="301"/>
      <c r="J12" s="303"/>
      <c r="K12" s="30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15</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15</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15</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15</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15</v>
      </c>
      <c r="D39" s="45"/>
      <c r="E39" s="45"/>
      <c r="F39" s="45"/>
      <c r="G39" s="48"/>
      <c r="H39" s="47"/>
      <c r="I39" s="18"/>
      <c r="J39" s="24"/>
      <c r="K39" s="25"/>
      <c r="L39" s="4"/>
    </row>
    <row r="40" spans="2:12" s="49" customFormat="1" ht="30" customHeight="1" thickBot="1">
      <c r="B40" s="50"/>
      <c r="C40" s="292" t="s">
        <v>16</v>
      </c>
      <c r="D40" s="293"/>
      <c r="E40" s="293"/>
      <c r="F40" s="293"/>
      <c r="G40" s="293"/>
      <c r="H40" s="293"/>
      <c r="I40" s="293"/>
      <c r="J40" s="294"/>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326"/>
      <c r="H42" s="327"/>
      <c r="I42" s="32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17</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18</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96"/>
      <c r="E51" s="296"/>
      <c r="F51" s="296"/>
      <c r="G51" s="296"/>
      <c r="H51" s="296"/>
      <c r="I51" s="296"/>
      <c r="J51" s="296"/>
      <c r="K51" s="297"/>
      <c r="L51" s="81"/>
    </row>
    <row r="52" spans="2:12" s="49" customFormat="1" ht="46.5" customHeight="1">
      <c r="B52" s="50"/>
      <c r="C52" s="274" t="s">
        <v>19</v>
      </c>
      <c r="D52" s="275"/>
      <c r="E52" s="275"/>
      <c r="F52" s="275"/>
      <c r="G52" s="275"/>
      <c r="H52" s="295" t="s">
        <v>8</v>
      </c>
      <c r="I52" s="295"/>
      <c r="J52" s="295"/>
      <c r="K52" s="82" t="s">
        <v>20</v>
      </c>
      <c r="L52" s="83"/>
    </row>
    <row r="53" spans="2:12" s="49" customFormat="1" ht="32.25" customHeight="1">
      <c r="B53" s="50"/>
      <c r="C53" s="274" t="s">
        <v>21</v>
      </c>
      <c r="D53" s="275"/>
      <c r="E53" s="275"/>
      <c r="F53" s="275"/>
      <c r="G53" s="275"/>
      <c r="H53" s="279" t="s">
        <v>22</v>
      </c>
      <c r="I53" s="279"/>
      <c r="J53" s="84" t="s">
        <v>23</v>
      </c>
      <c r="K53" s="85" t="s">
        <v>34</v>
      </c>
      <c r="L53" s="83"/>
    </row>
    <row r="54" spans="2:12" s="49" customFormat="1" ht="30" customHeight="1">
      <c r="B54" s="50"/>
      <c r="C54" s="274" t="s">
        <v>24</v>
      </c>
      <c r="D54" s="275"/>
      <c r="E54" s="275"/>
      <c r="F54" s="275"/>
      <c r="G54" s="275"/>
      <c r="H54" s="276" t="s">
        <v>25</v>
      </c>
      <c r="I54" s="277"/>
      <c r="J54" s="84" t="s">
        <v>26</v>
      </c>
      <c r="K54" s="85" t="s">
        <v>34</v>
      </c>
      <c r="L54" s="83"/>
    </row>
    <row r="55" spans="2:12" s="49" customFormat="1" ht="58.5" customHeight="1">
      <c r="B55" s="50"/>
      <c r="C55" s="280"/>
      <c r="D55" s="281"/>
      <c r="E55" s="281"/>
      <c r="F55" s="281"/>
      <c r="G55" s="282"/>
      <c r="H55" s="278" t="s">
        <v>27</v>
      </c>
      <c r="I55" s="279"/>
      <c r="J55" s="84" t="s">
        <v>28</v>
      </c>
      <c r="K55" s="85" t="s">
        <v>34</v>
      </c>
      <c r="L55" s="52"/>
    </row>
    <row r="56" spans="2:12" ht="39" customHeight="1">
      <c r="B56" s="3"/>
      <c r="C56" s="283"/>
      <c r="D56" s="284"/>
      <c r="E56" s="284"/>
      <c r="F56" s="284"/>
      <c r="G56" s="285"/>
      <c r="H56" s="279" t="s">
        <v>29</v>
      </c>
      <c r="I56" s="279"/>
      <c r="J56" s="84" t="s">
        <v>30</v>
      </c>
      <c r="K56" s="85" t="s">
        <v>34</v>
      </c>
      <c r="L56" s="4"/>
    </row>
    <row r="57" spans="2:12" ht="47.25" customHeight="1" thickBot="1">
      <c r="B57" s="3"/>
      <c r="C57" s="286"/>
      <c r="D57" s="287"/>
      <c r="E57" s="287"/>
      <c r="F57" s="287"/>
      <c r="G57" s="288"/>
      <c r="H57" s="272"/>
      <c r="I57" s="272"/>
      <c r="J57" s="272"/>
      <c r="K57" s="273"/>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35</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topLeftCell="A53" workbookViewId="0"/>
  </sheetViews>
  <sheetFormatPr baseColWidth="10" defaultColWidth="11.5" defaultRowHeight="14"/>
  <cols>
    <col min="1" max="2" width="3.1640625" style="95" customWidth="1"/>
    <col min="3" max="3" width="14.6640625" style="95" customWidth="1"/>
    <col min="4" max="4" width="13" style="95" customWidth="1"/>
    <col min="5" max="11" width="11.5" style="95"/>
    <col min="12" max="12" width="12.83203125" style="95" customWidth="1"/>
    <col min="13" max="14" width="11.5" style="95"/>
    <col min="15" max="15" width="18.6640625" style="95" customWidth="1"/>
    <col min="16" max="17" width="3.1640625" style="95" customWidth="1"/>
    <col min="18" max="16384" width="11.5" style="95"/>
  </cols>
  <sheetData>
    <row r="1" spans="2:16">
      <c r="B1" s="317" t="s">
        <v>36</v>
      </c>
      <c r="C1" s="317"/>
      <c r="D1" s="317"/>
      <c r="E1" s="317"/>
      <c r="F1" s="317"/>
      <c r="G1" s="317"/>
      <c r="H1" s="317"/>
      <c r="I1" s="317"/>
      <c r="J1" s="317"/>
      <c r="K1" s="317"/>
      <c r="L1" s="317"/>
    </row>
    <row r="2" spans="2:16">
      <c r="B2" s="317" t="s">
        <v>1</v>
      </c>
      <c r="C2" s="317"/>
      <c r="D2" s="317"/>
      <c r="E2" s="317"/>
    </row>
    <row r="3" spans="2:16" ht="15" thickBot="1"/>
    <row r="4" spans="2:16" ht="25.5" customHeight="1" thickTop="1">
      <c r="B4" s="423"/>
      <c r="C4" s="424"/>
      <c r="D4" s="424"/>
      <c r="E4" s="424"/>
      <c r="F4" s="424"/>
      <c r="G4" s="424"/>
      <c r="H4" s="424"/>
      <c r="I4" s="424"/>
      <c r="J4" s="424"/>
      <c r="K4" s="424"/>
      <c r="L4" s="424"/>
      <c r="M4" s="424"/>
      <c r="N4" s="424"/>
      <c r="O4" s="424"/>
      <c r="P4" s="425"/>
    </row>
    <row r="5" spans="2:16" ht="36.75" customHeight="1">
      <c r="B5" s="97"/>
      <c r="C5" s="338" t="s">
        <v>37</v>
      </c>
      <c r="D5" s="338"/>
      <c r="E5" s="338"/>
      <c r="F5" s="338"/>
      <c r="G5" s="338"/>
      <c r="H5" s="338"/>
      <c r="I5" s="338"/>
      <c r="J5" s="338"/>
      <c r="K5" s="338"/>
      <c r="L5" s="338"/>
      <c r="M5" s="338"/>
      <c r="N5" s="338"/>
      <c r="O5" s="338"/>
      <c r="P5" s="96"/>
    </row>
    <row r="6" spans="2:16" ht="15" thickBot="1">
      <c r="B6" s="97"/>
      <c r="P6" s="96"/>
    </row>
    <row r="7" spans="2:16">
      <c r="B7" s="97"/>
      <c r="C7" s="347"/>
      <c r="D7" s="349"/>
      <c r="E7" s="350"/>
      <c r="F7" s="350"/>
      <c r="G7" s="350"/>
      <c r="H7" s="350"/>
      <c r="I7" s="350"/>
      <c r="J7" s="350"/>
      <c r="K7" s="351"/>
      <c r="L7" s="367"/>
      <c r="M7" s="368"/>
      <c r="N7" s="368"/>
      <c r="O7" s="369"/>
      <c r="P7" s="96"/>
    </row>
    <row r="8" spans="2:16">
      <c r="B8" s="97"/>
      <c r="C8" s="348"/>
      <c r="D8" s="341" t="s">
        <v>38</v>
      </c>
      <c r="E8" s="342"/>
      <c r="F8" s="342"/>
      <c r="G8" s="342"/>
      <c r="H8" s="342"/>
      <c r="I8" s="342"/>
      <c r="J8" s="342"/>
      <c r="K8" s="343"/>
      <c r="L8" s="370"/>
      <c r="M8" s="371"/>
      <c r="N8" s="371"/>
      <c r="O8" s="372"/>
      <c r="P8" s="96"/>
    </row>
    <row r="9" spans="2:16">
      <c r="B9" s="97"/>
      <c r="C9" s="348"/>
      <c r="D9" s="341"/>
      <c r="E9" s="342"/>
      <c r="F9" s="342"/>
      <c r="G9" s="342"/>
      <c r="H9" s="342"/>
      <c r="I9" s="342"/>
      <c r="J9" s="342"/>
      <c r="K9" s="343"/>
      <c r="L9" s="339" t="s">
        <v>39</v>
      </c>
      <c r="M9" s="373"/>
      <c r="N9" s="374"/>
      <c r="O9" s="375"/>
      <c r="P9" s="96"/>
    </row>
    <row r="10" spans="2:16">
      <c r="B10" s="97"/>
      <c r="C10" s="348"/>
      <c r="D10" s="341" t="s">
        <v>40</v>
      </c>
      <c r="E10" s="342"/>
      <c r="F10" s="342"/>
      <c r="G10" s="342"/>
      <c r="H10" s="342"/>
      <c r="I10" s="342"/>
      <c r="J10" s="342"/>
      <c r="K10" s="343"/>
      <c r="L10" s="352"/>
      <c r="M10" s="376"/>
      <c r="N10" s="377"/>
      <c r="O10" s="378"/>
      <c r="P10" s="96"/>
    </row>
    <row r="11" spans="2:16" ht="12.75" customHeight="1">
      <c r="B11" s="97"/>
      <c r="C11" s="348"/>
      <c r="D11" s="344"/>
      <c r="E11" s="345"/>
      <c r="F11" s="345"/>
      <c r="G11" s="345"/>
      <c r="H11" s="345"/>
      <c r="I11" s="345"/>
      <c r="J11" s="345"/>
      <c r="K11" s="346"/>
      <c r="L11" s="339" t="s">
        <v>41</v>
      </c>
      <c r="M11" s="339">
        <v>1</v>
      </c>
      <c r="N11" s="339" t="s">
        <v>42</v>
      </c>
      <c r="O11" s="365">
        <v>1</v>
      </c>
      <c r="P11" s="96"/>
    </row>
    <row r="12" spans="2:16">
      <c r="B12" s="97"/>
      <c r="C12" s="348"/>
      <c r="D12" s="344"/>
      <c r="E12" s="345"/>
      <c r="F12" s="345"/>
      <c r="G12" s="345"/>
      <c r="H12" s="345"/>
      <c r="I12" s="345"/>
      <c r="J12" s="345"/>
      <c r="K12" s="346"/>
      <c r="L12" s="340"/>
      <c r="M12" s="340"/>
      <c r="N12" s="340"/>
      <c r="O12" s="366"/>
      <c r="P12" s="96"/>
    </row>
    <row r="13" spans="2:16">
      <c r="B13" s="97"/>
      <c r="C13" s="348"/>
      <c r="D13" s="341" t="s">
        <v>43</v>
      </c>
      <c r="E13" s="342"/>
      <c r="F13" s="342"/>
      <c r="G13" s="342"/>
      <c r="H13" s="342"/>
      <c r="I13" s="342"/>
      <c r="J13" s="342"/>
      <c r="K13" s="343"/>
      <c r="L13" s="340"/>
      <c r="M13" s="340"/>
      <c r="N13" s="340"/>
      <c r="O13" s="366"/>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44</v>
      </c>
      <c r="M15" s="106" t="s">
        <v>45</v>
      </c>
      <c r="N15" s="106" t="s">
        <v>46</v>
      </c>
      <c r="O15" s="107" t="s">
        <v>47</v>
      </c>
      <c r="P15" s="96"/>
    </row>
    <row r="16" spans="2:16">
      <c r="B16" s="97"/>
      <c r="C16" s="108"/>
      <c r="D16" s="99"/>
      <c r="E16" s="99"/>
      <c r="F16" s="99"/>
      <c r="G16" s="99"/>
      <c r="H16" s="99"/>
      <c r="I16" s="99"/>
      <c r="J16" s="99"/>
      <c r="K16" s="99"/>
      <c r="L16" s="109"/>
      <c r="M16" s="110"/>
      <c r="N16" s="110"/>
      <c r="O16" s="111"/>
      <c r="P16" s="96"/>
    </row>
    <row r="17" spans="2:16" ht="18" customHeight="1">
      <c r="B17" s="97"/>
      <c r="C17" s="432" t="s">
        <v>48</v>
      </c>
      <c r="D17" s="433"/>
      <c r="E17" s="433"/>
      <c r="F17" s="433"/>
      <c r="G17" s="99"/>
      <c r="H17" s="99"/>
      <c r="I17" s="99" t="s">
        <v>49</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87" t="s">
        <v>50</v>
      </c>
      <c r="D21" s="388"/>
      <c r="E21" s="388"/>
      <c r="F21" s="388"/>
      <c r="G21" s="388"/>
      <c r="H21" s="388"/>
      <c r="I21" s="388"/>
      <c r="J21" s="388"/>
      <c r="K21" s="388"/>
      <c r="L21" s="388"/>
      <c r="M21" s="388"/>
      <c r="N21" s="388"/>
      <c r="O21" s="389"/>
      <c r="P21" s="96"/>
    </row>
    <row r="22" spans="2:16" ht="15" thickBot="1">
      <c r="B22" s="97"/>
      <c r="C22" s="122"/>
      <c r="O22" s="123"/>
      <c r="P22" s="96"/>
    </row>
    <row r="23" spans="2:16">
      <c r="B23" s="97"/>
      <c r="C23" s="124" t="s">
        <v>51</v>
      </c>
      <c r="D23" s="353" t="s">
        <v>52</v>
      </c>
      <c r="E23" s="354"/>
      <c r="F23" s="354"/>
      <c r="G23" s="354"/>
      <c r="H23" s="354"/>
      <c r="I23" s="354"/>
      <c r="J23" s="354"/>
      <c r="K23" s="354"/>
      <c r="L23" s="355"/>
      <c r="M23" s="385" t="s">
        <v>53</v>
      </c>
      <c r="N23" s="386"/>
      <c r="O23" s="124" t="s">
        <v>10</v>
      </c>
      <c r="P23" s="96"/>
    </row>
    <row r="24" spans="2:16" ht="15" thickBot="1">
      <c r="B24" s="97"/>
      <c r="C24" s="125"/>
      <c r="D24" s="379"/>
      <c r="E24" s="399"/>
      <c r="F24" s="399"/>
      <c r="G24" s="399"/>
      <c r="H24" s="399"/>
      <c r="I24" s="399"/>
      <c r="J24" s="399"/>
      <c r="K24" s="399"/>
      <c r="L24" s="380"/>
      <c r="M24" s="379"/>
      <c r="N24" s="380"/>
      <c r="O24" s="126"/>
      <c r="P24" s="96"/>
    </row>
    <row r="25" spans="2:16">
      <c r="B25" s="97"/>
      <c r="C25" s="356" t="s">
        <v>54</v>
      </c>
      <c r="D25" s="357"/>
      <c r="E25" s="357"/>
      <c r="F25" s="357"/>
      <c r="G25" s="357"/>
      <c r="H25" s="357"/>
      <c r="I25" s="357"/>
      <c r="J25" s="357"/>
      <c r="K25" s="357"/>
      <c r="L25" s="357"/>
      <c r="M25" s="357"/>
      <c r="N25" s="357"/>
      <c r="O25" s="358"/>
      <c r="P25" s="96"/>
    </row>
    <row r="26" spans="2:16">
      <c r="B26" s="97"/>
      <c r="C26" s="359"/>
      <c r="D26" s="360"/>
      <c r="E26" s="360"/>
      <c r="F26" s="360"/>
      <c r="G26" s="360"/>
      <c r="H26" s="360"/>
      <c r="I26" s="360"/>
      <c r="J26" s="360"/>
      <c r="K26" s="360"/>
      <c r="L26" s="360"/>
      <c r="M26" s="360"/>
      <c r="N26" s="360"/>
      <c r="O26" s="361"/>
      <c r="P26" s="96"/>
    </row>
    <row r="27" spans="2:16" ht="15" thickBot="1">
      <c r="B27" s="97"/>
      <c r="C27" s="362"/>
      <c r="D27" s="363"/>
      <c r="E27" s="363"/>
      <c r="F27" s="363"/>
      <c r="G27" s="363"/>
      <c r="H27" s="363"/>
      <c r="I27" s="363"/>
      <c r="J27" s="363"/>
      <c r="K27" s="363"/>
      <c r="L27" s="363"/>
      <c r="M27" s="363"/>
      <c r="N27" s="363"/>
      <c r="O27" s="364"/>
      <c r="P27" s="96"/>
    </row>
    <row r="28" spans="2:16">
      <c r="B28" s="97"/>
      <c r="C28" s="381" t="s">
        <v>52</v>
      </c>
      <c r="D28" s="382"/>
      <c r="E28" s="382"/>
      <c r="F28" s="382"/>
      <c r="G28" s="383"/>
      <c r="H28" s="384" t="s">
        <v>55</v>
      </c>
      <c r="I28" s="382"/>
      <c r="J28" s="396" t="s">
        <v>56</v>
      </c>
      <c r="K28" s="397"/>
      <c r="L28" s="128" t="s">
        <v>57</v>
      </c>
      <c r="M28" s="384" t="s">
        <v>58</v>
      </c>
      <c r="N28" s="398"/>
      <c r="O28" s="129" t="s">
        <v>59</v>
      </c>
      <c r="P28" s="96"/>
    </row>
    <row r="29" spans="2:16">
      <c r="B29" s="97"/>
      <c r="C29" s="390"/>
      <c r="D29" s="391"/>
      <c r="E29" s="391"/>
      <c r="F29" s="391"/>
      <c r="G29" s="392"/>
      <c r="H29" s="393"/>
      <c r="I29" s="392"/>
      <c r="J29" s="393"/>
      <c r="K29" s="392"/>
      <c r="L29" s="131"/>
      <c r="M29" s="394"/>
      <c r="N29" s="395"/>
      <c r="O29" s="132"/>
      <c r="P29" s="96"/>
    </row>
    <row r="30" spans="2:16">
      <c r="B30" s="97"/>
      <c r="C30" s="133"/>
      <c r="D30" s="134"/>
      <c r="E30" s="134"/>
      <c r="F30" s="134"/>
      <c r="G30" s="135"/>
      <c r="H30" s="136"/>
      <c r="I30" s="135"/>
      <c r="J30" s="136"/>
      <c r="K30" s="135"/>
      <c r="L30" s="131"/>
      <c r="M30" s="394"/>
      <c r="N30" s="395"/>
      <c r="O30" s="132"/>
      <c r="P30" s="96"/>
    </row>
    <row r="31" spans="2:16" ht="15" thickBot="1">
      <c r="B31" s="97"/>
      <c r="C31" s="400"/>
      <c r="D31" s="401"/>
      <c r="E31" s="401"/>
      <c r="F31" s="401"/>
      <c r="G31" s="402"/>
      <c r="H31" s="403"/>
      <c r="I31" s="402"/>
      <c r="J31" s="403"/>
      <c r="K31" s="402"/>
      <c r="L31" s="137"/>
      <c r="M31" s="404"/>
      <c r="N31" s="405"/>
      <c r="O31" s="132"/>
      <c r="P31" s="96"/>
    </row>
    <row r="32" spans="2:16" ht="15" thickBot="1">
      <c r="B32" s="97"/>
      <c r="C32" s="413" t="s">
        <v>60</v>
      </c>
      <c r="D32" s="414"/>
      <c r="E32" s="414"/>
      <c r="F32" s="414"/>
      <c r="G32" s="414"/>
      <c r="H32" s="414"/>
      <c r="I32" s="414"/>
      <c r="J32" s="414"/>
      <c r="K32" s="414"/>
      <c r="L32" s="414"/>
      <c r="M32" s="414"/>
      <c r="N32" s="415"/>
      <c r="O32" s="138"/>
      <c r="P32" s="96"/>
    </row>
    <row r="33" spans="2:16" ht="13.5" customHeight="1">
      <c r="B33" s="97"/>
      <c r="C33" s="356" t="s">
        <v>61</v>
      </c>
      <c r="D33" s="357"/>
      <c r="E33" s="357"/>
      <c r="F33" s="357"/>
      <c r="G33" s="357"/>
      <c r="H33" s="357"/>
      <c r="I33" s="357"/>
      <c r="J33" s="357"/>
      <c r="K33" s="357"/>
      <c r="L33" s="357"/>
      <c r="M33" s="357"/>
      <c r="N33" s="357"/>
      <c r="O33" s="358"/>
      <c r="P33" s="96"/>
    </row>
    <row r="34" spans="2:16">
      <c r="B34" s="97"/>
      <c r="C34" s="359"/>
      <c r="D34" s="360"/>
      <c r="E34" s="360"/>
      <c r="F34" s="360"/>
      <c r="G34" s="360"/>
      <c r="H34" s="360"/>
      <c r="I34" s="360"/>
      <c r="J34" s="360"/>
      <c r="K34" s="360"/>
      <c r="L34" s="360"/>
      <c r="M34" s="360"/>
      <c r="N34" s="360"/>
      <c r="O34" s="361"/>
      <c r="P34" s="96"/>
    </row>
    <row r="35" spans="2:16" ht="15" thickBot="1">
      <c r="B35" s="97"/>
      <c r="C35" s="362"/>
      <c r="D35" s="363"/>
      <c r="E35" s="363"/>
      <c r="F35" s="363"/>
      <c r="G35" s="363"/>
      <c r="H35" s="363"/>
      <c r="I35" s="363"/>
      <c r="J35" s="363"/>
      <c r="K35" s="363"/>
      <c r="L35" s="363"/>
      <c r="M35" s="363"/>
      <c r="N35" s="363"/>
      <c r="O35" s="364"/>
      <c r="P35" s="96"/>
    </row>
    <row r="36" spans="2:16">
      <c r="B36" s="97"/>
      <c r="C36" s="381" t="s">
        <v>52</v>
      </c>
      <c r="D36" s="406"/>
      <c r="E36" s="406"/>
      <c r="F36" s="406"/>
      <c r="G36" s="406"/>
      <c r="H36" s="406"/>
      <c r="I36" s="406"/>
      <c r="J36" s="398"/>
      <c r="K36" s="127" t="s">
        <v>53</v>
      </c>
      <c r="L36" s="128" t="s">
        <v>10</v>
      </c>
      <c r="M36" s="384" t="s">
        <v>62</v>
      </c>
      <c r="N36" s="398"/>
      <c r="O36" s="129" t="s">
        <v>59</v>
      </c>
      <c r="P36" s="96"/>
    </row>
    <row r="37" spans="2:16">
      <c r="B37" s="97"/>
      <c r="C37" s="390"/>
      <c r="D37" s="391"/>
      <c r="E37" s="391"/>
      <c r="F37" s="391"/>
      <c r="G37" s="391"/>
      <c r="H37" s="391"/>
      <c r="I37" s="391"/>
      <c r="J37" s="392"/>
      <c r="K37" s="140"/>
      <c r="L37" s="141"/>
      <c r="M37" s="421"/>
      <c r="N37" s="422"/>
      <c r="O37" s="132"/>
      <c r="P37" s="96"/>
    </row>
    <row r="38" spans="2:16" ht="15" thickBot="1">
      <c r="B38" s="97"/>
      <c r="C38" s="400"/>
      <c r="D38" s="401"/>
      <c r="E38" s="401"/>
      <c r="F38" s="401"/>
      <c r="G38" s="401"/>
      <c r="H38" s="401"/>
      <c r="I38" s="401"/>
      <c r="J38" s="402"/>
      <c r="K38" s="134"/>
      <c r="L38" s="142"/>
      <c r="M38" s="411"/>
      <c r="N38" s="412"/>
      <c r="O38" s="143"/>
      <c r="P38" s="96"/>
    </row>
    <row r="39" spans="2:16" ht="15" thickBot="1">
      <c r="B39" s="97"/>
      <c r="C39" s="413" t="s">
        <v>60</v>
      </c>
      <c r="D39" s="414"/>
      <c r="E39" s="414"/>
      <c r="F39" s="414"/>
      <c r="G39" s="414"/>
      <c r="H39" s="414"/>
      <c r="I39" s="414"/>
      <c r="J39" s="414"/>
      <c r="K39" s="414"/>
      <c r="L39" s="414"/>
      <c r="M39" s="414"/>
      <c r="N39" s="415"/>
      <c r="O39" s="144">
        <v>0</v>
      </c>
      <c r="P39" s="96"/>
    </row>
    <row r="40" spans="2:16">
      <c r="B40" s="97"/>
      <c r="C40" s="356" t="s">
        <v>63</v>
      </c>
      <c r="D40" s="357"/>
      <c r="E40" s="357"/>
      <c r="F40" s="357"/>
      <c r="G40" s="357"/>
      <c r="H40" s="357"/>
      <c r="I40" s="357"/>
      <c r="J40" s="357"/>
      <c r="K40" s="357"/>
      <c r="L40" s="357"/>
      <c r="M40" s="357"/>
      <c r="N40" s="357"/>
      <c r="O40" s="358"/>
      <c r="P40" s="96"/>
    </row>
    <row r="41" spans="2:16">
      <c r="B41" s="97"/>
      <c r="C41" s="359"/>
      <c r="D41" s="360"/>
      <c r="E41" s="360"/>
      <c r="F41" s="360"/>
      <c r="G41" s="360"/>
      <c r="H41" s="360"/>
      <c r="I41" s="360"/>
      <c r="J41" s="360"/>
      <c r="K41" s="360"/>
      <c r="L41" s="360"/>
      <c r="M41" s="360"/>
      <c r="N41" s="360"/>
      <c r="O41" s="361"/>
      <c r="P41" s="96"/>
    </row>
    <row r="42" spans="2:16" ht="15" thickBot="1">
      <c r="B42" s="97"/>
      <c r="C42" s="362"/>
      <c r="D42" s="363"/>
      <c r="E42" s="363"/>
      <c r="F42" s="363"/>
      <c r="G42" s="363"/>
      <c r="H42" s="363"/>
      <c r="I42" s="363"/>
      <c r="J42" s="363"/>
      <c r="K42" s="363"/>
      <c r="L42" s="363"/>
      <c r="M42" s="363"/>
      <c r="N42" s="363"/>
      <c r="O42" s="364"/>
      <c r="P42" s="96"/>
    </row>
    <row r="43" spans="2:16" ht="15">
      <c r="B43" s="97"/>
      <c r="C43" s="381" t="s">
        <v>64</v>
      </c>
      <c r="D43" s="406"/>
      <c r="E43" s="406"/>
      <c r="F43" s="406"/>
      <c r="G43" s="406"/>
      <c r="H43" s="406"/>
      <c r="I43" s="406"/>
      <c r="J43" s="128" t="s">
        <v>65</v>
      </c>
      <c r="K43" s="139" t="s">
        <v>66</v>
      </c>
      <c r="L43" s="145" t="s">
        <v>67</v>
      </c>
      <c r="M43" s="384" t="s">
        <v>68</v>
      </c>
      <c r="N43" s="398"/>
      <c r="O43" s="129" t="s">
        <v>59</v>
      </c>
      <c r="P43" s="96"/>
    </row>
    <row r="44" spans="2:16">
      <c r="B44" s="97"/>
      <c r="C44" s="390"/>
      <c r="D44" s="391"/>
      <c r="E44" s="391"/>
      <c r="F44" s="391"/>
      <c r="G44" s="391"/>
      <c r="H44" s="391"/>
      <c r="I44" s="391"/>
      <c r="J44" s="146"/>
      <c r="K44" s="147"/>
      <c r="L44" s="146"/>
      <c r="M44" s="409"/>
      <c r="N44" s="410"/>
      <c r="O44" s="132"/>
      <c r="P44" s="96"/>
    </row>
    <row r="45" spans="2:16" ht="15" thickBot="1">
      <c r="B45" s="97"/>
      <c r="C45" s="400"/>
      <c r="D45" s="401"/>
      <c r="E45" s="401"/>
      <c r="F45" s="401"/>
      <c r="G45" s="401"/>
      <c r="H45" s="401"/>
      <c r="I45" s="401"/>
      <c r="J45" s="148"/>
      <c r="K45" s="149"/>
      <c r="L45" s="148"/>
      <c r="M45" s="411"/>
      <c r="N45" s="412"/>
      <c r="O45" s="150"/>
      <c r="P45" s="96"/>
    </row>
    <row r="46" spans="2:16" ht="15" thickBot="1">
      <c r="B46" s="97"/>
      <c r="C46" s="413" t="s">
        <v>60</v>
      </c>
      <c r="D46" s="414"/>
      <c r="E46" s="414"/>
      <c r="F46" s="414"/>
      <c r="G46" s="414"/>
      <c r="H46" s="414"/>
      <c r="I46" s="414"/>
      <c r="J46" s="414"/>
      <c r="K46" s="414"/>
      <c r="L46" s="414"/>
      <c r="M46" s="414"/>
      <c r="N46" s="415"/>
      <c r="O46" s="138"/>
      <c r="P46" s="96"/>
    </row>
    <row r="47" spans="2:16">
      <c r="B47" s="97"/>
      <c r="C47" s="356" t="s">
        <v>69</v>
      </c>
      <c r="D47" s="357"/>
      <c r="E47" s="357"/>
      <c r="F47" s="357"/>
      <c r="G47" s="357"/>
      <c r="H47" s="357"/>
      <c r="I47" s="357"/>
      <c r="J47" s="357"/>
      <c r="K47" s="357"/>
      <c r="L47" s="357"/>
      <c r="M47" s="357"/>
      <c r="N47" s="357"/>
      <c r="O47" s="358"/>
      <c r="P47" s="96"/>
    </row>
    <row r="48" spans="2:16">
      <c r="B48" s="97"/>
      <c r="C48" s="359"/>
      <c r="D48" s="360"/>
      <c r="E48" s="360"/>
      <c r="F48" s="360"/>
      <c r="G48" s="360"/>
      <c r="H48" s="360"/>
      <c r="I48" s="360"/>
      <c r="J48" s="360"/>
      <c r="K48" s="360"/>
      <c r="L48" s="360"/>
      <c r="M48" s="360"/>
      <c r="N48" s="360"/>
      <c r="O48" s="361"/>
      <c r="P48" s="96"/>
    </row>
    <row r="49" spans="2:16" ht="15" thickBot="1">
      <c r="B49" s="97"/>
      <c r="C49" s="362"/>
      <c r="D49" s="363"/>
      <c r="E49" s="363"/>
      <c r="F49" s="363"/>
      <c r="G49" s="363"/>
      <c r="H49" s="363"/>
      <c r="I49" s="363"/>
      <c r="J49" s="363"/>
      <c r="K49" s="363"/>
      <c r="L49" s="363"/>
      <c r="M49" s="363"/>
      <c r="N49" s="363"/>
      <c r="O49" s="364"/>
      <c r="P49" s="96"/>
    </row>
    <row r="50" spans="2:16" ht="31.5" customHeight="1">
      <c r="B50" s="97"/>
      <c r="C50" s="381" t="s">
        <v>70</v>
      </c>
      <c r="D50" s="406"/>
      <c r="E50" s="406"/>
      <c r="F50" s="406"/>
      <c r="G50" s="406"/>
      <c r="H50" s="406"/>
      <c r="I50" s="406"/>
      <c r="J50" s="128" t="s">
        <v>71</v>
      </c>
      <c r="K50" s="151" t="s">
        <v>72</v>
      </c>
      <c r="L50" s="152" t="s">
        <v>73</v>
      </c>
      <c r="M50" s="407" t="s">
        <v>58</v>
      </c>
      <c r="N50" s="408"/>
      <c r="O50" s="154" t="s">
        <v>59</v>
      </c>
      <c r="P50" s="96"/>
    </row>
    <row r="51" spans="2:16">
      <c r="B51" s="97"/>
      <c r="C51" s="155"/>
      <c r="D51" s="156"/>
      <c r="E51" s="156"/>
      <c r="F51" s="156"/>
      <c r="G51" s="156"/>
      <c r="H51" s="156"/>
      <c r="I51" s="156"/>
      <c r="J51" s="157"/>
      <c r="K51" s="158"/>
      <c r="L51" s="159"/>
      <c r="M51" s="416"/>
      <c r="N51" s="417"/>
      <c r="O51" s="160"/>
      <c r="P51" s="96"/>
    </row>
    <row r="52" spans="2:16">
      <c r="B52" s="97"/>
      <c r="C52" s="155"/>
      <c r="D52" s="156"/>
      <c r="E52" s="156"/>
      <c r="F52" s="156"/>
      <c r="G52" s="156"/>
      <c r="H52" s="156"/>
      <c r="I52" s="156"/>
      <c r="J52" s="157"/>
      <c r="K52" s="158"/>
      <c r="L52" s="159"/>
      <c r="M52" s="416"/>
      <c r="N52" s="417"/>
      <c r="O52" s="160"/>
      <c r="P52" s="96"/>
    </row>
    <row r="53" spans="2:16">
      <c r="B53" s="97"/>
      <c r="C53" s="155"/>
      <c r="D53" s="156"/>
      <c r="E53" s="156"/>
      <c r="F53" s="156"/>
      <c r="G53" s="156"/>
      <c r="H53" s="156"/>
      <c r="I53" s="156"/>
      <c r="J53" s="157"/>
      <c r="K53" s="158"/>
      <c r="L53" s="159"/>
      <c r="M53" s="409"/>
      <c r="N53" s="410"/>
      <c r="O53" s="160"/>
      <c r="P53" s="96"/>
    </row>
    <row r="54" spans="2:16" ht="15" thickBot="1">
      <c r="B54" s="97"/>
      <c r="C54" s="400"/>
      <c r="D54" s="401"/>
      <c r="E54" s="401"/>
      <c r="F54" s="401"/>
      <c r="G54" s="401"/>
      <c r="H54" s="401"/>
      <c r="I54" s="401"/>
      <c r="J54" s="148"/>
      <c r="K54" s="149"/>
      <c r="L54" s="148"/>
      <c r="M54" s="411"/>
      <c r="N54" s="412"/>
      <c r="O54" s="150"/>
      <c r="P54" s="96"/>
    </row>
    <row r="55" spans="2:16" ht="15" thickBot="1">
      <c r="B55" s="97"/>
      <c r="C55" s="413" t="s">
        <v>60</v>
      </c>
      <c r="D55" s="414"/>
      <c r="E55" s="414"/>
      <c r="F55" s="414"/>
      <c r="G55" s="414"/>
      <c r="H55" s="414"/>
      <c r="I55" s="414"/>
      <c r="J55" s="414"/>
      <c r="K55" s="414"/>
      <c r="L55" s="414"/>
      <c r="M55" s="414"/>
      <c r="N55" s="415"/>
      <c r="O55" s="144"/>
      <c r="P55" s="96"/>
    </row>
    <row r="56" spans="2:16" ht="15" thickBot="1">
      <c r="B56" s="97"/>
      <c r="C56" s="122"/>
      <c r="O56" s="123"/>
      <c r="P56" s="96"/>
    </row>
    <row r="57" spans="2:16" ht="15" thickBot="1">
      <c r="B57" s="97"/>
      <c r="C57" s="418" t="s">
        <v>74</v>
      </c>
      <c r="D57" s="419"/>
      <c r="E57" s="419"/>
      <c r="F57" s="419"/>
      <c r="G57" s="419"/>
      <c r="H57" s="419"/>
      <c r="I57" s="419"/>
      <c r="J57" s="419"/>
      <c r="K57" s="419"/>
      <c r="L57" s="419"/>
      <c r="M57" s="419"/>
      <c r="N57" s="420"/>
      <c r="O57" s="161"/>
      <c r="P57" s="96"/>
    </row>
    <row r="58" spans="2:16">
      <c r="B58" s="97"/>
      <c r="C58" s="356" t="s">
        <v>75</v>
      </c>
      <c r="D58" s="357"/>
      <c r="E58" s="357"/>
      <c r="F58" s="357"/>
      <c r="G58" s="357"/>
      <c r="H58" s="357"/>
      <c r="I58" s="357"/>
      <c r="J58" s="357"/>
      <c r="K58" s="357"/>
      <c r="L58" s="357"/>
      <c r="M58" s="357"/>
      <c r="N58" s="357"/>
      <c r="O58" s="358"/>
      <c r="P58" s="96"/>
    </row>
    <row r="59" spans="2:16">
      <c r="B59" s="97"/>
      <c r="C59" s="359"/>
      <c r="D59" s="360"/>
      <c r="E59" s="360"/>
      <c r="F59" s="360"/>
      <c r="G59" s="360"/>
      <c r="H59" s="360"/>
      <c r="I59" s="360"/>
      <c r="J59" s="360"/>
      <c r="K59" s="360"/>
      <c r="L59" s="360"/>
      <c r="M59" s="360"/>
      <c r="N59" s="360"/>
      <c r="O59" s="361"/>
      <c r="P59" s="96"/>
    </row>
    <row r="60" spans="2:16" ht="15" thickBot="1">
      <c r="B60" s="97"/>
      <c r="C60" s="362"/>
      <c r="D60" s="363"/>
      <c r="E60" s="363"/>
      <c r="F60" s="363"/>
      <c r="G60" s="363"/>
      <c r="H60" s="363"/>
      <c r="I60" s="363"/>
      <c r="J60" s="363"/>
      <c r="K60" s="363"/>
      <c r="L60" s="363"/>
      <c r="M60" s="363"/>
      <c r="N60" s="363"/>
      <c r="O60" s="364"/>
      <c r="P60" s="96"/>
    </row>
    <row r="61" spans="2:16" ht="15">
      <c r="B61" s="97"/>
      <c r="C61" s="381" t="s">
        <v>76</v>
      </c>
      <c r="D61" s="406"/>
      <c r="E61" s="406"/>
      <c r="F61" s="406"/>
      <c r="G61" s="406"/>
      <c r="H61" s="406"/>
      <c r="I61" s="406"/>
      <c r="J61" s="139"/>
      <c r="K61" s="153"/>
      <c r="L61" s="152" t="s">
        <v>77</v>
      </c>
      <c r="M61" s="407" t="s">
        <v>78</v>
      </c>
      <c r="N61" s="408"/>
      <c r="O61" s="154"/>
      <c r="P61" s="96"/>
    </row>
    <row r="62" spans="2:16">
      <c r="B62" s="97"/>
      <c r="C62" s="390" t="s">
        <v>22</v>
      </c>
      <c r="D62" s="391"/>
      <c r="E62" s="391"/>
      <c r="F62" s="391"/>
      <c r="G62" s="391"/>
      <c r="H62" s="391"/>
      <c r="I62" s="391"/>
      <c r="J62" s="162"/>
      <c r="K62" s="163"/>
      <c r="L62" s="164"/>
      <c r="M62" s="440"/>
      <c r="N62" s="441"/>
      <c r="O62" s="165"/>
      <c r="P62" s="96"/>
    </row>
    <row r="63" spans="2:16">
      <c r="B63" s="97"/>
      <c r="C63" s="133" t="s">
        <v>79</v>
      </c>
      <c r="D63" s="134"/>
      <c r="E63" s="134"/>
      <c r="F63" s="134"/>
      <c r="G63" s="134"/>
      <c r="H63" s="134"/>
      <c r="I63" s="134"/>
      <c r="J63" s="162"/>
      <c r="K63" s="163"/>
      <c r="L63" s="164"/>
      <c r="M63" s="440"/>
      <c r="N63" s="441"/>
      <c r="O63" s="165"/>
      <c r="P63" s="96"/>
    </row>
    <row r="64" spans="2:16" ht="15" thickBot="1">
      <c r="B64" s="97"/>
      <c r="C64" s="116" t="s">
        <v>80</v>
      </c>
      <c r="D64" s="117"/>
      <c r="E64" s="117"/>
      <c r="F64" s="117"/>
      <c r="G64" s="117"/>
      <c r="H64" s="117"/>
      <c r="I64" s="117"/>
      <c r="J64" s="166"/>
      <c r="K64" s="167"/>
      <c r="L64" s="164"/>
      <c r="M64" s="442"/>
      <c r="N64" s="443"/>
      <c r="O64" s="165"/>
      <c r="P64" s="96"/>
    </row>
    <row r="65" spans="2:16" ht="15" thickBot="1">
      <c r="B65" s="97"/>
      <c r="C65" s="413" t="s">
        <v>60</v>
      </c>
      <c r="D65" s="414"/>
      <c r="E65" s="414"/>
      <c r="F65" s="414"/>
      <c r="G65" s="414"/>
      <c r="H65" s="414"/>
      <c r="I65" s="414"/>
      <c r="J65" s="414"/>
      <c r="K65" s="414"/>
      <c r="L65" s="414"/>
      <c r="M65" s="414"/>
      <c r="N65" s="415"/>
      <c r="O65" s="168"/>
      <c r="P65" s="96"/>
    </row>
    <row r="66" spans="2:16" ht="15" thickBot="1">
      <c r="B66" s="97"/>
      <c r="C66" s="122"/>
      <c r="O66" s="123"/>
      <c r="P66" s="96"/>
    </row>
    <row r="67" spans="2:16" ht="15" thickBot="1">
      <c r="B67" s="97"/>
      <c r="C67" s="418" t="s">
        <v>81</v>
      </c>
      <c r="D67" s="419"/>
      <c r="E67" s="419"/>
      <c r="F67" s="419"/>
      <c r="G67" s="419"/>
      <c r="H67" s="419"/>
      <c r="I67" s="419"/>
      <c r="J67" s="419"/>
      <c r="K67" s="419"/>
      <c r="L67" s="419"/>
      <c r="M67" s="419"/>
      <c r="N67" s="420"/>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82</v>
      </c>
      <c r="I71" s="170"/>
      <c r="J71" s="170"/>
      <c r="K71" s="170"/>
      <c r="O71" s="123"/>
      <c r="P71" s="96"/>
    </row>
    <row r="72" spans="2:16">
      <c r="B72" s="97"/>
      <c r="C72" s="122"/>
      <c r="H72" s="170" t="s">
        <v>83</v>
      </c>
      <c r="O72" s="123"/>
      <c r="P72" s="96"/>
    </row>
    <row r="73" spans="2:16">
      <c r="B73" s="97"/>
      <c r="C73" s="122"/>
      <c r="H73" s="170" t="s">
        <v>84</v>
      </c>
      <c r="O73" s="123"/>
      <c r="P73" s="96"/>
    </row>
    <row r="74" spans="2:16">
      <c r="B74" s="97"/>
      <c r="C74" s="108"/>
      <c r="D74" s="171"/>
      <c r="E74" s="171"/>
      <c r="F74" s="171"/>
      <c r="G74" s="171"/>
      <c r="H74" s="170" t="s">
        <v>85</v>
      </c>
      <c r="I74" s="171"/>
      <c r="J74" s="171"/>
      <c r="K74" s="171"/>
      <c r="L74" s="171"/>
      <c r="M74" s="171"/>
      <c r="N74" s="171"/>
      <c r="O74" s="172"/>
      <c r="P74" s="96"/>
    </row>
    <row r="75" spans="2:16">
      <c r="B75" s="97"/>
      <c r="C75" s="122"/>
      <c r="H75" s="95" t="s">
        <v>86</v>
      </c>
      <c r="O75" s="123"/>
      <c r="P75" s="96"/>
    </row>
    <row r="76" spans="2:16">
      <c r="B76" s="97"/>
      <c r="C76" s="173" t="s">
        <v>87</v>
      </c>
      <c r="D76" s="130"/>
      <c r="E76" s="130"/>
      <c r="F76" s="130"/>
      <c r="G76" s="130"/>
      <c r="H76" s="130"/>
      <c r="I76" s="130"/>
      <c r="J76" s="130"/>
      <c r="K76" s="130"/>
      <c r="L76" s="130"/>
      <c r="M76" s="130"/>
      <c r="N76" s="130"/>
      <c r="O76" s="174"/>
      <c r="P76" s="96"/>
    </row>
    <row r="77" spans="2:16">
      <c r="B77" s="97"/>
      <c r="C77" s="437"/>
      <c r="D77" s="438"/>
      <c r="E77" s="438"/>
      <c r="F77" s="438"/>
      <c r="G77" s="438"/>
      <c r="H77" s="438"/>
      <c r="I77" s="438"/>
      <c r="J77" s="438"/>
      <c r="K77" s="438"/>
      <c r="L77" s="438"/>
      <c r="M77" s="438"/>
      <c r="N77" s="438"/>
      <c r="O77" s="439"/>
      <c r="P77" s="96"/>
    </row>
    <row r="78" spans="2:16">
      <c r="B78" s="97"/>
      <c r="C78" s="437"/>
      <c r="D78" s="438"/>
      <c r="E78" s="438"/>
      <c r="F78" s="438"/>
      <c r="G78" s="438"/>
      <c r="H78" s="438"/>
      <c r="I78" s="438"/>
      <c r="J78" s="438"/>
      <c r="K78" s="438"/>
      <c r="L78" s="438"/>
      <c r="M78" s="438"/>
      <c r="N78" s="438"/>
      <c r="O78" s="439"/>
      <c r="P78" s="96"/>
    </row>
    <row r="79" spans="2:16">
      <c r="B79" s="97"/>
      <c r="C79" s="108"/>
      <c r="D79" s="171"/>
      <c r="E79" s="171"/>
      <c r="F79" s="171"/>
      <c r="G79" s="171"/>
      <c r="H79" s="171"/>
      <c r="I79" s="171"/>
      <c r="J79" s="171"/>
      <c r="K79" s="171"/>
      <c r="L79" s="171"/>
      <c r="M79" s="171"/>
      <c r="N79" s="171"/>
      <c r="O79" s="172"/>
      <c r="P79" s="96"/>
    </row>
    <row r="80" spans="2:16">
      <c r="B80" s="97"/>
      <c r="C80" s="175" t="s">
        <v>88</v>
      </c>
      <c r="D80" s="171"/>
      <c r="E80" s="171"/>
      <c r="F80" s="171"/>
      <c r="G80" s="171"/>
      <c r="H80" s="171"/>
      <c r="I80" s="171"/>
      <c r="J80" s="171"/>
      <c r="K80" s="171"/>
      <c r="L80" s="171"/>
      <c r="M80" s="171"/>
      <c r="N80" s="171"/>
      <c r="O80" s="172"/>
      <c r="P80" s="96"/>
    </row>
    <row r="81" spans="2:16" ht="12.75" customHeight="1">
      <c r="B81" s="97"/>
      <c r="C81" s="434" t="s">
        <v>89</v>
      </c>
      <c r="D81" s="435"/>
      <c r="E81" s="435"/>
      <c r="F81" s="435"/>
      <c r="G81" s="435"/>
      <c r="H81" s="435"/>
      <c r="I81" s="435"/>
      <c r="J81" s="435"/>
      <c r="K81" s="435"/>
      <c r="L81" s="435"/>
      <c r="M81" s="435"/>
      <c r="N81" s="435"/>
      <c r="O81" s="436"/>
      <c r="P81" s="96"/>
    </row>
    <row r="82" spans="2:16">
      <c r="B82" s="97"/>
      <c r="C82" s="434"/>
      <c r="D82" s="435"/>
      <c r="E82" s="435"/>
      <c r="F82" s="435"/>
      <c r="G82" s="435"/>
      <c r="H82" s="435"/>
      <c r="I82" s="435"/>
      <c r="J82" s="435"/>
      <c r="K82" s="435"/>
      <c r="L82" s="435"/>
      <c r="M82" s="435"/>
      <c r="N82" s="435"/>
      <c r="O82" s="436"/>
      <c r="P82" s="96"/>
    </row>
    <row r="83" spans="2:16" ht="13" customHeight="1">
      <c r="B83" s="97"/>
      <c r="C83" s="434" t="s">
        <v>90</v>
      </c>
      <c r="D83" s="435"/>
      <c r="E83" s="435"/>
      <c r="F83" s="435"/>
      <c r="G83" s="435"/>
      <c r="H83" s="435"/>
      <c r="I83" s="435"/>
      <c r="J83" s="435"/>
      <c r="K83" s="435"/>
      <c r="L83" s="435"/>
      <c r="M83" s="435"/>
      <c r="N83" s="435"/>
      <c r="O83" s="436"/>
      <c r="P83" s="96"/>
    </row>
    <row r="84" spans="2:16">
      <c r="B84" s="97"/>
      <c r="C84" s="434"/>
      <c r="D84" s="435"/>
      <c r="E84" s="435"/>
      <c r="F84" s="435"/>
      <c r="G84" s="435"/>
      <c r="H84" s="435"/>
      <c r="I84" s="435"/>
      <c r="J84" s="435"/>
      <c r="K84" s="435"/>
      <c r="L84" s="435"/>
      <c r="M84" s="435"/>
      <c r="N84" s="435"/>
      <c r="O84" s="436"/>
      <c r="P84" s="96"/>
    </row>
    <row r="85" spans="2:16">
      <c r="B85" s="97"/>
      <c r="C85" s="108"/>
      <c r="D85" s="171"/>
      <c r="E85" s="171"/>
      <c r="F85" s="171"/>
      <c r="G85" s="171"/>
      <c r="H85" s="171"/>
      <c r="I85" s="171"/>
      <c r="J85" s="171"/>
      <c r="K85" s="171"/>
      <c r="L85" s="171"/>
      <c r="M85" s="171"/>
      <c r="N85" s="171"/>
      <c r="O85" s="172"/>
      <c r="P85" s="96"/>
    </row>
    <row r="86" spans="2:16">
      <c r="B86" s="97"/>
      <c r="C86" s="122"/>
      <c r="H86" s="170" t="s">
        <v>82</v>
      </c>
      <c r="O86" s="123"/>
      <c r="P86" s="96"/>
    </row>
    <row r="87" spans="2:16">
      <c r="B87" s="97"/>
      <c r="C87" s="122"/>
      <c r="H87" s="95" t="s">
        <v>83</v>
      </c>
      <c r="I87" s="134"/>
      <c r="J87" s="134"/>
      <c r="K87" s="134"/>
      <c r="O87" s="123"/>
      <c r="P87" s="96"/>
    </row>
    <row r="88" spans="2:16">
      <c r="B88" s="97"/>
      <c r="C88" s="122"/>
      <c r="H88" s="95" t="s">
        <v>91</v>
      </c>
      <c r="I88" s="176"/>
      <c r="J88" s="176"/>
      <c r="K88" s="176"/>
      <c r="O88" s="123"/>
      <c r="P88" s="96"/>
    </row>
    <row r="89" spans="2:16">
      <c r="B89" s="97"/>
      <c r="C89" s="177"/>
      <c r="D89" s="171"/>
      <c r="E89" s="171"/>
      <c r="F89" s="171"/>
      <c r="G89" s="171"/>
      <c r="H89" s="95" t="s">
        <v>85</v>
      </c>
      <c r="L89" s="171"/>
      <c r="M89" s="171"/>
      <c r="N89" s="171"/>
      <c r="O89" s="172"/>
      <c r="P89" s="96"/>
    </row>
    <row r="90" spans="2:16" ht="17.25" customHeight="1">
      <c r="B90" s="97"/>
      <c r="C90" s="177"/>
      <c r="D90" s="176"/>
      <c r="E90" s="176"/>
      <c r="K90" s="426"/>
      <c r="L90" s="426"/>
      <c r="M90" s="426"/>
      <c r="N90" s="426"/>
      <c r="O90" s="427"/>
      <c r="P90" s="96"/>
    </row>
    <row r="91" spans="2:16" ht="18.75" customHeight="1" thickBot="1">
      <c r="B91" s="97"/>
      <c r="C91" s="430"/>
      <c r="D91" s="431"/>
      <c r="E91" s="431"/>
      <c r="F91" s="149"/>
      <c r="G91" s="149"/>
      <c r="H91" s="149"/>
      <c r="I91" s="149"/>
      <c r="J91" s="149"/>
      <c r="K91" s="428"/>
      <c r="L91" s="428"/>
      <c r="M91" s="428"/>
      <c r="N91" s="428"/>
      <c r="O91" s="429"/>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 (Entidad)</vt:lpstr>
      <vt:lpstr>APUS</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dcterms:created xsi:type="dcterms:W3CDTF">2006-06-27T16:47:25Z</dcterms:created>
  <dcterms:modified xsi:type="dcterms:W3CDTF">2026-05-11T20:18:46Z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