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\\CONTABILIDAD\Datos\SALUD 24H 2025\MERCADEO Y CONTRATACION\IPS SALVAR\ZONA SEGURA SALVAR\RAMA JUDICIAL\INFORMES 2026\ABRIL\"/>
    </mc:Choice>
  </mc:AlternateContent>
  <xr:revisionPtr revIDLastSave="0" documentId="13_ncr:1_{34E2C08A-BD1D-4CC2-8223-DFEE5B399EEC}" xr6:coauthVersionLast="47" xr6:coauthVersionMax="47" xr10:uidLastSave="{00000000-0000-0000-0000-000000000000}"/>
  <bookViews>
    <workbookView xWindow="-120" yWindow="-120" windowWidth="29040" windowHeight="15840" activeTab="1" xr2:uid="{3B3F67D2-E210-4E72-8503-F343A72636F9}"/>
  </bookViews>
  <sheets>
    <sheet name="ANEXO 1. AREA PROTEGIDA" sheetId="1" r:id="rId1"/>
    <sheet name="ANEXO 2. INFORME MENSUAL AVANCE" sheetId="2" r:id="rId2"/>
    <sheet name="Hoja1" sheetId="4" state="hidden" r:id="rId3"/>
    <sheet name="LISTAS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1" l="1"/>
  <c r="N21" i="1"/>
  <c r="N22" i="1"/>
  <c r="N23" i="1"/>
  <c r="S12" i="1"/>
  <c r="E24" i="1"/>
  <c r="N19" i="1" l="1"/>
  <c r="O7" i="1"/>
  <c r="O8" i="1"/>
  <c r="O9" i="1"/>
  <c r="N6" i="1"/>
  <c r="T8" i="1" l="1"/>
  <c r="R25" i="1"/>
  <c r="R18" i="1"/>
  <c r="T7" i="1" l="1"/>
  <c r="T6" i="1"/>
  <c r="T5" i="1"/>
  <c r="T9" i="1"/>
  <c r="N24" i="1"/>
  <c r="M24" i="1"/>
  <c r="L24" i="1"/>
  <c r="K24" i="1"/>
  <c r="J24" i="1"/>
  <c r="I24" i="1"/>
  <c r="H24" i="1"/>
  <c r="G24" i="1"/>
  <c r="F24" i="1"/>
  <c r="D24" i="1"/>
  <c r="C24" i="1"/>
  <c r="B24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T12" i="1" l="1"/>
  <c r="O24" i="1"/>
  <c r="O21" i="1"/>
  <c r="O20" i="1"/>
  <c r="O23" i="1"/>
  <c r="O22" i="1"/>
  <c r="O19" i="1"/>
  <c r="O6" i="1"/>
  <c r="O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tc={2E67BC42-4E84-426B-8330-970455FCB1B0}</author>
    <author>tc={DF024560-4497-41D9-942E-7498580F63CC}</author>
    <author>tc={BDD96294-3AB6-49DA-8805-E851ECAC18F1}</author>
    <author>tc={3EA1B6EC-A7D3-4F88-96D5-FAA796FF1058}</author>
  </authors>
  <commentList>
    <comment ref="S5" authorId="0" shapeId="0" xr:uid="{2E67BC42-4E84-426B-8330-970455FCB1B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Registre las primeras causas de morbilidad en orden de aparición </t>
      </text>
    </comment>
    <comment ref="A6" authorId="1" shapeId="0" xr:uid="{DF024560-4497-41D9-942E-7498580F63C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Registre el nombre de la sede</t>
      </text>
    </comment>
    <comment ref="S12" authorId="2" shapeId="0" xr:uid="{BDD96294-3AB6-49DA-8805-E851ECAC18F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Registre el número total de atenciones de área protegida ( no incluya los tamizajes ni los signos vitales)</t>
      </text>
    </comment>
    <comment ref="A19" authorId="3" shapeId="0" xr:uid="{3EA1B6EC-A7D3-4F88-96D5-FAA796FF105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Registre el nombre de la sede</t>
      </text>
    </comment>
  </commentList>
</comments>
</file>

<file path=xl/sharedStrings.xml><?xml version="1.0" encoding="utf-8"?>
<sst xmlns="http://schemas.openxmlformats.org/spreadsheetml/2006/main" count="249" uniqueCount="191">
  <si>
    <t>ANEXO 1 INFORME DE CARACTERIZACION MENSUAL DE  ATENCIONES AREA PROTEGIDA</t>
  </si>
  <si>
    <t>Seccional</t>
  </si>
  <si>
    <t>Motivo de consulta (liste los primeros motivos de consulta)</t>
  </si>
  <si>
    <t>No de atenciones área protegida</t>
  </si>
  <si>
    <t xml:space="preserve">Motivo de consulta </t>
  </si>
  <si>
    <t>Cantidad</t>
  </si>
  <si>
    <t>%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</si>
  <si>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</si>
  <si>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</si>
  <si>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</si>
  <si>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</si>
  <si>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</si>
  <si>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</si>
  <si>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</si>
  <si>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</si>
  <si>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</si>
  <si>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</si>
  <si>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</si>
  <si>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</si>
  <si>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</si>
  <si>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%PART</t>
  </si>
  <si>
    <t>1.</t>
  </si>
  <si>
    <t>2.</t>
  </si>
  <si>
    <t>Sede 2</t>
  </si>
  <si>
    <t>3.</t>
  </si>
  <si>
    <t>Sede 3</t>
  </si>
  <si>
    <t>4.</t>
  </si>
  <si>
    <t>Sede 4</t>
  </si>
  <si>
    <t>5.</t>
  </si>
  <si>
    <t>Total</t>
  </si>
  <si>
    <t>Grafique el tipo de atenciones</t>
  </si>
  <si>
    <t>Tipo</t>
  </si>
  <si>
    <t>No de atenciones</t>
  </si>
  <si>
    <t>Presencial</t>
  </si>
  <si>
    <t>Seguimiento,  Control de signos vitales y tamizajes(Aplica exclusivamente para sedes tipo A)</t>
  </si>
  <si>
    <t>Teleconsulta</t>
  </si>
  <si>
    <t>Grafique las atenciones que generaron  traslado en ambulancia</t>
  </si>
  <si>
    <t>Requiere traslado</t>
  </si>
  <si>
    <t>Si</t>
  </si>
  <si>
    <t>No</t>
  </si>
  <si>
    <t>Motivo de atencion primeros auxilios psicológicos (liste los primeros motivos de consulta)</t>
  </si>
  <si>
    <t>Especifique si la atencion obedece a primeros auxilios psicológicos</t>
  </si>
  <si>
    <t>Primeros auxilios psicológicos</t>
  </si>
  <si>
    <t xml:space="preserve">No de atenciones </t>
  </si>
  <si>
    <t>ANEXO 2. INFORME DE AVANCE MENSUAL DE  ATENCIONES AREA PROTEGIDA</t>
  </si>
  <si>
    <t xml:space="preserve">INFORMACION GENERAL </t>
  </si>
  <si>
    <t>ANTECEDENTES</t>
  </si>
  <si>
    <t>SIGNOS VITALES</t>
  </si>
  <si>
    <t>TRIAGE Y TRASLADO PACIENTES</t>
  </si>
  <si>
    <t xml:space="preserve">SECCIONAL </t>
  </si>
  <si>
    <t>IPS</t>
  </si>
  <si>
    <t>Nº</t>
  </si>
  <si>
    <t>CÉDULA</t>
  </si>
  <si>
    <t>APELLIDO Y NOMBRES</t>
  </si>
  <si>
    <t>EDAD</t>
  </si>
  <si>
    <t>EPS</t>
  </si>
  <si>
    <t>CARGO</t>
  </si>
  <si>
    <t>SEDE</t>
  </si>
  <si>
    <t>CIUDAD</t>
  </si>
  <si>
    <t>TELEFONO</t>
  </si>
  <si>
    <t>ANTEDECENTES  PERSONALES (ECNT)</t>
  </si>
  <si>
    <t>ANTEDECENTES FAMILIARES
 (ECNT)</t>
  </si>
  <si>
    <t>PESO</t>
  </si>
  <si>
    <t>TALLA</t>
  </si>
  <si>
    <t>IMC</t>
  </si>
  <si>
    <t>COMPOSICION CORPORAL</t>
  </si>
  <si>
    <t>FRECUENCIA CARDIACA</t>
  </si>
  <si>
    <t>SATURACION OXIGENO</t>
  </si>
  <si>
    <t>T/A</t>
  </si>
  <si>
    <t>Hemoglobina glicosilada</t>
  </si>
  <si>
    <t>DIANGOSTICO PRESUNTIVO 1</t>
  </si>
  <si>
    <t>DIANGOSTICO PRESUNTIVO 2</t>
  </si>
  <si>
    <t>CLASIFICACION TRIAGE</t>
  </si>
  <si>
    <t>NOMBBRE PROFESIONAL QUE ATIENDE</t>
  </si>
  <si>
    <t>DOCUMENTO PROFESIONAL QUE ATIENDE</t>
  </si>
  <si>
    <t>TIEMPO DE RESPUESTA</t>
  </si>
  <si>
    <t>TIPO DE AMBULANCIA</t>
  </si>
  <si>
    <t>IPS QUE RECEPTORA</t>
  </si>
  <si>
    <t>FECHA</t>
  </si>
  <si>
    <t>HORA INGRESO A IPS RECEPTORA</t>
  </si>
  <si>
    <t>PROFESIONAL QUE RECIBE EL PACIENTE</t>
  </si>
  <si>
    <t>NOMBRE DE ACOMPAÑANTE</t>
  </si>
  <si>
    <t>Antecedentes personales</t>
  </si>
  <si>
    <t>Antecedentes familiares 1° grado</t>
  </si>
  <si>
    <t>Factores de riesgo</t>
  </si>
  <si>
    <t>Nivel Central*</t>
  </si>
  <si>
    <t>Hipertensión arterial</t>
  </si>
  <si>
    <t>Tabaquismo</t>
  </si>
  <si>
    <t>Armenia</t>
  </si>
  <si>
    <t>Diabetes Mellitus 2</t>
  </si>
  <si>
    <t>Alcoholismo</t>
  </si>
  <si>
    <t>Barranquilla</t>
  </si>
  <si>
    <t>Dislipidemia</t>
  </si>
  <si>
    <t>Sedentarismo</t>
  </si>
  <si>
    <t>Bogotá*</t>
  </si>
  <si>
    <t>Hipercolesterolemia Familiar</t>
  </si>
  <si>
    <t>Obesidad</t>
  </si>
  <si>
    <t>Bucaramanga</t>
  </si>
  <si>
    <t>Cardiopatias</t>
  </si>
  <si>
    <t>Sobrepeso</t>
  </si>
  <si>
    <t>Cali-Buga</t>
  </si>
  <si>
    <t>IAM</t>
  </si>
  <si>
    <t>Dieta poco saludable</t>
  </si>
  <si>
    <t>Cartagena-San Andrés</t>
  </si>
  <si>
    <t>Cáncer de mama</t>
  </si>
  <si>
    <t>Estrés</t>
  </si>
  <si>
    <t>Cúcuta-Arauca</t>
  </si>
  <si>
    <t>Cáncer de ovario</t>
  </si>
  <si>
    <t>Exposición al sol</t>
  </si>
  <si>
    <t>Cundinamarca</t>
  </si>
  <si>
    <t>Cáncer de útero</t>
  </si>
  <si>
    <t>Exposición a productos químicos y carcinógenos</t>
  </si>
  <si>
    <t>Ibagué</t>
  </si>
  <si>
    <t>Cáncer de prostata</t>
  </si>
  <si>
    <t>Exposición a radiació</t>
  </si>
  <si>
    <t>Manizales</t>
  </si>
  <si>
    <t>Cáncer de tiroides</t>
  </si>
  <si>
    <t>VPH</t>
  </si>
  <si>
    <t>Medellín</t>
  </si>
  <si>
    <t>Cáncer de estomago</t>
  </si>
  <si>
    <t>Helicobacter pylori:</t>
  </si>
  <si>
    <t>Montería</t>
  </si>
  <si>
    <t>Cáncer colono rectal</t>
  </si>
  <si>
    <t>Exposición a hormonas</t>
  </si>
  <si>
    <t>Neiva-Florencia</t>
  </si>
  <si>
    <t>Pasto-Mocoa</t>
  </si>
  <si>
    <t>Pereira</t>
  </si>
  <si>
    <t>Popayán</t>
  </si>
  <si>
    <t>Quibdó</t>
  </si>
  <si>
    <t>Riohacha</t>
  </si>
  <si>
    <t>Santa Marta</t>
  </si>
  <si>
    <t>Sincelejo</t>
  </si>
  <si>
    <t>Tunja-Yopal</t>
  </si>
  <si>
    <t>Valledupar</t>
  </si>
  <si>
    <t xml:space="preserve">Villavicencio </t>
  </si>
  <si>
    <t>Nivel central</t>
  </si>
  <si>
    <t>I</t>
  </si>
  <si>
    <t>INMEDIATO</t>
  </si>
  <si>
    <t>BASICA</t>
  </si>
  <si>
    <t>II</t>
  </si>
  <si>
    <t>20 MINUTOS</t>
  </si>
  <si>
    <t>MEDICALIZADA</t>
  </si>
  <si>
    <t>III</t>
  </si>
  <si>
    <t>30 MINUTOS</t>
  </si>
  <si>
    <t>Bogotá</t>
  </si>
  <si>
    <t>IV</t>
  </si>
  <si>
    <t>60 MINUTOS</t>
  </si>
  <si>
    <t>V</t>
  </si>
  <si>
    <t>90 MINUTOS</t>
  </si>
  <si>
    <t>Cali</t>
  </si>
  <si>
    <t>OTRO</t>
  </si>
  <si>
    <t>Cartagena</t>
  </si>
  <si>
    <t>Cúcuta</t>
  </si>
  <si>
    <t>Neiva</t>
  </si>
  <si>
    <t>Pasto</t>
  </si>
  <si>
    <t>Santa marta</t>
  </si>
  <si>
    <t>Tunja</t>
  </si>
  <si>
    <t>Villavicencio</t>
  </si>
  <si>
    <t>Coordinación administrativa Arauca</t>
  </si>
  <si>
    <t>Coordinación administrativa Buga</t>
  </si>
  <si>
    <t>Coordinación administrativa Florencia</t>
  </si>
  <si>
    <t>Coordinación administrativa Mocoa</t>
  </si>
  <si>
    <t>Coordinación administrativa San Andrés</t>
  </si>
  <si>
    <t>Coordinación administrativa Yopal</t>
  </si>
  <si>
    <t>PALACIO DE JUSTICIA</t>
  </si>
  <si>
    <t>1. EMBARAZO</t>
  </si>
  <si>
    <t>2.NAUSEAS Y MAREO</t>
  </si>
  <si>
    <t>3.FRECUENCIA CARDIACA ALTA</t>
  </si>
  <si>
    <t>4.SUDORACION CANSANCIO Y CALOR</t>
  </si>
  <si>
    <t>Lilia Estela Martinez Duque</t>
  </si>
  <si>
    <t>salud total</t>
  </si>
  <si>
    <t>Oficial mayor</t>
  </si>
  <si>
    <t>Diabetes T II-hipertension-colesterolemia-enfermedad cardiaca-depresion y ansiedad</t>
  </si>
  <si>
    <t>hipotiroidismo -diabetes-hipertension</t>
  </si>
  <si>
    <t>53kg</t>
  </si>
  <si>
    <t>1.60cm</t>
  </si>
  <si>
    <t>138/76</t>
  </si>
  <si>
    <t>168MG/DL</t>
  </si>
  <si>
    <t>Basica</t>
  </si>
  <si>
    <t>Laura Quintero(hija)</t>
  </si>
  <si>
    <t>R060</t>
  </si>
  <si>
    <t>DISNEA</t>
  </si>
  <si>
    <t>CLINICA NUESTRA</t>
  </si>
  <si>
    <t>SINDY PILA</t>
  </si>
  <si>
    <t>INMEDIATA</t>
  </si>
  <si>
    <t>YESICA MARIN</t>
  </si>
  <si>
    <t>CESPA</t>
  </si>
  <si>
    <t>F25</t>
  </si>
  <si>
    <t>JUZGADOS</t>
  </si>
  <si>
    <t>OTROS</t>
  </si>
  <si>
    <t>5.DISNEA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</si>
</sst>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10"/>
      <color rgb="FF1F1F1E"/>
      <name val="Arial"/>
      <family val="2"/>
    </font>
    <font>
      <b/>
      <sz val="18"/>
      <color theme="0"/>
      <name val="Arial"/>
      <family val="2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/>
    <xf numFmtId="9" fontId="0" fillId="0" borderId="4" xfId="1" applyFont="1" applyBorder="1"/>
    <xf numFmtId="0" fontId="3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vertical="center" wrapText="1"/>
    </xf>
    <xf numFmtId="2" fontId="0" fillId="0" borderId="4" xfId="0" applyNumberFormat="1" applyBorder="1"/>
    <xf numFmtId="0" fontId="2" fillId="2" borderId="4" xfId="0" applyFont="1" applyFill="1" applyBorder="1" applyAlignment="1">
      <alignment horizontal="center"/>
    </xf>
    <xf numFmtId="0" fontId="6" fillId="0" borderId="4" xfId="0" applyFont="1" applyBorder="1"/>
    <xf numFmtId="0" fontId="7" fillId="0" borderId="4" xfId="0" applyFont="1" applyBorder="1"/>
    <xf numFmtId="9" fontId="0" fillId="0" borderId="0" xfId="1" applyFont="1" applyBorder="1"/>
    <xf numFmtId="9" fontId="0" fillId="0" borderId="4" xfId="1" applyFont="1" applyBorder="1" applyProtection="1">
      <protection hidden="1"/>
    </xf>
    <xf numFmtId="0" fontId="8" fillId="4" borderId="4" xfId="0" applyFont="1" applyFill="1" applyBorder="1"/>
    <xf numFmtId="0" fontId="9" fillId="0" borderId="4" xfId="0" applyFont="1" applyBorder="1" applyAlignment="1">
      <alignment vertical="center" wrapText="1"/>
    </xf>
    <xf numFmtId="0" fontId="8" fillId="0" borderId="4" xfId="0" applyFont="1" applyBorder="1"/>
    <xf numFmtId="0" fontId="9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top" wrapText="1"/>
    </xf>
    <xf numFmtId="2" fontId="0" fillId="0" borderId="4" xfId="0" applyNumberFormat="1" applyBorder="1" applyAlignment="1">
      <alignment horizontal="center"/>
    </xf>
    <xf numFmtId="9" fontId="0" fillId="0" borderId="4" xfId="0" applyNumberFormat="1" applyBorder="1"/>
    <xf numFmtId="14" fontId="0" fillId="0" borderId="4" xfId="0" applyNumberFormat="1" applyBorder="1"/>
    <xf numFmtId="20" fontId="0" fillId="0" borderId="4" xfId="0" applyNumberFormat="1" applyBorder="1"/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5" fillId="3" borderId="5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</cellXfs>
  <cellStyles count="3">
    <cellStyle name="Normal" xfId="0" builtinId="0"/>
    <cellStyle name="Normal 2" xfId="2" xr:uid="{F31BEA92-B96E-4924-87A1-78D01C0D6307}"/>
    <cellStyle name="Porcentaj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600"/>
              <a:t>Tipo de atenciones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701-4340-85C2-DC0B79AA564B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701-4340-85C2-DC0B79AA564B}"/>
              </c:ext>
            </c:extLst>
          </c:dPt>
          <c:cat>
            <c:strRef>
              <c:f>'ANEXO 1. AREA PROTEGIDA'!$Q$16:$Q$17</c:f>
              <c:strCache>
                <c:ptCount val="2"/>
                <c:pt idx="0">
                  <c:v>Presencial</c:v>
                </c:pt>
                <c:pt idx="1">
                  <c:v>Teleconsulta</c:v>
                </c:pt>
              </c:strCache>
            </c:strRef>
          </c:cat>
          <c:val>
            <c:numRef>
              <c:f>'ANEXO 1. AREA PROTEGIDA'!$R$16:$R$17</c:f>
              <c:numCache>
                <c:formatCode>General</c:formatCode>
                <c:ptCount val="2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8E-426D-8265-1B2D670BA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800"/>
              <a:t>Requiere traslado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'ANEXO 1. AREA PROTEGIDA'!$R$21</c:f>
              <c:strCache>
                <c:ptCount val="1"/>
                <c:pt idx="0">
                  <c:v>No de atenciones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616-42C6-99A5-E6FC14ABA3B5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616-42C6-99A5-E6FC14ABA3B5}"/>
              </c:ext>
            </c:extLst>
          </c:dPt>
          <c:dPt>
            <c:idx val="2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656-4F58-A42F-F95410EC7312}"/>
              </c:ext>
            </c:extLst>
          </c:dPt>
          <c:cat>
            <c:strRef>
              <c:f>'ANEXO 1. AREA PROTEGIDA'!$Q$22:$Q$24</c:f>
              <c:strCache>
                <c:ptCount val="3"/>
                <c:pt idx="0">
                  <c:v>Si</c:v>
                </c:pt>
                <c:pt idx="2">
                  <c:v>No</c:v>
                </c:pt>
              </c:strCache>
            </c:strRef>
          </c:cat>
          <c:val>
            <c:numRef>
              <c:f>'ANEXO 1. AREA PROTEGIDA'!$R$22:$R$24</c:f>
              <c:numCache>
                <c:formatCode>General</c:formatCode>
                <c:ptCount val="3"/>
                <c:pt idx="0">
                  <c:v>1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D4-4353-9BD1-AC7C53516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4939342259636929E-2"/>
          <c:y val="0.24025945801360812"/>
          <c:w val="0.18774407297448478"/>
          <c:h val="0.142809371050840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695326</xdr:colOff>
      <xdr:row>12</xdr:row>
      <xdr:rowOff>38100</xdr:rowOff>
    </xdr:from>
    <xdr:to>
      <xdr:col>22</xdr:col>
      <xdr:colOff>152400</xdr:colOff>
      <xdr:row>18</xdr:row>
      <xdr:rowOff>161925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0128C50-A348-175C-8B83-3A148B7B38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</xdr:colOff>
      <xdr:row>20</xdr:row>
      <xdr:rowOff>38100</xdr:rowOff>
    </xdr:from>
    <xdr:to>
      <xdr:col>22</xdr:col>
      <xdr:colOff>47625</xdr:colOff>
      <xdr:row>27</xdr:row>
      <xdr:rowOff>180975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F6A4194-4360-6815-496F-46F9D56654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velyn Yamile Ordoñez González" id="{A3842452-6A98-4597-8C2F-7B5C4E39C612}" userId="S::eordonezgo@deaj.ramajudicial.gov.co::106299bf-7b8c-4ebe-abbb-c0e905d54d5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5" dT="2026-01-27T14:34:44.72" personId="{A3842452-6A98-4597-8C2F-7B5C4E39C612}" id="{2E67BC42-4E84-426B-8330-970455FCB1B0}">
    <text xml:space="preserve">Registre las primeras causas de morbilidad en orden de aparición </text>
  </threadedComment>
  <threadedComment ref="A6" dT="2026-01-27T14:24:50.93" personId="{A3842452-6A98-4597-8C2F-7B5C4E39C612}" id="{DF024560-4497-41D9-942E-7498580F63CC}">
    <text>Registre el nombre de la sede</text>
  </threadedComment>
  <threadedComment ref="S12" dT="2026-01-27T14:34:09.74" personId="{A3842452-6A98-4597-8C2F-7B5C4E39C612}" id="{BDD96294-3AB6-49DA-8805-E851ECAC18F1}">
    <text>Registre el número total de atenciones de área protegida ( no incluya los tamizajes ni los signos vitales)</text>
  </threadedComment>
  <threadedComment ref="A19" dT="2026-01-27T14:25:04.36" personId="{A3842452-6A98-4597-8C2F-7B5C4E39C612}" id="{3EA1B6EC-A7D3-4F88-96D5-FAA796FF1058}">
    <text>Registre el nombre de la sede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D60A-E407-4FFE-898E-C393B504FF5E}">
  <dimension ref="A1:V32"/>
  <sheetViews>
    <sheetView workbookViewId="0">
      <selection activeCell="F26" sqref="F26"/>
    </sheetView>
  </sheetViews>
  <sheetFormatPr baseColWidth="10" defaultColWidth="11.42578125" defaultRowHeight="15" x14ac:dyDescent="0.25"/>
  <cols>
    <col min="2" max="2" width="6.42578125" customWidth="1"/>
    <col min="3" max="3" width="7.42578125" customWidth="1"/>
    <col min="4" max="4" width="6.7109375" customWidth="1"/>
    <col min="5" max="5" width="6.5703125" customWidth="1"/>
    <col min="6" max="6" width="6.28515625" customWidth="1"/>
    <col min="7" max="7" width="5.7109375" customWidth="1"/>
    <col min="8" max="8" width="4.42578125" customWidth="1"/>
    <col min="9" max="9" width="6.5703125" customWidth="1"/>
    <col min="10" max="10" width="10.85546875" customWidth="1"/>
    <col min="11" max="11" width="8" customWidth="1"/>
    <col min="12" max="12" width="9.85546875" customWidth="1"/>
    <col min="13" max="13" width="9.28515625" customWidth="1"/>
    <col min="14" max="14" width="7.28515625" customWidth="1"/>
    <col min="16" max="16" width="6.42578125" customWidth="1"/>
    <col min="17" max="17" width="11.7109375" customWidth="1"/>
  </cols>
  <sheetData>
    <row r="1" spans="1:22" ht="23.2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x14ac:dyDescent="0.25">
      <c r="Q3" s="2" t="s">
        <v>2</v>
      </c>
    </row>
    <row r="4" spans="1:22" x14ac:dyDescent="0.25">
      <c r="A4" s="2" t="s">
        <v>3</v>
      </c>
      <c r="Q4" s="27" t="s">
        <v>4</v>
      </c>
      <c r="R4" s="27"/>
      <c r="S4" s="7" t="s">
        <v>5</v>
      </c>
      <c r="T4" s="7" t="s">
        <v>6</v>
      </c>
    </row>
    <row r="5" spans="1:22" x14ac:dyDescent="0.25">
      <c r="A5" s="7"/>
      <c r="B5" s="7" t="s">
        <v>7</v>
      </c>
      <c r="C5" s="7" t="s">
        <v>8</v>
      </c>
      <c r="D5" s="7" t="s">
        <v>9</v>
      </c>
      <c r="E5" s="7" t="s">
        <v>10</v>
      </c>
      <c r="F5" s="7" t="s">
        <v>11</v>
      </c>
      <c r="G5" s="7" t="s">
        <v>12</v>
      </c>
      <c r="H5" s="7" t="s">
        <v>13</v>
      </c>
      <c r="I5" s="7" t="s">
        <v>14</v>
      </c>
      <c r="J5" s="7" t="s">
        <v>15</v>
      </c>
      <c r="K5" s="7" t="s">
        <v>16</v>
      </c>
      <c r="L5" s="7" t="s">
        <v>17</v>
      </c>
      <c r="M5" s="7" t="s">
        <v>18</v>
      </c>
      <c r="N5" s="7" t="s">
        <v>19</v>
      </c>
      <c r="O5" s="7" t="s">
        <v>20</v>
      </c>
      <c r="Q5" s="27" t="s">
        <v>165</v>
      </c>
      <c r="R5" s="27"/>
      <c r="S5" s="7">
        <v>1</v>
      </c>
      <c r="T5" s="17">
        <f>+S5/$S$12</f>
        <v>0.2</v>
      </c>
    </row>
    <row r="6" spans="1:22" x14ac:dyDescent="0.25">
      <c r="A6" s="7" t="s">
        <v>164</v>
      </c>
      <c r="B6" s="7">
        <v>0</v>
      </c>
      <c r="C6" s="7">
        <v>0</v>
      </c>
      <c r="D6" s="7">
        <v>4</v>
      </c>
      <c r="E6" s="7">
        <v>1</v>
      </c>
      <c r="F6" s="7"/>
      <c r="G6" s="7"/>
      <c r="H6" s="7"/>
      <c r="I6" s="7"/>
      <c r="J6" s="7"/>
      <c r="K6" s="7"/>
      <c r="L6" s="7"/>
      <c r="M6" s="7"/>
      <c r="N6" s="7">
        <f>SUM(B6:M6)</f>
        <v>5</v>
      </c>
      <c r="O6" s="8">
        <f>+N6/N10</f>
        <v>1</v>
      </c>
      <c r="Q6" s="27" t="s">
        <v>166</v>
      </c>
      <c r="R6" s="27"/>
      <c r="S6" s="7">
        <v>1</v>
      </c>
      <c r="T6" s="17">
        <f>+S6/$S$12</f>
        <v>0.2</v>
      </c>
    </row>
    <row r="7" spans="1:22" x14ac:dyDescent="0.25">
      <c r="A7" s="7" t="s">
        <v>23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 t="e">
        <f t="shared" ref="O7" si="0">+N7/N11</f>
        <v>#DIV/0!</v>
      </c>
      <c r="Q7" s="27" t="s">
        <v>167</v>
      </c>
      <c r="R7" s="27"/>
      <c r="S7" s="7">
        <v>1</v>
      </c>
      <c r="T7" s="8">
        <f>+S7/$S$12</f>
        <v>0.2</v>
      </c>
    </row>
    <row r="8" spans="1:22" x14ac:dyDescent="0.25">
      <c r="A8" s="7" t="s">
        <v>25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 t="e">
        <f>+N8/N13</f>
        <v>#DIV/0!</v>
      </c>
      <c r="Q8" s="27" t="s">
        <v>168</v>
      </c>
      <c r="R8" s="27"/>
      <c r="S8" s="7">
        <v>1</v>
      </c>
      <c r="T8" s="8">
        <f>+S8/$S$12</f>
        <v>0.2</v>
      </c>
    </row>
    <row r="9" spans="1:22" x14ac:dyDescent="0.25">
      <c r="A9" s="7" t="s">
        <v>27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 t="e">
        <f>+N9/N14</f>
        <v>#DIV/0!</v>
      </c>
      <c r="Q9" s="27" t="s">
        <v>190</v>
      </c>
      <c r="R9" s="27"/>
      <c r="S9" s="7">
        <v>1</v>
      </c>
      <c r="T9" s="8">
        <f>+S9/$S$12</f>
        <v>0.2</v>
      </c>
    </row>
    <row r="10" spans="1:22" x14ac:dyDescent="0.25">
      <c r="A10" s="7" t="s">
        <v>19</v>
      </c>
      <c r="B10" s="7">
        <f>SUM(B6:B9)</f>
        <v>0</v>
      </c>
      <c r="C10" s="7">
        <f t="shared" ref="C10:M10" si="1">SUM(C6:C9)</f>
        <v>0</v>
      </c>
      <c r="D10" s="7">
        <f t="shared" si="1"/>
        <v>4</v>
      </c>
      <c r="E10" s="7">
        <f t="shared" si="1"/>
        <v>1</v>
      </c>
      <c r="F10" s="7">
        <f t="shared" si="1"/>
        <v>0</v>
      </c>
      <c r="G10" s="7">
        <f t="shared" si="1"/>
        <v>0</v>
      </c>
      <c r="H10" s="7">
        <f t="shared" si="1"/>
        <v>0</v>
      </c>
      <c r="I10" s="7">
        <f t="shared" si="1"/>
        <v>0</v>
      </c>
      <c r="J10" s="7">
        <f t="shared" si="1"/>
        <v>0</v>
      </c>
      <c r="K10" s="7">
        <f t="shared" si="1"/>
        <v>0</v>
      </c>
      <c r="L10" s="7">
        <f t="shared" si="1"/>
        <v>0</v>
      </c>
      <c r="M10" s="7">
        <f t="shared" si="1"/>
        <v>0</v>
      </c>
      <c r="N10" s="7">
        <f>SUM(N6:N9)</f>
        <v>5</v>
      </c>
      <c r="O10" s="8" t="e">
        <f>SUM(O6:O9)</f>
        <v>#DIV/0!</v>
      </c>
      <c r="Q10" s="28"/>
      <c r="R10" s="29"/>
      <c r="S10" s="7"/>
      <c r="T10" s="8"/>
    </row>
    <row r="11" spans="1:22" x14ac:dyDescent="0.25">
      <c r="O11" s="16"/>
      <c r="Q11" s="28"/>
      <c r="R11" s="29"/>
      <c r="S11" s="7"/>
      <c r="T11" s="8"/>
    </row>
    <row r="12" spans="1:22" x14ac:dyDescent="0.25">
      <c r="O12" s="16"/>
      <c r="Q12" s="31" t="s">
        <v>29</v>
      </c>
      <c r="R12" s="32"/>
      <c r="S12" s="7">
        <f>+S5+S6+S7+S8+S9+S10+S11</f>
        <v>5</v>
      </c>
      <c r="T12" s="24">
        <f>SUM(T5:T11)</f>
        <v>1</v>
      </c>
    </row>
    <row r="14" spans="1:22" x14ac:dyDescent="0.25">
      <c r="Q14" s="2" t="s">
        <v>30</v>
      </c>
    </row>
    <row r="15" spans="1:22" x14ac:dyDescent="0.25">
      <c r="Q15" s="14" t="s">
        <v>31</v>
      </c>
      <c r="R15" s="14" t="s">
        <v>32</v>
      </c>
    </row>
    <row r="16" spans="1:22" x14ac:dyDescent="0.25">
      <c r="Q16" s="15" t="s">
        <v>33</v>
      </c>
      <c r="R16" s="15">
        <v>5</v>
      </c>
    </row>
    <row r="17" spans="1:18" x14ac:dyDescent="0.25">
      <c r="A17" s="2" t="s">
        <v>34</v>
      </c>
      <c r="Q17" s="15" t="s">
        <v>35</v>
      </c>
      <c r="R17" s="15"/>
    </row>
    <row r="18" spans="1:18" x14ac:dyDescent="0.25">
      <c r="A18" s="7"/>
      <c r="B18" s="7" t="s">
        <v>7</v>
      </c>
      <c r="C18" s="7" t="s">
        <v>8</v>
      </c>
      <c r="D18" s="7" t="s">
        <v>9</v>
      </c>
      <c r="E18" s="7" t="s">
        <v>10</v>
      </c>
      <c r="F18" s="7" t="s">
        <v>11</v>
      </c>
      <c r="G18" s="7" t="s">
        <v>12</v>
      </c>
      <c r="H18" s="7" t="s">
        <v>13</v>
      </c>
      <c r="I18" s="7" t="s">
        <v>14</v>
      </c>
      <c r="J18" s="7" t="s">
        <v>15</v>
      </c>
      <c r="K18" s="7" t="s">
        <v>16</v>
      </c>
      <c r="L18" s="7" t="s">
        <v>17</v>
      </c>
      <c r="M18" s="7" t="s">
        <v>18</v>
      </c>
      <c r="N18" s="7" t="s">
        <v>19</v>
      </c>
      <c r="O18" s="7" t="s">
        <v>20</v>
      </c>
      <c r="Q18" s="15" t="s">
        <v>29</v>
      </c>
      <c r="R18" s="15">
        <f>+R16+R17</f>
        <v>5</v>
      </c>
    </row>
    <row r="19" spans="1:18" x14ac:dyDescent="0.25">
      <c r="A19" s="7" t="s">
        <v>164</v>
      </c>
      <c r="B19" s="7">
        <v>0</v>
      </c>
      <c r="C19" s="7">
        <v>0</v>
      </c>
      <c r="D19" s="7">
        <v>132</v>
      </c>
      <c r="E19" s="7">
        <v>55</v>
      </c>
      <c r="F19" s="7"/>
      <c r="G19" s="7"/>
      <c r="H19" s="7"/>
      <c r="I19" s="7"/>
      <c r="J19" s="7"/>
      <c r="K19" s="7"/>
      <c r="L19" s="7"/>
      <c r="M19" s="7"/>
      <c r="N19" s="7">
        <f>SUM(B19:M19)</f>
        <v>187</v>
      </c>
      <c r="O19" s="8">
        <f>+N19/N24</f>
        <v>0.9211822660098522</v>
      </c>
    </row>
    <row r="20" spans="1:18" x14ac:dyDescent="0.25">
      <c r="A20" s="7" t="s">
        <v>186</v>
      </c>
      <c r="B20" s="7"/>
      <c r="C20" s="7"/>
      <c r="D20" s="7"/>
      <c r="E20" s="7">
        <v>10</v>
      </c>
      <c r="F20" s="7"/>
      <c r="G20" s="7"/>
      <c r="H20" s="7"/>
      <c r="I20" s="7"/>
      <c r="J20" s="7"/>
      <c r="K20" s="7"/>
      <c r="L20" s="7"/>
      <c r="M20" s="7"/>
      <c r="N20" s="7">
        <f t="shared" ref="N20:N23" si="2">SUM(B20:M20)</f>
        <v>10</v>
      </c>
      <c r="O20" s="8">
        <f>+N20/N24</f>
        <v>4.9261083743842367E-2</v>
      </c>
      <c r="Q20" s="2" t="s">
        <v>36</v>
      </c>
    </row>
    <row r="21" spans="1:18" x14ac:dyDescent="0.25">
      <c r="A21" s="7" t="s">
        <v>187</v>
      </c>
      <c r="B21" s="7"/>
      <c r="C21" s="7"/>
      <c r="D21" s="7"/>
      <c r="E21" s="7">
        <v>3</v>
      </c>
      <c r="F21" s="7"/>
      <c r="G21" s="7"/>
      <c r="H21" s="7"/>
      <c r="I21" s="7"/>
      <c r="J21" s="7"/>
      <c r="K21" s="7"/>
      <c r="L21" s="7"/>
      <c r="M21" s="7"/>
      <c r="N21" s="7">
        <f t="shared" si="2"/>
        <v>3</v>
      </c>
      <c r="O21" s="8">
        <f>+N21/N24</f>
        <v>1.4778325123152709E-2</v>
      </c>
      <c r="Q21" s="14" t="s">
        <v>37</v>
      </c>
      <c r="R21" s="14" t="s">
        <v>32</v>
      </c>
    </row>
    <row r="22" spans="1:18" x14ac:dyDescent="0.25">
      <c r="A22" s="7" t="s">
        <v>188</v>
      </c>
      <c r="B22" s="7"/>
      <c r="C22" s="7"/>
      <c r="D22" s="7"/>
      <c r="E22" s="7">
        <v>3</v>
      </c>
      <c r="F22" s="7"/>
      <c r="G22" s="7"/>
      <c r="H22" s="7"/>
      <c r="I22" s="7"/>
      <c r="J22" s="7"/>
      <c r="K22" s="7"/>
      <c r="L22" s="7"/>
      <c r="M22" s="7"/>
      <c r="N22" s="7">
        <f t="shared" si="2"/>
        <v>3</v>
      </c>
      <c r="O22" s="8">
        <f>+N22/N24</f>
        <v>1.4778325123152709E-2</v>
      </c>
      <c r="Q22" s="15" t="s">
        <v>38</v>
      </c>
      <c r="R22" s="15">
        <v>1</v>
      </c>
    </row>
    <row r="23" spans="1:18" x14ac:dyDescent="0.25">
      <c r="A23" s="7" t="s">
        <v>189</v>
      </c>
      <c r="B23" s="7"/>
      <c r="C23" s="7"/>
      <c r="D23" s="7"/>
      <c r="E23" s="7">
        <v>3</v>
      </c>
      <c r="F23" s="7"/>
      <c r="G23" s="7"/>
      <c r="H23" s="7"/>
      <c r="I23" s="7"/>
      <c r="J23" s="7"/>
      <c r="K23" s="7"/>
      <c r="L23" s="7"/>
      <c r="M23" s="7"/>
      <c r="N23" s="7">
        <f t="shared" si="2"/>
        <v>3</v>
      </c>
      <c r="O23" s="8">
        <f>+N23/N24</f>
        <v>1.4778325123152709E-2</v>
      </c>
      <c r="Q23" s="15"/>
      <c r="R23" s="15"/>
    </row>
    <row r="24" spans="1:18" x14ac:dyDescent="0.25">
      <c r="A24" s="7" t="s">
        <v>19</v>
      </c>
      <c r="B24" s="7">
        <f>SUM(B19:B22)</f>
        <v>0</v>
      </c>
      <c r="C24" s="7">
        <f t="shared" ref="C24:M24" si="3">SUM(C19:C22)</f>
        <v>0</v>
      </c>
      <c r="D24" s="7">
        <f t="shared" si="3"/>
        <v>132</v>
      </c>
      <c r="E24" s="7">
        <f>SUM(E19:E23)</f>
        <v>74</v>
      </c>
      <c r="F24" s="7">
        <f t="shared" si="3"/>
        <v>0</v>
      </c>
      <c r="G24" s="7">
        <f t="shared" si="3"/>
        <v>0</v>
      </c>
      <c r="H24" s="7">
        <f t="shared" si="3"/>
        <v>0</v>
      </c>
      <c r="I24" s="7">
        <f t="shared" si="3"/>
        <v>0</v>
      </c>
      <c r="J24" s="7">
        <f t="shared" si="3"/>
        <v>0</v>
      </c>
      <c r="K24" s="7">
        <f t="shared" si="3"/>
        <v>0</v>
      </c>
      <c r="L24" s="7">
        <f t="shared" si="3"/>
        <v>0</v>
      </c>
      <c r="M24" s="7">
        <f t="shared" si="3"/>
        <v>0</v>
      </c>
      <c r="N24" s="7">
        <f>SUM(N19:N22)</f>
        <v>203</v>
      </c>
      <c r="O24" s="8">
        <f>+N24/N24</f>
        <v>1</v>
      </c>
      <c r="Q24" s="15" t="s">
        <v>39</v>
      </c>
      <c r="R24" s="15">
        <v>4</v>
      </c>
    </row>
    <row r="25" spans="1:18" x14ac:dyDescent="0.25">
      <c r="Q25" s="15" t="s">
        <v>29</v>
      </c>
      <c r="R25" s="15">
        <f>SUM(R22:R24)</f>
        <v>5</v>
      </c>
    </row>
    <row r="26" spans="1:18" x14ac:dyDescent="0.25">
      <c r="K26" t="s">
        <v>40</v>
      </c>
    </row>
    <row r="27" spans="1:18" x14ac:dyDescent="0.25">
      <c r="A27" s="2" t="s">
        <v>41</v>
      </c>
      <c r="K27" s="5" t="s">
        <v>4</v>
      </c>
      <c r="L27" s="6"/>
      <c r="M27" s="7" t="s">
        <v>5</v>
      </c>
      <c r="N27" s="7" t="s">
        <v>6</v>
      </c>
    </row>
    <row r="28" spans="1:18" x14ac:dyDescent="0.25">
      <c r="A28" s="7" t="s">
        <v>42</v>
      </c>
      <c r="B28" s="7"/>
      <c r="K28" s="5" t="s">
        <v>21</v>
      </c>
      <c r="L28" s="6"/>
      <c r="M28" s="7"/>
      <c r="N28" s="7"/>
    </row>
    <row r="29" spans="1:18" x14ac:dyDescent="0.25">
      <c r="A29" s="7" t="s">
        <v>38</v>
      </c>
      <c r="B29" s="7" t="s">
        <v>43</v>
      </c>
      <c r="K29" s="5" t="s">
        <v>22</v>
      </c>
      <c r="L29" s="6"/>
      <c r="M29" s="7"/>
      <c r="N29" s="7"/>
    </row>
    <row r="30" spans="1:18" x14ac:dyDescent="0.25">
      <c r="A30" s="7" t="s">
        <v>39</v>
      </c>
      <c r="B30" s="7">
        <v>0</v>
      </c>
      <c r="K30" s="5" t="s">
        <v>24</v>
      </c>
      <c r="L30" s="6"/>
      <c r="M30" s="7"/>
      <c r="N30" s="7"/>
    </row>
    <row r="31" spans="1:18" x14ac:dyDescent="0.25">
      <c r="A31" s="7" t="s">
        <v>29</v>
      </c>
      <c r="B31" s="7">
        <v>0</v>
      </c>
      <c r="K31" s="5" t="s">
        <v>26</v>
      </c>
      <c r="L31" s="6"/>
      <c r="M31" s="7"/>
      <c r="N31" s="7"/>
    </row>
    <row r="32" spans="1:18" x14ac:dyDescent="0.25">
      <c r="K32" s="28" t="s">
        <v>28</v>
      </c>
      <c r="L32" s="29"/>
      <c r="M32" s="7"/>
      <c r="N32" s="7"/>
    </row>
  </sheetData>
  <mergeCells count="11">
    <mergeCell ref="Q9:R9"/>
    <mergeCell ref="K32:L32"/>
    <mergeCell ref="A1:V1"/>
    <mergeCell ref="Q4:R4"/>
    <mergeCell ref="Q5:R5"/>
    <mergeCell ref="Q6:R6"/>
    <mergeCell ref="Q7:R7"/>
    <mergeCell ref="Q8:R8"/>
    <mergeCell ref="Q10:R10"/>
    <mergeCell ref="Q12:R12"/>
    <mergeCell ref="Q11:R1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98EDD-98C6-4237-A647-F7BB66669D72}">
  <dimension ref="A1:AG5"/>
  <sheetViews>
    <sheetView tabSelected="1" topLeftCell="G1" workbookViewId="0">
      <selection activeCell="O20" sqref="O20"/>
    </sheetView>
  </sheetViews>
  <sheetFormatPr baseColWidth="10" defaultColWidth="11.42578125" defaultRowHeight="15" x14ac:dyDescent="0.25"/>
  <cols>
    <col min="5" max="5" width="26.140625" customWidth="1"/>
    <col min="8" max="8" width="17.85546875" bestFit="1" customWidth="1"/>
    <col min="12" max="12" width="13.140625" customWidth="1"/>
    <col min="13" max="13" width="12.42578125" customWidth="1"/>
    <col min="17" max="17" width="13.140625" customWidth="1"/>
    <col min="22" max="22" width="32.28515625" customWidth="1"/>
    <col min="24" max="24" width="14.140625" customWidth="1"/>
    <col min="33" max="33" width="16" customWidth="1"/>
  </cols>
  <sheetData>
    <row r="1" spans="1:33" ht="23.25" x14ac:dyDescent="0.25">
      <c r="A1" s="30" t="s">
        <v>44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1"/>
    </row>
    <row r="2" spans="1:3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33" x14ac:dyDescent="0.25">
      <c r="A3" s="33" t="s">
        <v>45</v>
      </c>
      <c r="B3" s="33"/>
      <c r="C3" s="33"/>
      <c r="D3" s="33"/>
      <c r="E3" s="33"/>
      <c r="F3" s="33"/>
      <c r="G3" s="33"/>
      <c r="H3" s="33"/>
      <c r="I3" s="33"/>
      <c r="J3" s="33"/>
      <c r="K3" s="13"/>
      <c r="L3" s="34" t="s">
        <v>46</v>
      </c>
      <c r="M3" s="34"/>
      <c r="N3" s="33" t="s">
        <v>47</v>
      </c>
      <c r="O3" s="33"/>
      <c r="P3" s="33"/>
      <c r="Q3" s="33"/>
      <c r="R3" s="33"/>
      <c r="S3" s="33"/>
      <c r="T3" s="33"/>
      <c r="U3" s="33"/>
      <c r="V3" s="33" t="s">
        <v>48</v>
      </c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</row>
    <row r="4" spans="1:33" ht="43.5" customHeight="1" x14ac:dyDescent="0.25">
      <c r="A4" s="9" t="s">
        <v>49</v>
      </c>
      <c r="B4" s="9" t="s">
        <v>50</v>
      </c>
      <c r="C4" s="9" t="s">
        <v>51</v>
      </c>
      <c r="D4" s="9" t="s">
        <v>52</v>
      </c>
      <c r="E4" s="9" t="s">
        <v>53</v>
      </c>
      <c r="F4" s="9" t="s">
        <v>54</v>
      </c>
      <c r="G4" s="9" t="s">
        <v>55</v>
      </c>
      <c r="H4" s="9" t="s">
        <v>56</v>
      </c>
      <c r="I4" s="9" t="s">
        <v>57</v>
      </c>
      <c r="J4" s="9" t="s">
        <v>58</v>
      </c>
      <c r="K4" s="9" t="s">
        <v>59</v>
      </c>
      <c r="L4" s="10" t="s">
        <v>60</v>
      </c>
      <c r="M4" s="10" t="s">
        <v>61</v>
      </c>
      <c r="N4" s="9" t="s">
        <v>62</v>
      </c>
      <c r="O4" s="9" t="s">
        <v>63</v>
      </c>
      <c r="P4" s="9" t="s">
        <v>64</v>
      </c>
      <c r="Q4" s="22" t="s">
        <v>65</v>
      </c>
      <c r="R4" s="9" t="s">
        <v>66</v>
      </c>
      <c r="S4" s="9" t="s">
        <v>67</v>
      </c>
      <c r="T4" s="9" t="s">
        <v>68</v>
      </c>
      <c r="U4" s="9" t="s">
        <v>69</v>
      </c>
      <c r="V4" s="9" t="s">
        <v>70</v>
      </c>
      <c r="W4" s="9" t="s">
        <v>71</v>
      </c>
      <c r="X4" s="9" t="s">
        <v>72</v>
      </c>
      <c r="Y4" s="9" t="s">
        <v>73</v>
      </c>
      <c r="Z4" s="9" t="s">
        <v>74</v>
      </c>
      <c r="AA4" s="9" t="s">
        <v>75</v>
      </c>
      <c r="AB4" s="9" t="s">
        <v>76</v>
      </c>
      <c r="AC4" s="9" t="s">
        <v>77</v>
      </c>
      <c r="AD4" s="9" t="s">
        <v>78</v>
      </c>
      <c r="AE4" s="9" t="s">
        <v>79</v>
      </c>
      <c r="AF4" s="9" t="s">
        <v>80</v>
      </c>
      <c r="AG4" s="9" t="s">
        <v>81</v>
      </c>
    </row>
    <row r="5" spans="1:33" x14ac:dyDescent="0.25">
      <c r="A5" s="7" t="s">
        <v>112</v>
      </c>
      <c r="B5" s="7"/>
      <c r="C5" s="7"/>
      <c r="D5" s="7">
        <v>51748345</v>
      </c>
      <c r="E5" s="7" t="s">
        <v>169</v>
      </c>
      <c r="F5" s="7">
        <v>61</v>
      </c>
      <c r="G5" s="7" t="s">
        <v>170</v>
      </c>
      <c r="H5" s="7" t="s">
        <v>171</v>
      </c>
      <c r="I5" s="7" t="s">
        <v>164</v>
      </c>
      <c r="J5" s="7" t="s">
        <v>112</v>
      </c>
      <c r="K5" s="7">
        <v>3175756473</v>
      </c>
      <c r="L5" s="7" t="s">
        <v>172</v>
      </c>
      <c r="M5" s="7" t="s">
        <v>173</v>
      </c>
      <c r="N5" s="7" t="s">
        <v>174</v>
      </c>
      <c r="O5" s="7" t="s">
        <v>175</v>
      </c>
      <c r="P5" s="12"/>
      <c r="Q5" s="23"/>
      <c r="R5" s="7">
        <v>82</v>
      </c>
      <c r="S5" s="7">
        <v>0.96</v>
      </c>
      <c r="T5" s="7" t="s">
        <v>176</v>
      </c>
      <c r="U5" s="7" t="s">
        <v>177</v>
      </c>
      <c r="V5" s="7" t="s">
        <v>181</v>
      </c>
      <c r="W5" s="7" t="s">
        <v>180</v>
      </c>
      <c r="X5" s="7" t="s">
        <v>139</v>
      </c>
      <c r="Y5" s="7" t="s">
        <v>183</v>
      </c>
      <c r="Z5">
        <v>1102122954</v>
      </c>
      <c r="AA5" s="7" t="s">
        <v>184</v>
      </c>
      <c r="AB5" s="7" t="s">
        <v>178</v>
      </c>
      <c r="AC5" s="7" t="s">
        <v>182</v>
      </c>
      <c r="AD5" s="25">
        <v>46134</v>
      </c>
      <c r="AE5" s="26">
        <v>0.50069444444444444</v>
      </c>
      <c r="AF5" s="7" t="s">
        <v>185</v>
      </c>
      <c r="AG5" s="7" t="s">
        <v>179</v>
      </c>
    </row>
  </sheetData>
  <dataConsolidate/>
  <mergeCells count="5">
    <mergeCell ref="A1:AB1"/>
    <mergeCell ref="A3:J3"/>
    <mergeCell ref="L3:M3"/>
    <mergeCell ref="N3:U3"/>
    <mergeCell ref="V3:AG3"/>
  </mergeCells>
  <conditionalFormatting sqref="A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{7E56ECAE-DB72-454C-8680-5324D954DC33}</x14:id>
        </ext>
      </extLst>
    </cfRule>
  </conditionalFormatting>
  <conditionalFormatting sqref="D4">
    <cfRule type="duplicateValues" dxfId="2" priority="8"/>
    <cfRule type="duplicateValues" dxfId="1" priority="9"/>
    <cfRule type="duplicateValues" dxfId="0" priority="10"/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E56ECAE-DB72-454C-8680-5324D954DC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940" yWindow="508" count="1">
        <x14:dataValidation type="custom" allowBlank="1" showInputMessage="1" showErrorMessage="1" xr:uid="{7648C4BC-79F6-42C6-BE7B-38A4FA587A3B}">
          <x14:formula1>
            <xm:f>LISTAS!A1</xm:f>
          </x14:formula1>
          <xm:sqref>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34AFC-6F8B-4AF1-BB26-20926F5FFE4C}">
  <dimension ref="B1:E25"/>
  <sheetViews>
    <sheetView workbookViewId="0">
      <selection activeCell="H13" sqref="H13"/>
    </sheetView>
  </sheetViews>
  <sheetFormatPr baseColWidth="10" defaultColWidth="11.42578125" defaultRowHeight="15" x14ac:dyDescent="0.25"/>
  <cols>
    <col min="3" max="3" width="19.85546875" customWidth="1"/>
    <col min="4" max="4" width="17.42578125" customWidth="1"/>
    <col min="5" max="5" width="22.85546875" customWidth="1"/>
  </cols>
  <sheetData>
    <row r="1" spans="2:5" x14ac:dyDescent="0.25">
      <c r="B1" s="18" t="s">
        <v>49</v>
      </c>
      <c r="C1" s="18" t="s">
        <v>82</v>
      </c>
      <c r="D1" s="18" t="s">
        <v>83</v>
      </c>
      <c r="E1" s="18" t="s">
        <v>84</v>
      </c>
    </row>
    <row r="2" spans="2:5" x14ac:dyDescent="0.25">
      <c r="B2" s="19" t="s">
        <v>85</v>
      </c>
      <c r="C2" s="20" t="s">
        <v>86</v>
      </c>
      <c r="D2" s="20" t="s">
        <v>86</v>
      </c>
      <c r="E2" s="20" t="s">
        <v>87</v>
      </c>
    </row>
    <row r="3" spans="2:5" x14ac:dyDescent="0.25">
      <c r="B3" s="21" t="s">
        <v>88</v>
      </c>
      <c r="C3" s="20" t="s">
        <v>89</v>
      </c>
      <c r="D3" s="20" t="s">
        <v>89</v>
      </c>
      <c r="E3" s="20" t="s">
        <v>90</v>
      </c>
    </row>
    <row r="4" spans="2:5" x14ac:dyDescent="0.25">
      <c r="B4" s="21" t="s">
        <v>91</v>
      </c>
      <c r="C4" s="20" t="s">
        <v>92</v>
      </c>
      <c r="D4" s="20" t="s">
        <v>92</v>
      </c>
      <c r="E4" s="20" t="s">
        <v>93</v>
      </c>
    </row>
    <row r="5" spans="2:5" x14ac:dyDescent="0.25">
      <c r="B5" s="21" t="s">
        <v>94</v>
      </c>
      <c r="C5" s="20" t="s">
        <v>95</v>
      </c>
      <c r="D5" s="20" t="s">
        <v>95</v>
      </c>
      <c r="E5" s="20" t="s">
        <v>96</v>
      </c>
    </row>
    <row r="6" spans="2:5" x14ac:dyDescent="0.25">
      <c r="B6" s="21" t="s">
        <v>97</v>
      </c>
      <c r="C6" s="20" t="s">
        <v>98</v>
      </c>
      <c r="D6" s="20" t="s">
        <v>98</v>
      </c>
      <c r="E6" s="20" t="s">
        <v>99</v>
      </c>
    </row>
    <row r="7" spans="2:5" x14ac:dyDescent="0.25">
      <c r="B7" s="21" t="s">
        <v>100</v>
      </c>
      <c r="C7" s="20" t="s">
        <v>101</v>
      </c>
      <c r="D7" s="20" t="s">
        <v>101</v>
      </c>
      <c r="E7" s="20" t="s">
        <v>102</v>
      </c>
    </row>
    <row r="8" spans="2:5" x14ac:dyDescent="0.25">
      <c r="B8" s="21" t="s">
        <v>103</v>
      </c>
      <c r="C8" s="20" t="s">
        <v>104</v>
      </c>
      <c r="D8" s="20" t="s">
        <v>104</v>
      </c>
      <c r="E8" s="20" t="s">
        <v>105</v>
      </c>
    </row>
    <row r="9" spans="2:5" x14ac:dyDescent="0.25">
      <c r="B9" s="21" t="s">
        <v>106</v>
      </c>
      <c r="C9" s="20" t="s">
        <v>107</v>
      </c>
      <c r="D9" s="20" t="s">
        <v>107</v>
      </c>
      <c r="E9" s="20" t="s">
        <v>108</v>
      </c>
    </row>
    <row r="10" spans="2:5" x14ac:dyDescent="0.25">
      <c r="B10" s="21" t="s">
        <v>109</v>
      </c>
      <c r="C10" s="20" t="s">
        <v>110</v>
      </c>
      <c r="D10" s="20" t="s">
        <v>110</v>
      </c>
      <c r="E10" s="20" t="s">
        <v>111</v>
      </c>
    </row>
    <row r="11" spans="2:5" x14ac:dyDescent="0.25">
      <c r="B11" s="21" t="s">
        <v>112</v>
      </c>
      <c r="C11" s="20" t="s">
        <v>113</v>
      </c>
      <c r="D11" s="20" t="s">
        <v>113</v>
      </c>
      <c r="E11" s="20" t="s">
        <v>114</v>
      </c>
    </row>
    <row r="12" spans="2:5" x14ac:dyDescent="0.25">
      <c r="B12" s="21" t="s">
        <v>115</v>
      </c>
      <c r="C12" s="20" t="s">
        <v>116</v>
      </c>
      <c r="D12" s="20" t="s">
        <v>116</v>
      </c>
      <c r="E12" s="20" t="s">
        <v>117</v>
      </c>
    </row>
    <row r="13" spans="2:5" x14ac:dyDescent="0.25">
      <c r="B13" s="21" t="s">
        <v>118</v>
      </c>
      <c r="C13" s="20" t="s">
        <v>119</v>
      </c>
      <c r="D13" s="20" t="s">
        <v>119</v>
      </c>
      <c r="E13" s="20" t="s">
        <v>120</v>
      </c>
    </row>
    <row r="14" spans="2:5" x14ac:dyDescent="0.25">
      <c r="B14" s="21" t="s">
        <v>121</v>
      </c>
      <c r="C14" s="20" t="s">
        <v>122</v>
      </c>
      <c r="D14" s="20" t="s">
        <v>122</v>
      </c>
      <c r="E14" s="20" t="s">
        <v>123</v>
      </c>
    </row>
    <row r="15" spans="2:5" x14ac:dyDescent="0.25">
      <c r="B15" s="21" t="s">
        <v>124</v>
      </c>
      <c r="C15" s="20"/>
      <c r="D15" s="20"/>
      <c r="E15" s="20"/>
    </row>
    <row r="16" spans="2:5" x14ac:dyDescent="0.25">
      <c r="B16" s="21" t="s">
        <v>125</v>
      </c>
      <c r="C16" s="20"/>
      <c r="D16" s="20"/>
      <c r="E16" s="20"/>
    </row>
    <row r="17" spans="2:5" x14ac:dyDescent="0.25">
      <c r="B17" s="21" t="s">
        <v>126</v>
      </c>
      <c r="C17" s="20"/>
      <c r="D17" s="20"/>
      <c r="E17" s="20"/>
    </row>
    <row r="18" spans="2:5" x14ac:dyDescent="0.25">
      <c r="B18" s="21" t="s">
        <v>127</v>
      </c>
      <c r="C18" s="20"/>
      <c r="D18" s="20"/>
      <c r="E18" s="20"/>
    </row>
    <row r="19" spans="2:5" x14ac:dyDescent="0.25">
      <c r="B19" s="21" t="s">
        <v>128</v>
      </c>
      <c r="C19" s="20"/>
      <c r="D19" s="20"/>
      <c r="E19" s="20"/>
    </row>
    <row r="20" spans="2:5" x14ac:dyDescent="0.25">
      <c r="B20" s="21" t="s">
        <v>129</v>
      </c>
      <c r="C20" s="20"/>
      <c r="D20" s="20"/>
      <c r="E20" s="20"/>
    </row>
    <row r="21" spans="2:5" x14ac:dyDescent="0.25">
      <c r="B21" s="21" t="s">
        <v>130</v>
      </c>
      <c r="C21" s="20"/>
      <c r="D21" s="20"/>
      <c r="E21" s="20"/>
    </row>
    <row r="22" spans="2:5" x14ac:dyDescent="0.25">
      <c r="B22" s="21" t="s">
        <v>131</v>
      </c>
      <c r="C22" s="20"/>
      <c r="D22" s="20"/>
      <c r="E22" s="20"/>
    </row>
    <row r="23" spans="2:5" x14ac:dyDescent="0.25">
      <c r="B23" s="21" t="s">
        <v>132</v>
      </c>
      <c r="C23" s="20"/>
      <c r="D23" s="20"/>
      <c r="E23" s="20"/>
    </row>
    <row r="24" spans="2:5" x14ac:dyDescent="0.25">
      <c r="B24" s="21" t="s">
        <v>133</v>
      </c>
      <c r="C24" s="20"/>
      <c r="D24" s="20"/>
      <c r="E24" s="20"/>
    </row>
    <row r="25" spans="2:5" x14ac:dyDescent="0.25">
      <c r="B25" s="21" t="s">
        <v>134</v>
      </c>
      <c r="C25" s="20"/>
      <c r="D25" s="20"/>
      <c r="E25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42B12-3FDF-433E-89AE-CA602F4CDF45}">
  <dimension ref="A1:H51"/>
  <sheetViews>
    <sheetView workbookViewId="0">
      <selection activeCell="H1" sqref="H1:H51"/>
    </sheetView>
  </sheetViews>
  <sheetFormatPr baseColWidth="10" defaultColWidth="11.42578125" defaultRowHeight="15" x14ac:dyDescent="0.25"/>
  <cols>
    <col min="1" max="1" width="23" customWidth="1"/>
  </cols>
  <sheetData>
    <row r="1" spans="1:8" x14ac:dyDescent="0.25">
      <c r="A1" s="11" t="s">
        <v>135</v>
      </c>
      <c r="C1" t="s">
        <v>136</v>
      </c>
      <c r="D1" t="s">
        <v>137</v>
      </c>
      <c r="F1" t="s">
        <v>138</v>
      </c>
      <c r="H1">
        <v>20</v>
      </c>
    </row>
    <row r="2" spans="1:8" x14ac:dyDescent="0.25">
      <c r="A2" s="11" t="s">
        <v>88</v>
      </c>
      <c r="C2" t="s">
        <v>139</v>
      </c>
      <c r="D2" t="s">
        <v>140</v>
      </c>
      <c r="F2" t="s">
        <v>141</v>
      </c>
      <c r="H2">
        <v>21</v>
      </c>
    </row>
    <row r="3" spans="1:8" x14ac:dyDescent="0.25">
      <c r="A3" s="11" t="s">
        <v>91</v>
      </c>
      <c r="C3" t="s">
        <v>142</v>
      </c>
      <c r="D3" t="s">
        <v>143</v>
      </c>
      <c r="H3">
        <v>22</v>
      </c>
    </row>
    <row r="4" spans="1:8" x14ac:dyDescent="0.25">
      <c r="A4" s="11" t="s">
        <v>144</v>
      </c>
      <c r="C4" t="s">
        <v>145</v>
      </c>
      <c r="D4" t="s">
        <v>146</v>
      </c>
      <c r="H4">
        <v>23</v>
      </c>
    </row>
    <row r="5" spans="1:8" x14ac:dyDescent="0.25">
      <c r="A5" s="11" t="s">
        <v>97</v>
      </c>
      <c r="C5" t="s">
        <v>147</v>
      </c>
      <c r="D5" t="s">
        <v>148</v>
      </c>
      <c r="H5">
        <v>24</v>
      </c>
    </row>
    <row r="6" spans="1:8" x14ac:dyDescent="0.25">
      <c r="A6" s="11" t="s">
        <v>149</v>
      </c>
      <c r="D6" t="s">
        <v>150</v>
      </c>
      <c r="H6">
        <v>25</v>
      </c>
    </row>
    <row r="7" spans="1:8" x14ac:dyDescent="0.25">
      <c r="A7" s="11" t="s">
        <v>151</v>
      </c>
      <c r="H7">
        <v>26</v>
      </c>
    </row>
    <row r="8" spans="1:8" x14ac:dyDescent="0.25">
      <c r="A8" s="11" t="s">
        <v>152</v>
      </c>
      <c r="H8">
        <v>27</v>
      </c>
    </row>
    <row r="9" spans="1:8" x14ac:dyDescent="0.25">
      <c r="A9" s="11" t="s">
        <v>109</v>
      </c>
      <c r="H9">
        <v>28</v>
      </c>
    </row>
    <row r="10" spans="1:8" x14ac:dyDescent="0.25">
      <c r="A10" s="11" t="s">
        <v>112</v>
      </c>
      <c r="H10">
        <v>29</v>
      </c>
    </row>
    <row r="11" spans="1:8" x14ac:dyDescent="0.25">
      <c r="A11" s="11" t="s">
        <v>115</v>
      </c>
      <c r="H11">
        <v>30</v>
      </c>
    </row>
    <row r="12" spans="1:8" x14ac:dyDescent="0.25">
      <c r="A12" s="11" t="s">
        <v>118</v>
      </c>
      <c r="H12">
        <v>31</v>
      </c>
    </row>
    <row r="13" spans="1:8" x14ac:dyDescent="0.25">
      <c r="A13" s="11" t="s">
        <v>121</v>
      </c>
      <c r="H13">
        <v>32</v>
      </c>
    </row>
    <row r="14" spans="1:8" x14ac:dyDescent="0.25">
      <c r="A14" s="11" t="s">
        <v>128</v>
      </c>
      <c r="H14">
        <v>33</v>
      </c>
    </row>
    <row r="15" spans="1:8" x14ac:dyDescent="0.25">
      <c r="A15" s="11" t="s">
        <v>153</v>
      </c>
      <c r="H15">
        <v>34</v>
      </c>
    </row>
    <row r="16" spans="1:8" x14ac:dyDescent="0.25">
      <c r="A16" s="11" t="s">
        <v>154</v>
      </c>
      <c r="H16">
        <v>35</v>
      </c>
    </row>
    <row r="17" spans="1:8" x14ac:dyDescent="0.25">
      <c r="A17" s="11" t="s">
        <v>126</v>
      </c>
      <c r="H17">
        <v>36</v>
      </c>
    </row>
    <row r="18" spans="1:8" x14ac:dyDescent="0.25">
      <c r="A18" s="11" t="s">
        <v>127</v>
      </c>
      <c r="H18">
        <v>37</v>
      </c>
    </row>
    <row r="19" spans="1:8" x14ac:dyDescent="0.25">
      <c r="A19" s="11" t="s">
        <v>155</v>
      </c>
      <c r="H19">
        <v>38</v>
      </c>
    </row>
    <row r="20" spans="1:8" x14ac:dyDescent="0.25">
      <c r="A20" s="11" t="s">
        <v>131</v>
      </c>
      <c r="H20">
        <v>39</v>
      </c>
    </row>
    <row r="21" spans="1:8" x14ac:dyDescent="0.25">
      <c r="A21" s="11" t="s">
        <v>156</v>
      </c>
      <c r="H21">
        <v>40</v>
      </c>
    </row>
    <row r="22" spans="1:8" x14ac:dyDescent="0.25">
      <c r="A22" s="11" t="s">
        <v>133</v>
      </c>
      <c r="H22">
        <v>41</v>
      </c>
    </row>
    <row r="23" spans="1:8" x14ac:dyDescent="0.25">
      <c r="A23" s="11" t="s">
        <v>129</v>
      </c>
      <c r="H23">
        <v>42</v>
      </c>
    </row>
    <row r="24" spans="1:8" x14ac:dyDescent="0.25">
      <c r="A24" s="11" t="s">
        <v>157</v>
      </c>
      <c r="H24">
        <v>43</v>
      </c>
    </row>
    <row r="25" spans="1:8" ht="25.5" x14ac:dyDescent="0.25">
      <c r="A25" s="11" t="s">
        <v>158</v>
      </c>
      <c r="H25">
        <v>44</v>
      </c>
    </row>
    <row r="26" spans="1:8" ht="25.5" x14ac:dyDescent="0.25">
      <c r="A26" s="11" t="s">
        <v>159</v>
      </c>
      <c r="H26">
        <v>45</v>
      </c>
    </row>
    <row r="27" spans="1:8" ht="25.5" x14ac:dyDescent="0.25">
      <c r="A27" s="11" t="s">
        <v>160</v>
      </c>
      <c r="H27">
        <v>46</v>
      </c>
    </row>
    <row r="28" spans="1:8" ht="25.5" x14ac:dyDescent="0.25">
      <c r="A28" s="11" t="s">
        <v>161</v>
      </c>
      <c r="H28">
        <v>47</v>
      </c>
    </row>
    <row r="29" spans="1:8" ht="25.5" x14ac:dyDescent="0.25">
      <c r="A29" s="11" t="s">
        <v>162</v>
      </c>
      <c r="H29">
        <v>48</v>
      </c>
    </row>
    <row r="30" spans="1:8" ht="25.5" x14ac:dyDescent="0.25">
      <c r="A30" s="11" t="s">
        <v>163</v>
      </c>
      <c r="H30">
        <v>49</v>
      </c>
    </row>
    <row r="31" spans="1:8" x14ac:dyDescent="0.25">
      <c r="H31">
        <v>50</v>
      </c>
    </row>
    <row r="32" spans="1:8" x14ac:dyDescent="0.25">
      <c r="H32">
        <v>51</v>
      </c>
    </row>
    <row r="33" spans="8:8" x14ac:dyDescent="0.25">
      <c r="H33">
        <v>52</v>
      </c>
    </row>
    <row r="34" spans="8:8" x14ac:dyDescent="0.25">
      <c r="H34">
        <v>53</v>
      </c>
    </row>
    <row r="35" spans="8:8" x14ac:dyDescent="0.25">
      <c r="H35">
        <v>54</v>
      </c>
    </row>
    <row r="36" spans="8:8" x14ac:dyDescent="0.25">
      <c r="H36">
        <v>55</v>
      </c>
    </row>
    <row r="37" spans="8:8" x14ac:dyDescent="0.25">
      <c r="H37">
        <v>56</v>
      </c>
    </row>
    <row r="38" spans="8:8" x14ac:dyDescent="0.25">
      <c r="H38">
        <v>57</v>
      </c>
    </row>
    <row r="39" spans="8:8" x14ac:dyDescent="0.25">
      <c r="H39">
        <v>58</v>
      </c>
    </row>
    <row r="40" spans="8:8" x14ac:dyDescent="0.25">
      <c r="H40">
        <v>59</v>
      </c>
    </row>
    <row r="41" spans="8:8" x14ac:dyDescent="0.25">
      <c r="H41">
        <v>60</v>
      </c>
    </row>
    <row r="42" spans="8:8" x14ac:dyDescent="0.25">
      <c r="H42">
        <v>61</v>
      </c>
    </row>
    <row r="43" spans="8:8" x14ac:dyDescent="0.25">
      <c r="H43">
        <v>62</v>
      </c>
    </row>
    <row r="44" spans="8:8" x14ac:dyDescent="0.25">
      <c r="H44">
        <v>63</v>
      </c>
    </row>
    <row r="45" spans="8:8" x14ac:dyDescent="0.25">
      <c r="H45">
        <v>64</v>
      </c>
    </row>
    <row r="46" spans="8:8" x14ac:dyDescent="0.25">
      <c r="H46">
        <v>65</v>
      </c>
    </row>
    <row r="47" spans="8:8" x14ac:dyDescent="0.25">
      <c r="H47">
        <v>66</v>
      </c>
    </row>
    <row r="48" spans="8:8" x14ac:dyDescent="0.25">
      <c r="H48">
        <v>67</v>
      </c>
    </row>
    <row r="49" spans="8:8" x14ac:dyDescent="0.25">
      <c r="H49">
        <v>68</v>
      </c>
    </row>
    <row r="50" spans="8:8" x14ac:dyDescent="0.25">
      <c r="H50">
        <v>69</v>
      </c>
    </row>
    <row r="51" spans="8:8" x14ac:dyDescent="0.25">
      <c r="H51">
        <v>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48AC49-F7AF-4E2E-A30F-7AF07F4842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1. AREA PROTEGIDA</vt:lpstr>
      <vt:lpstr>ANEXO 2. INFORME MENSUAL AVANCE</vt:lpstr>
      <vt:lpstr>Hoja1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Evelyn Yamile Ordoñez González</dc:creator>
  <cp:keywords/>
  <dc:description/>
  <cp:lastModifiedBy>Usuario</cp:lastModifiedBy>
  <cp:revision/>
  <dcterms:created xsi:type="dcterms:W3CDTF">2025-01-23T16:20:55Z</dcterms:created>
  <dcterms:modified xsi:type="dcterms:W3CDTF">2026-05-07T23:01:29Z</dcterms:modified>
  <cp:category/>
  <cp:contentStatus/>
</cp:coreProperties>
</file>