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60404 v4" sheetId="1" r:id="rId4"/>
    <sheet state="visible" name="presupuesto" sheetId="2" r:id="rId5"/>
  </sheets>
  <definedNames/>
  <calcPr/>
  <extLst>
    <ext uri="GoogleSheetsCustomDataVersion2">
      <go:sheetsCustomData xmlns:go="http://customooxmlschemas.google.com/" r:id="rId6" roundtripDataChecksum="yRZeNxXl1+cxw5za/cGJEuYlvsKW+khc9+jObxjawZ8="/>
    </ext>
  </extLst>
</workbook>
</file>

<file path=xl/sharedStrings.xml><?xml version="1.0" encoding="utf-8"?>
<sst xmlns="http://schemas.openxmlformats.org/spreadsheetml/2006/main" count="97" uniqueCount="44">
  <si>
    <t xml:space="preserve">PROCESO DE SELECCIÓN ABREVIADA POR SUBASTA INVERSA ELECTRÓNICA   SDM-PSA-SIE-32-2026
</t>
  </si>
  <si>
    <r>
      <rPr>
        <rFont val="Arial Narrow"/>
        <b val="0"/>
        <color theme="1"/>
        <sz val="11.0"/>
      </rPr>
      <t>PROCESO DE SELECCIÓN ABREVIADA POR SUBASTA INVERSA ELECTRÓNICA</t>
    </r>
    <r>
      <rPr>
        <rFont val="Arial Narrow"/>
        <b/>
        <color theme="1"/>
        <sz val="11.0"/>
      </rPr>
      <t xml:space="preserve">
“SUSCRIPCIÓN Y RENOVACIÓN LICENCIAS DE AUTODESK”</t>
    </r>
  </si>
  <si>
    <t>EMPRESA 1</t>
  </si>
  <si>
    <t>EMPRESA 2</t>
  </si>
  <si>
    <t>EMPRESA 3</t>
  </si>
  <si>
    <t>EMPRESA 4</t>
  </si>
  <si>
    <t>PRECIOS DE REFERENCIA</t>
  </si>
  <si>
    <t>PRECIOS DE REFERENCIA - PODA</t>
  </si>
  <si>
    <t>GOLD SYS LTDA</t>
  </si>
  <si>
    <t>MCAD TRAINING &amp; CONSULTING S.A.S</t>
  </si>
  <si>
    <t>PORTATIL SAS</t>
  </si>
  <si>
    <t>JCAD SAS</t>
  </si>
  <si>
    <t>MEDIA ARMÓNICA</t>
  </si>
  <si>
    <t>MEDIA GEOMETRICA</t>
  </si>
  <si>
    <t>MEDIA ARITMÉTICA
(PROMEDIO)</t>
  </si>
  <si>
    <t>MEDIANA</t>
  </si>
  <si>
    <t>ESTADÍSTICO PROYECCIÓN PRECIOS DE REFERENCIA</t>
  </si>
  <si>
    <t xml:space="preserve">ESTADÍSTICO PROYECCIÓN PRECIOS DE REFERENCIA - PODA   </t>
  </si>
  <si>
    <t>ITEM</t>
  </si>
  <si>
    <t>DESCRIPCIÓN BIEN O SERVICIO</t>
  </si>
  <si>
    <t>UNIDAD DE MEDIDA</t>
  </si>
  <si>
    <t xml:space="preserve">CANTIDAD </t>
  </si>
  <si>
    <t>Valor Unitario sin IVA</t>
  </si>
  <si>
    <t>Valor Total 
sin IVA</t>
  </si>
  <si>
    <t>DESVIACION ESTANDAR</t>
  </si>
  <si>
    <t>COEFICIENTE DE VARIACION</t>
  </si>
  <si>
    <t>MARGEN DE CONFIABILIDAD</t>
  </si>
  <si>
    <t>PROMEDIO</t>
  </si>
  <si>
    <t>MIN</t>
  </si>
  <si>
    <t>MAX</t>
  </si>
  <si>
    <t>Valor Unitario</t>
  </si>
  <si>
    <t>Valor Total</t>
  </si>
  <si>
    <t>Valor Unitario 
IVA incluido</t>
  </si>
  <si>
    <t>Valor Total 
IVA incluido</t>
  </si>
  <si>
    <t>Civil 3D - Commercial New Single-user ELD  - Subscription Renewal (annual)</t>
  </si>
  <si>
    <t>Licencia por usuario</t>
  </si>
  <si>
    <t>Architecture, Engineering &amp; Construction Collection IC Commercial New Single-user ELD  - Subscription Renewal (annual)</t>
  </si>
  <si>
    <t>AutoCAD LT Commercial New Single-user ELD - Subscription Renewal (annual)</t>
  </si>
  <si>
    <t>Architecture, Engineering &amp; Construction Collection IC Commercial New Single-user ELD  - Annual Subscription</t>
  </si>
  <si>
    <t>Autodesk BIM Collaborate Pro - Commercial New Single-user ELD  - Annual Subscription</t>
  </si>
  <si>
    <t>AutoCAD - Including Specialized Toolsets Ad Commercial New Single- User ELD Annual Subscription</t>
  </si>
  <si>
    <t xml:space="preserve">VALOR TOTAL </t>
  </si>
  <si>
    <r>
      <rPr>
        <rFont val="Arial Narrow"/>
        <b val="0"/>
        <color theme="1"/>
        <sz val="11.0"/>
      </rPr>
      <t>PROCESO DE SELECCIÓN ABREVIADA POR SUBASTA INVERSA ELECTRÓNICA</t>
    </r>
    <r>
      <rPr>
        <rFont val="Arial Narrow"/>
        <b/>
        <color theme="1"/>
        <sz val="11.0"/>
      </rPr>
      <t xml:space="preserve">
“SUSCRIPCIÓN Y RENOVACIÓN LICENCIAS DE AUTODESK”</t>
    </r>
  </si>
  <si>
    <t>VALOR TOTAL IVA INCLUIDO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</si>
</sst>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$&quot;\ #,##0;\-&quot;$&quot;\ #,##0"/>
    <numFmt numFmtId="165" formatCode="[$$-240A]\ #,##0;\-[$$-240A]\ #,##0"/>
    <numFmt numFmtId="166" formatCode="&quot;$&quot;\ #,##0;[Red]\-&quot;$&quot;\ #,##0"/>
    <numFmt numFmtId="167" formatCode="&quot;$&quot;\ #,##0"/>
  </numFmts>
  <fonts count="14">
    <font>
      <sz val="11.0"/>
      <color theme="1"/>
      <name val="Calibri"/>
      <scheme val="minor"/>
    </font>
    <font>
      <b/>
      <color theme="1"/>
      <name val="Calibri"/>
      <scheme val="minor"/>
    </font>
    <font>
      <sz val="11.0"/>
      <color theme="1"/>
      <name val="Arial Narrow"/>
    </font>
    <font>
      <b/>
      <sz val="11.0"/>
      <color theme="1"/>
      <name val="Arial Narrow"/>
    </font>
    <font/>
    <font>
      <b/>
      <sz val="12.0"/>
      <color theme="1"/>
      <name val="Arial Narrow"/>
    </font>
    <font>
      <b/>
      <sz val="11.0"/>
      <color theme="1"/>
      <name val="Calibri"/>
    </font>
    <font>
      <b/>
      <sz val="10.0"/>
      <color theme="1"/>
      <name val="Arial Narrow"/>
    </font>
    <font>
      <b/>
      <sz val="9.0"/>
      <color theme="1"/>
      <name val="Arial Narrow"/>
    </font>
    <font>
      <sz val="11.0"/>
      <color theme="1"/>
      <name val="Calibri"/>
    </font>
    <font>
      <sz val="12.0"/>
      <color theme="1"/>
      <name val="Arial Narrow"/>
    </font>
    <font>
      <sz val="12.0"/>
      <color theme="1"/>
      <name val="Calibri"/>
    </font>
    <font>
      <b/>
      <sz val="14.0"/>
      <color theme="1"/>
      <name val="Arial Narrow"/>
    </font>
    <font>
      <b/>
      <sz val="16.0"/>
      <color theme="1"/>
      <name val="Arial Narrow"/>
    </font>
  </fonts>
  <fills count="1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CCCCCC"/>
        <bgColor rgb="FFCCCCCC"/>
      </patternFill>
    </fill>
    <fill>
      <patternFill patternType="solid">
        <fgColor rgb="FF9CC2E5"/>
        <bgColor rgb="FF9CC2E5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F9CB9C"/>
        <bgColor rgb="FFF9CB9C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B6D7A8"/>
        <bgColor rgb="FFB6D7A8"/>
      </patternFill>
    </fill>
    <fill>
      <patternFill patternType="solid">
        <fgColor rgb="FFD9E2F3"/>
        <bgColor rgb="FFD9E2F3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left style="thin">
        <color rgb="FF000000"/>
      </left>
    </border>
    <border>
      <right style="thin">
        <color rgb="FF000000"/>
      </right>
    </border>
    <border>
      <left/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Font="1"/>
    <xf borderId="1" fillId="2" fontId="3" numFmtId="0" xfId="0" applyAlignment="1" applyBorder="1" applyFill="1" applyFont="1">
      <alignment horizontal="center" shrinkToFit="0" vertical="center" wrapText="1"/>
    </xf>
    <xf borderId="2" fillId="0" fontId="4" numFmtId="0" xfId="0" applyBorder="1" applyFont="1"/>
    <xf borderId="3" fillId="0" fontId="4" numFmtId="0" xfId="0" applyBorder="1" applyFont="1"/>
    <xf borderId="4" fillId="3" fontId="3" numFmtId="0" xfId="0" applyAlignment="1" applyBorder="1" applyFill="1" applyFont="1">
      <alignment horizontal="center"/>
    </xf>
    <xf borderId="5" fillId="0" fontId="4" numFmtId="0" xfId="0" applyBorder="1" applyFont="1"/>
    <xf borderId="6" fillId="2" fontId="3" numFmtId="0" xfId="0" applyAlignment="1" applyBorder="1" applyFont="1">
      <alignment horizontal="center"/>
    </xf>
    <xf borderId="6" fillId="3" fontId="3" numFmtId="0" xfId="0" applyAlignment="1" applyBorder="1" applyFont="1">
      <alignment horizontal="center"/>
    </xf>
    <xf borderId="6" fillId="2" fontId="3" numFmtId="0" xfId="0" applyAlignment="1" applyBorder="1" applyFont="1">
      <alignment horizontal="center" vertical="center"/>
    </xf>
    <xf borderId="7" fillId="4" fontId="3" numFmtId="0" xfId="0" applyAlignment="1" applyBorder="1" applyFill="1" applyFont="1">
      <alignment horizontal="center"/>
    </xf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3" fontId="5" numFmtId="0" xfId="0" applyAlignment="1" applyBorder="1" applyFont="1">
      <alignment horizontal="center" vertical="center"/>
    </xf>
    <xf borderId="1" fillId="2" fontId="5" numFmtId="0" xfId="0" applyAlignment="1" applyBorder="1" applyFont="1">
      <alignment horizontal="center" shrinkToFit="0" vertical="center" wrapText="1"/>
    </xf>
    <xf borderId="1" fillId="3" fontId="5" numFmtId="0" xfId="0" applyAlignment="1" applyBorder="1" applyFont="1">
      <alignment horizontal="center" vertical="center"/>
    </xf>
    <xf borderId="1" fillId="2" fontId="5" numFmtId="0" xfId="0" applyAlignment="1" applyBorder="1" applyFont="1">
      <alignment horizontal="center" vertical="center"/>
    </xf>
    <xf borderId="0" fillId="0" fontId="2" numFmtId="0" xfId="0" applyAlignment="1" applyFont="1">
      <alignment vertical="center"/>
    </xf>
    <xf borderId="1" fillId="5" fontId="6" numFmtId="0" xfId="0" applyAlignment="1" applyBorder="1" applyFill="1" applyFont="1">
      <alignment horizontal="center" shrinkToFit="0" vertical="center" wrapText="1"/>
    </xf>
    <xf borderId="12" fillId="0" fontId="4" numFmtId="0" xfId="0" applyBorder="1" applyFont="1"/>
    <xf borderId="13" fillId="0" fontId="4" numFmtId="0" xfId="0" applyBorder="1" applyFont="1"/>
    <xf borderId="14" fillId="0" fontId="4" numFmtId="0" xfId="0" applyBorder="1" applyFont="1"/>
    <xf borderId="15" fillId="0" fontId="4" numFmtId="0" xfId="0" applyBorder="1" applyFont="1"/>
    <xf borderId="7" fillId="6" fontId="6" numFmtId="0" xfId="0" applyAlignment="1" applyBorder="1" applyFill="1" applyFont="1">
      <alignment horizontal="center" vertical="center"/>
    </xf>
    <xf borderId="7" fillId="7" fontId="6" numFmtId="0" xfId="0" applyAlignment="1" applyBorder="1" applyFill="1" applyFont="1">
      <alignment horizontal="center" vertical="center"/>
    </xf>
    <xf borderId="16" fillId="2" fontId="3" numFmtId="0" xfId="0" applyAlignment="1" applyBorder="1" applyFont="1">
      <alignment horizontal="center" shrinkToFit="0" vertical="center" wrapText="1"/>
    </xf>
    <xf borderId="17" fillId="3" fontId="7" numFmtId="0" xfId="0" applyAlignment="1" applyBorder="1" applyFont="1">
      <alignment horizontal="center" shrinkToFit="0" vertical="center" wrapText="1"/>
    </xf>
    <xf borderId="17" fillId="8" fontId="8" numFmtId="0" xfId="0" applyAlignment="1" applyBorder="1" applyFill="1" applyFont="1">
      <alignment horizontal="center" shrinkToFit="0" vertical="center" wrapText="1"/>
    </xf>
    <xf borderId="18" fillId="8" fontId="8" numFmtId="0" xfId="0" applyAlignment="1" applyBorder="1" applyFont="1">
      <alignment horizontal="center" shrinkToFit="0" vertical="center" wrapText="1"/>
    </xf>
    <xf borderId="17" fillId="2" fontId="7" numFmtId="0" xfId="0" applyAlignment="1" applyBorder="1" applyFont="1">
      <alignment horizontal="center" shrinkToFit="0" vertical="center" wrapText="1"/>
    </xf>
    <xf borderId="16" fillId="2" fontId="7" numFmtId="0" xfId="0" applyAlignment="1" applyBorder="1" applyFont="1">
      <alignment horizontal="center" shrinkToFit="0" vertical="center" wrapText="1"/>
    </xf>
    <xf borderId="19" fillId="2" fontId="6" numFmtId="0" xfId="0" applyAlignment="1" applyBorder="1" applyFont="1">
      <alignment vertical="center"/>
    </xf>
    <xf borderId="20" fillId="2" fontId="6" numFmtId="0" xfId="0" applyAlignment="1" applyBorder="1" applyFont="1">
      <alignment vertical="center"/>
    </xf>
    <xf borderId="17" fillId="9" fontId="8" numFmtId="0" xfId="0" applyAlignment="1" applyBorder="1" applyFill="1" applyFont="1">
      <alignment horizontal="center" shrinkToFit="0" vertical="center" wrapText="1"/>
    </xf>
    <xf borderId="18" fillId="9" fontId="8" numFmtId="0" xfId="0" applyAlignment="1" applyBorder="1" applyFont="1">
      <alignment horizontal="center" shrinkToFit="0" vertical="center" wrapText="1"/>
    </xf>
    <xf borderId="16" fillId="2" fontId="7" numFmtId="0" xfId="0" applyAlignment="1" applyBorder="1" applyFont="1">
      <alignment horizontal="center" readingOrder="0" shrinkToFit="0" vertical="center" wrapText="1"/>
    </xf>
    <xf borderId="17" fillId="0" fontId="6" numFmtId="0" xfId="0" applyAlignment="1" applyBorder="1" applyFont="1">
      <alignment horizontal="center" vertical="center"/>
    </xf>
    <xf borderId="17" fillId="10" fontId="2" numFmtId="0" xfId="0" applyAlignment="1" applyBorder="1" applyFill="1" applyFont="1">
      <alignment horizontal="left" shrinkToFit="0" vertical="center" wrapText="1"/>
    </xf>
    <xf borderId="17" fillId="0" fontId="9" numFmtId="0" xfId="0" applyAlignment="1" applyBorder="1" applyFont="1">
      <alignment horizontal="center" shrinkToFit="0" vertical="center" wrapText="1"/>
    </xf>
    <xf borderId="17" fillId="10" fontId="3" numFmtId="0" xfId="0" applyAlignment="1" applyBorder="1" applyFont="1">
      <alignment horizontal="center" shrinkToFit="0" vertical="center" wrapText="1"/>
    </xf>
    <xf borderId="17" fillId="11" fontId="2" numFmtId="164" xfId="0" applyAlignment="1" applyBorder="1" applyFill="1" applyFont="1" applyNumberFormat="1">
      <alignment horizontal="center" vertical="center"/>
    </xf>
    <xf borderId="17" fillId="10" fontId="10" numFmtId="164" xfId="0" applyAlignment="1" applyBorder="1" applyFont="1" applyNumberFormat="1">
      <alignment shrinkToFit="0" vertical="center" wrapText="1"/>
    </xf>
    <xf borderId="17" fillId="12" fontId="10" numFmtId="164" xfId="0" applyAlignment="1" applyBorder="1" applyFill="1" applyFont="1" applyNumberFormat="1">
      <alignment vertical="center"/>
    </xf>
    <xf borderId="17" fillId="10" fontId="10" numFmtId="165" xfId="0" applyAlignment="1" applyBorder="1" applyFont="1" applyNumberFormat="1">
      <alignment shrinkToFit="0" vertical="center" wrapText="1"/>
    </xf>
    <xf borderId="17" fillId="12" fontId="10" numFmtId="165" xfId="0" applyAlignment="1" applyBorder="1" applyFont="1" applyNumberFormat="1">
      <alignment shrinkToFit="0" vertical="center" wrapText="1"/>
    </xf>
    <xf borderId="21" fillId="0" fontId="11" numFmtId="166" xfId="0" applyAlignment="1" applyBorder="1" applyFont="1" applyNumberFormat="1">
      <alignment vertical="center"/>
    </xf>
    <xf borderId="21" fillId="0" fontId="11" numFmtId="9" xfId="0" applyAlignment="1" applyBorder="1" applyFont="1" applyNumberFormat="1">
      <alignment horizontal="center" vertical="center"/>
    </xf>
    <xf borderId="21" fillId="0" fontId="11" numFmtId="10" xfId="0" applyAlignment="1" applyBorder="1" applyFont="1" applyNumberFormat="1">
      <alignment horizontal="center" vertical="center"/>
    </xf>
    <xf borderId="12" fillId="0" fontId="11" numFmtId="166" xfId="0" applyAlignment="1" applyBorder="1" applyFont="1" applyNumberFormat="1">
      <alignment vertical="center"/>
    </xf>
    <xf borderId="17" fillId="13" fontId="10" numFmtId="167" xfId="0" applyAlignment="1" applyBorder="1" applyFill="1" applyFont="1" applyNumberFormat="1">
      <alignment vertical="center"/>
    </xf>
    <xf borderId="17" fillId="0" fontId="10" numFmtId="167" xfId="0" applyAlignment="1" applyBorder="1" applyFont="1" applyNumberFormat="1">
      <alignment vertical="center"/>
    </xf>
    <xf borderId="17" fillId="13" fontId="10" numFmtId="167" xfId="0" applyAlignment="1" applyBorder="1" applyFont="1" applyNumberFormat="1">
      <alignment horizontal="right" vertical="center"/>
    </xf>
    <xf borderId="17" fillId="0" fontId="10" numFmtId="167" xfId="0" applyAlignment="1" applyBorder="1" applyFont="1" applyNumberFormat="1">
      <alignment horizontal="right" vertical="center"/>
    </xf>
    <xf borderId="17" fillId="13" fontId="10" numFmtId="166" xfId="0" applyAlignment="1" applyBorder="1" applyFont="1" applyNumberFormat="1">
      <alignment horizontal="right" vertical="center"/>
    </xf>
    <xf borderId="17" fillId="0" fontId="10" numFmtId="166" xfId="0" applyAlignment="1" applyBorder="1" applyFont="1" applyNumberFormat="1">
      <alignment horizontal="right" vertical="center"/>
    </xf>
    <xf borderId="17" fillId="0" fontId="11" numFmtId="166" xfId="0" applyAlignment="1" applyBorder="1" applyFont="1" applyNumberFormat="1">
      <alignment vertical="center"/>
    </xf>
    <xf borderId="0" fillId="0" fontId="9" numFmtId="0" xfId="0" applyAlignment="1" applyFont="1">
      <alignment vertical="center"/>
    </xf>
    <xf borderId="6" fillId="3" fontId="12" numFmtId="0" xfId="0" applyAlignment="1" applyBorder="1" applyFont="1">
      <alignment horizontal="center" shrinkToFit="0" vertical="center" wrapText="1"/>
    </xf>
    <xf borderId="22" fillId="0" fontId="4" numFmtId="0" xfId="0" applyBorder="1" applyFont="1"/>
    <xf borderId="4" fillId="3" fontId="13" numFmtId="165" xfId="0" applyAlignment="1" applyBorder="1" applyFont="1" applyNumberFormat="1">
      <alignment horizontal="center" vertical="center"/>
    </xf>
    <xf borderId="6" fillId="3" fontId="13" numFmtId="167" xfId="0" applyAlignment="1" applyBorder="1" applyFont="1" applyNumberFormat="1">
      <alignment horizontal="center" vertical="center"/>
    </xf>
    <xf borderId="0" fillId="0" fontId="2" numFmtId="167" xfId="0" applyFont="1" applyNumberFormat="1"/>
    <xf borderId="17" fillId="0" fontId="2" numFmtId="0" xfId="0" applyAlignment="1" applyBorder="1" applyFont="1">
      <alignment horizontal="center" shrinkToFit="0" vertical="center" wrapText="1"/>
    </xf>
    <xf borderId="17" fillId="0" fontId="2" numFmtId="0" xfId="0" applyAlignment="1" applyBorder="1" applyFont="1">
      <alignment shrinkToFit="0" vertical="center" wrapText="1"/>
    </xf>
    <xf borderId="17" fillId="0" fontId="2" numFmtId="0" xfId="0" applyAlignment="1" applyBorder="1" applyFont="1">
      <alignment readingOrder="0" shrinkToFit="0" vertical="center" wrapText="1"/>
    </xf>
    <xf borderId="6" fillId="3" fontId="12" numFmtId="0" xfId="0" applyAlignment="1" applyBorder="1" applyFont="1">
      <alignment horizontal="center" readingOrder="0" shrinkToFit="0" vertical="center" wrapText="1"/>
    </xf>
    <xf borderId="0" fillId="0" fontId="2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4.0" ySplit="1.0" topLeftCell="E2" activePane="bottomRight" state="frozen"/>
      <selection activeCell="E1" sqref="E1" pane="topRight"/>
      <selection activeCell="A2" sqref="A2" pane="bottomLeft"/>
      <selection activeCell="E2" sqref="E2" pane="bottomRight"/>
    </sheetView>
  </sheetViews>
  <sheetFormatPr customHeight="1" defaultColWidth="14.43" defaultRowHeight="15.0"/>
  <cols>
    <col customWidth="1" min="1" max="1" width="9.29"/>
    <col customWidth="1" min="2" max="2" width="38.71"/>
    <col customWidth="1" min="3" max="3" width="19.57"/>
    <col customWidth="1" min="4" max="4" width="12.29"/>
    <col customWidth="1" min="5" max="5" width="13.71"/>
    <col customWidth="1" min="6" max="7" width="13.0"/>
    <col customWidth="1" min="8" max="8" width="12.71"/>
    <col customWidth="1" min="9" max="9" width="13.0"/>
    <col customWidth="1" min="10" max="10" width="12.71"/>
    <col customWidth="1" min="11" max="11" width="13.0"/>
    <col customWidth="1" min="12" max="12" width="12.71"/>
    <col customWidth="1" min="14" max="14" width="12.71"/>
    <col customWidth="1" min="15" max="15" width="14.29"/>
    <col customWidth="1" min="16" max="16" width="13.0"/>
    <col customWidth="1" min="17" max="17" width="13.57"/>
    <col customWidth="1" min="18" max="18" width="14.57"/>
    <col customWidth="1" hidden="1" min="19" max="20" width="12.71"/>
    <col customWidth="1" hidden="1" min="21" max="22" width="14.14"/>
    <col customWidth="1" hidden="1" min="23" max="24" width="14.0"/>
    <col customWidth="1" hidden="1" min="25" max="25" width="15.57"/>
    <col customWidth="1" hidden="1" min="26" max="26" width="13.14"/>
    <col customWidth="1" min="27" max="27" width="11.57"/>
    <col customWidth="1" min="31" max="32" width="15.57"/>
    <col customWidth="1" min="33" max="34" width="12.71"/>
    <col customWidth="1" min="35" max="36" width="14.14"/>
    <col customWidth="1" min="37" max="38" width="14.0"/>
    <col customWidth="1" min="39" max="39" width="15.57"/>
    <col customWidth="1" min="40" max="40" width="13.14"/>
    <col customWidth="1" min="42" max="45" width="15.57"/>
  </cols>
  <sheetData>
    <row r="1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ht="13.5" customHeight="1">
      <c r="A2" s="3" t="s">
        <v>1</v>
      </c>
      <c r="B2" s="4"/>
      <c r="C2" s="4"/>
      <c r="D2" s="5"/>
      <c r="E2" s="6" t="s">
        <v>2</v>
      </c>
      <c r="F2" s="7"/>
      <c r="G2" s="8" t="s">
        <v>3</v>
      </c>
      <c r="H2" s="7"/>
      <c r="I2" s="9" t="s">
        <v>4</v>
      </c>
      <c r="J2" s="7"/>
      <c r="K2" s="10" t="s">
        <v>5</v>
      </c>
      <c r="L2" s="7"/>
      <c r="M2" s="2"/>
      <c r="N2" s="2"/>
      <c r="O2" s="2"/>
      <c r="P2" s="2"/>
      <c r="Q2" s="2"/>
      <c r="R2" s="2"/>
      <c r="S2" s="11" t="s">
        <v>6</v>
      </c>
      <c r="T2" s="12"/>
      <c r="U2" s="12"/>
      <c r="V2" s="12"/>
      <c r="W2" s="12"/>
      <c r="X2" s="12"/>
      <c r="Y2" s="12"/>
      <c r="Z2" s="12"/>
      <c r="AA2" s="2"/>
      <c r="AE2" s="2"/>
      <c r="AF2" s="2"/>
      <c r="AG2" s="11" t="s">
        <v>7</v>
      </c>
      <c r="AH2" s="12"/>
      <c r="AI2" s="12"/>
      <c r="AJ2" s="12"/>
      <c r="AK2" s="12"/>
      <c r="AL2" s="12"/>
      <c r="AM2" s="12"/>
      <c r="AN2" s="12"/>
      <c r="AO2" s="2"/>
      <c r="AP2" s="2"/>
      <c r="AQ2" s="2"/>
      <c r="AR2" s="2"/>
      <c r="AS2" s="2"/>
    </row>
    <row r="3" ht="13.5" customHeight="1">
      <c r="A3" s="13"/>
      <c r="D3" s="14"/>
      <c r="E3" s="15" t="s">
        <v>8</v>
      </c>
      <c r="F3" s="5"/>
      <c r="G3" s="16" t="s">
        <v>9</v>
      </c>
      <c r="H3" s="5"/>
      <c r="I3" s="17" t="s">
        <v>10</v>
      </c>
      <c r="J3" s="5"/>
      <c r="K3" s="18" t="s">
        <v>11</v>
      </c>
      <c r="L3" s="5"/>
      <c r="M3" s="19"/>
      <c r="N3" s="19"/>
      <c r="O3" s="19"/>
      <c r="P3" s="19"/>
      <c r="Q3" s="19"/>
      <c r="R3" s="19"/>
      <c r="S3" s="20" t="s">
        <v>12</v>
      </c>
      <c r="T3" s="5"/>
      <c r="U3" s="20" t="s">
        <v>13</v>
      </c>
      <c r="V3" s="5"/>
      <c r="W3" s="20" t="s">
        <v>14</v>
      </c>
      <c r="X3" s="5"/>
      <c r="Y3" s="20" t="s">
        <v>15</v>
      </c>
      <c r="Z3" s="5"/>
      <c r="AA3" s="19"/>
      <c r="AE3" s="19"/>
      <c r="AF3" s="19"/>
      <c r="AG3" s="20" t="s">
        <v>12</v>
      </c>
      <c r="AH3" s="5"/>
      <c r="AI3" s="20" t="s">
        <v>13</v>
      </c>
      <c r="AJ3" s="5"/>
      <c r="AK3" s="20" t="s">
        <v>14</v>
      </c>
      <c r="AL3" s="5"/>
      <c r="AM3" s="20" t="s">
        <v>15</v>
      </c>
      <c r="AN3" s="5"/>
      <c r="AO3" s="2"/>
      <c r="AP3" s="2"/>
      <c r="AQ3" s="2"/>
      <c r="AR3" s="2"/>
      <c r="AS3" s="2"/>
    </row>
    <row r="4" ht="13.5" customHeight="1">
      <c r="A4" s="21"/>
      <c r="B4" s="22"/>
      <c r="C4" s="22"/>
      <c r="D4" s="23"/>
      <c r="E4" s="24"/>
      <c r="F4" s="23"/>
      <c r="G4" s="21"/>
      <c r="H4" s="23"/>
      <c r="I4" s="21"/>
      <c r="J4" s="23"/>
      <c r="K4" s="21"/>
      <c r="L4" s="23"/>
      <c r="M4" s="25" t="s">
        <v>16</v>
      </c>
      <c r="N4" s="12"/>
      <c r="O4" s="12"/>
      <c r="P4" s="12"/>
      <c r="Q4" s="12"/>
      <c r="R4" s="12"/>
      <c r="S4" s="21"/>
      <c r="T4" s="23"/>
      <c r="U4" s="21"/>
      <c r="V4" s="23"/>
      <c r="W4" s="21"/>
      <c r="X4" s="23"/>
      <c r="Y4" s="21"/>
      <c r="Z4" s="23"/>
      <c r="AA4" s="26" t="s">
        <v>17</v>
      </c>
      <c r="AB4" s="12"/>
      <c r="AC4" s="12"/>
      <c r="AD4" s="12"/>
      <c r="AE4" s="12"/>
      <c r="AF4" s="12"/>
      <c r="AG4" s="21"/>
      <c r="AH4" s="23"/>
      <c r="AI4" s="21"/>
      <c r="AJ4" s="23"/>
      <c r="AK4" s="21"/>
      <c r="AL4" s="23"/>
      <c r="AM4" s="21"/>
      <c r="AN4" s="23"/>
      <c r="AO4" s="2"/>
      <c r="AP4" s="2"/>
      <c r="AQ4" s="2"/>
      <c r="AR4" s="2"/>
      <c r="AS4" s="2"/>
    </row>
    <row r="5" ht="36.0" customHeight="1">
      <c r="A5" s="27" t="s">
        <v>18</v>
      </c>
      <c r="B5" s="27" t="s">
        <v>19</v>
      </c>
      <c r="C5" s="27" t="s">
        <v>20</v>
      </c>
      <c r="D5" s="27" t="s">
        <v>21</v>
      </c>
      <c r="E5" s="28" t="s">
        <v>22</v>
      </c>
      <c r="F5" s="28" t="s">
        <v>23</v>
      </c>
      <c r="G5" s="28" t="s">
        <v>22</v>
      </c>
      <c r="H5" s="28" t="s">
        <v>23</v>
      </c>
      <c r="I5" s="28" t="s">
        <v>22</v>
      </c>
      <c r="J5" s="28" t="s">
        <v>23</v>
      </c>
      <c r="K5" s="28" t="s">
        <v>22</v>
      </c>
      <c r="L5" s="28" t="s">
        <v>23</v>
      </c>
      <c r="M5" s="29" t="s">
        <v>24</v>
      </c>
      <c r="N5" s="29" t="s">
        <v>25</v>
      </c>
      <c r="O5" s="29" t="s">
        <v>26</v>
      </c>
      <c r="P5" s="29" t="s">
        <v>27</v>
      </c>
      <c r="Q5" s="29" t="s">
        <v>28</v>
      </c>
      <c r="R5" s="30" t="s">
        <v>29</v>
      </c>
      <c r="S5" s="31" t="s">
        <v>30</v>
      </c>
      <c r="T5" s="32" t="s">
        <v>31</v>
      </c>
      <c r="U5" s="32" t="s">
        <v>30</v>
      </c>
      <c r="V5" s="32" t="s">
        <v>31</v>
      </c>
      <c r="W5" s="33" t="s">
        <v>30</v>
      </c>
      <c r="X5" s="34" t="s">
        <v>31</v>
      </c>
      <c r="Y5" s="33" t="s">
        <v>30</v>
      </c>
      <c r="Z5" s="34" t="s">
        <v>31</v>
      </c>
      <c r="AA5" s="35" t="s">
        <v>24</v>
      </c>
      <c r="AB5" s="35" t="s">
        <v>25</v>
      </c>
      <c r="AC5" s="35" t="s">
        <v>26</v>
      </c>
      <c r="AD5" s="35" t="s">
        <v>27</v>
      </c>
      <c r="AE5" s="35" t="s">
        <v>28</v>
      </c>
      <c r="AF5" s="36" t="s">
        <v>29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2"/>
      <c r="AP5" s="2"/>
      <c r="AQ5" s="2"/>
      <c r="AR5" s="2"/>
      <c r="AS5" s="2"/>
    </row>
    <row r="6" ht="45.0" customHeight="1">
      <c r="A6" s="38">
        <v>1.0</v>
      </c>
      <c r="B6" s="39" t="s">
        <v>34</v>
      </c>
      <c r="C6" s="40" t="s">
        <v>35</v>
      </c>
      <c r="D6" s="41">
        <v>1.0</v>
      </c>
      <c r="E6" s="42">
        <v>1.52E7</v>
      </c>
      <c r="F6" s="43">
        <f t="shared" ref="F6:F11" si="1">ROUND(E6*D6,0)</f>
        <v>15200000</v>
      </c>
      <c r="G6" s="44">
        <v>1.1452E7</v>
      </c>
      <c r="H6" s="45">
        <f t="shared" ref="H6:H11" si="2">ROUND(D6*G6,0)</f>
        <v>11452000</v>
      </c>
      <c r="I6" s="46">
        <v>9843000.0</v>
      </c>
      <c r="J6" s="45">
        <f t="shared" ref="J6:J11" si="3">I6*D6</f>
        <v>9843000</v>
      </c>
      <c r="K6" s="44">
        <v>1.046E7</v>
      </c>
      <c r="L6" s="45">
        <f t="shared" ref="L6:L11" si="4">ROUND(D6*K6,0)</f>
        <v>10460000</v>
      </c>
      <c r="M6" s="47">
        <f t="shared" ref="M6:M11" si="5">STDEVA(E6,G6,K6,I6)</f>
        <v>2400801.724</v>
      </c>
      <c r="N6" s="48">
        <f t="shared" ref="N6:N11" si="6">M6/P6</f>
        <v>0.2045193674</v>
      </c>
      <c r="O6" s="49">
        <f t="shared" ref="O6:O11" si="7">100%-N6</f>
        <v>0.7954806326</v>
      </c>
      <c r="P6" s="47">
        <f t="shared" ref="P6:P11" si="8">AVERAGE(E6,G6,K6,I6)</f>
        <v>11738750</v>
      </c>
      <c r="Q6" s="47">
        <f t="shared" ref="Q6:Q11" si="9">P6-M6</f>
        <v>9337948.276</v>
      </c>
      <c r="R6" s="50">
        <f t="shared" ref="R6:R11" si="10">P6+M6</f>
        <v>14139551.72</v>
      </c>
      <c r="S6" s="51">
        <f t="shared" ref="S6:S11" si="11">ROUND(HARMEAN(E6,G6,K6,I6),0)</f>
        <v>11418530</v>
      </c>
      <c r="T6" s="52">
        <f t="shared" ref="T6:T11" si="12">S6*D6</f>
        <v>11418530</v>
      </c>
      <c r="U6" s="53">
        <f t="shared" ref="U6:U11" si="13">ROUND(GEOMEAN(E6,G6,K6,I6),0)</f>
        <v>11570337</v>
      </c>
      <c r="V6" s="54">
        <f t="shared" ref="V6:V11" si="14">U6*D6</f>
        <v>11570337</v>
      </c>
      <c r="W6" s="55">
        <f t="shared" ref="W6:W11" si="15">ROUND(AVERAGE(E6,G6,K6,I6),0)</f>
        <v>11738750</v>
      </c>
      <c r="X6" s="56">
        <f t="shared" ref="X6:X11" si="16">W6*D6</f>
        <v>11738750</v>
      </c>
      <c r="Y6" s="55">
        <f t="shared" ref="Y6:Y11" si="17">ROUND(MEDIAN(E6,G6,K6,I6),0)</f>
        <v>10956000</v>
      </c>
      <c r="Z6" s="56">
        <f t="shared" ref="Z6:Z11" si="18">Y6*D6</f>
        <v>10956000</v>
      </c>
      <c r="AA6" s="47">
        <f t="shared" ref="AA6:AA11" si="19">STDEVA(G6,K6,I6)</f>
        <v>811750.5775</v>
      </c>
      <c r="AB6" s="48">
        <f t="shared" ref="AB6:AB11" si="20">AA6/AD6</f>
        <v>0.07668876499</v>
      </c>
      <c r="AC6" s="49">
        <f t="shared" ref="AC6:AC11" si="21">100%-AB6</f>
        <v>0.923311235</v>
      </c>
      <c r="AD6" s="47">
        <f t="shared" ref="AD6:AD11" si="22">AVERAGE(G6,K6,I6)</f>
        <v>10585000</v>
      </c>
      <c r="AE6" s="47">
        <f t="shared" ref="AE6:AE11" si="23">AD6-AA6</f>
        <v>9773249.423</v>
      </c>
      <c r="AF6" s="57">
        <f t="shared" ref="AF6:AF11" si="24">AD6+AA6</f>
        <v>11396750.58</v>
      </c>
      <c r="AG6" s="51">
        <f t="shared" ref="AG6:AG11" si="25">ROUND(HARMEAN(G6,I6,K6)*1.19,0)</f>
        <v>12547522</v>
      </c>
      <c r="AH6" s="52">
        <f t="shared" ref="AH6:AH11" si="26">(AG6*D6)</f>
        <v>12547522</v>
      </c>
      <c r="AI6" s="53">
        <f t="shared" ref="AI6:AI11" si="27">ROUND(GEOMEAN(G6,I6,K6)*1.19,0)</f>
        <v>12571694</v>
      </c>
      <c r="AJ6" s="54">
        <f t="shared" ref="AJ6:AJ11" si="28">(AI6*D6)</f>
        <v>12571694</v>
      </c>
      <c r="AK6" s="55">
        <f t="shared" ref="AK6:AK11" si="29">ROUND(AVERAGE(G6,I6,K6)*1.19,0)</f>
        <v>12596150</v>
      </c>
      <c r="AL6" s="56">
        <f t="shared" ref="AL6:AL11" si="30">(AK6*D6)</f>
        <v>12596150</v>
      </c>
      <c r="AM6" s="55">
        <f t="shared" ref="AM6:AM11" si="31">ROUND(MEDIAN(G6,I6,K6)*1.19,0)</f>
        <v>12447400</v>
      </c>
      <c r="AN6" s="56">
        <f t="shared" ref="AN6:AN11" si="32">(AM6*D6)</f>
        <v>12447400</v>
      </c>
      <c r="AO6" s="19"/>
      <c r="AP6" s="19"/>
      <c r="AQ6" s="19"/>
      <c r="AR6" s="19"/>
      <c r="AS6" s="19"/>
      <c r="AT6" s="58"/>
    </row>
    <row r="7" ht="45.0" customHeight="1">
      <c r="A7" s="38">
        <v>2.0</v>
      </c>
      <c r="B7" s="39" t="s">
        <v>36</v>
      </c>
      <c r="C7" s="40" t="s">
        <v>35</v>
      </c>
      <c r="D7" s="41">
        <v>14.0</v>
      </c>
      <c r="E7" s="42">
        <v>1.88E7</v>
      </c>
      <c r="F7" s="43">
        <f t="shared" si="1"/>
        <v>263200000</v>
      </c>
      <c r="G7" s="44">
        <v>1.5322E7</v>
      </c>
      <c r="H7" s="45">
        <f t="shared" si="2"/>
        <v>214508000</v>
      </c>
      <c r="I7" s="46">
        <v>1.259E7</v>
      </c>
      <c r="J7" s="45">
        <f t="shared" si="3"/>
        <v>176260000</v>
      </c>
      <c r="K7" s="44">
        <v>1.336E7</v>
      </c>
      <c r="L7" s="45">
        <f t="shared" si="4"/>
        <v>187040000</v>
      </c>
      <c r="M7" s="47">
        <f t="shared" si="5"/>
        <v>2771286.584</v>
      </c>
      <c r="N7" s="48">
        <f t="shared" si="6"/>
        <v>0.1845310018</v>
      </c>
      <c r="O7" s="49">
        <f t="shared" si="7"/>
        <v>0.8154689982</v>
      </c>
      <c r="P7" s="47">
        <f t="shared" si="8"/>
        <v>15018000</v>
      </c>
      <c r="Q7" s="47">
        <f t="shared" si="9"/>
        <v>12246713.42</v>
      </c>
      <c r="R7" s="50">
        <f t="shared" si="10"/>
        <v>17789286.58</v>
      </c>
      <c r="S7" s="51">
        <f t="shared" si="11"/>
        <v>14666222</v>
      </c>
      <c r="T7" s="52">
        <f t="shared" si="12"/>
        <v>205327108</v>
      </c>
      <c r="U7" s="53">
        <f t="shared" si="13"/>
        <v>14836326</v>
      </c>
      <c r="V7" s="54">
        <f t="shared" si="14"/>
        <v>207708564</v>
      </c>
      <c r="W7" s="55">
        <f t="shared" si="15"/>
        <v>15018000</v>
      </c>
      <c r="X7" s="56">
        <f t="shared" si="16"/>
        <v>210252000</v>
      </c>
      <c r="Y7" s="55">
        <f t="shared" si="17"/>
        <v>14341000</v>
      </c>
      <c r="Z7" s="56">
        <f t="shared" si="18"/>
        <v>200774000</v>
      </c>
      <c r="AA7" s="47">
        <f t="shared" si="19"/>
        <v>1408673.608</v>
      </c>
      <c r="AB7" s="48">
        <f t="shared" si="20"/>
        <v>0.1023943793</v>
      </c>
      <c r="AC7" s="49">
        <f t="shared" si="21"/>
        <v>0.8976056207</v>
      </c>
      <c r="AD7" s="47">
        <f t="shared" si="22"/>
        <v>13757333.33</v>
      </c>
      <c r="AE7" s="47">
        <f t="shared" si="23"/>
        <v>12348659.73</v>
      </c>
      <c r="AF7" s="57">
        <f t="shared" si="24"/>
        <v>15166006.94</v>
      </c>
      <c r="AG7" s="51">
        <f t="shared" si="25"/>
        <v>16260974</v>
      </c>
      <c r="AH7" s="52">
        <f t="shared" si="26"/>
        <v>227653636</v>
      </c>
      <c r="AI7" s="53">
        <f t="shared" si="27"/>
        <v>16315342</v>
      </c>
      <c r="AJ7" s="54">
        <f t="shared" si="28"/>
        <v>228414788</v>
      </c>
      <c r="AK7" s="55">
        <f t="shared" si="29"/>
        <v>16371227</v>
      </c>
      <c r="AL7" s="56">
        <f t="shared" si="30"/>
        <v>229197178</v>
      </c>
      <c r="AM7" s="55">
        <f t="shared" si="31"/>
        <v>15898400</v>
      </c>
      <c r="AN7" s="56">
        <f t="shared" si="32"/>
        <v>222577600</v>
      </c>
      <c r="AO7" s="19"/>
      <c r="AP7" s="19"/>
      <c r="AQ7" s="19"/>
      <c r="AR7" s="19"/>
      <c r="AS7" s="19"/>
      <c r="AT7" s="58"/>
    </row>
    <row r="8" ht="45.0" customHeight="1">
      <c r="A8" s="38">
        <v>3.0</v>
      </c>
      <c r="B8" s="39" t="s">
        <v>37</v>
      </c>
      <c r="C8" s="40" t="s">
        <v>35</v>
      </c>
      <c r="D8" s="41">
        <v>10.0</v>
      </c>
      <c r="E8" s="42">
        <v>3200000.0</v>
      </c>
      <c r="F8" s="43">
        <f t="shared" si="1"/>
        <v>32000000</v>
      </c>
      <c r="G8" s="44">
        <v>2242000.0</v>
      </c>
      <c r="H8" s="45">
        <f t="shared" si="2"/>
        <v>22420000</v>
      </c>
      <c r="I8" s="46">
        <v>1864000.0</v>
      </c>
      <c r="J8" s="45">
        <f t="shared" si="3"/>
        <v>18640000</v>
      </c>
      <c r="K8" s="44">
        <v>1940000.0</v>
      </c>
      <c r="L8" s="45">
        <f t="shared" si="4"/>
        <v>19400000</v>
      </c>
      <c r="M8" s="47">
        <f t="shared" si="5"/>
        <v>614418.6955</v>
      </c>
      <c r="N8" s="48">
        <f t="shared" si="6"/>
        <v>0.2658095157</v>
      </c>
      <c r="O8" s="49">
        <f t="shared" si="7"/>
        <v>0.7341904843</v>
      </c>
      <c r="P8" s="47">
        <f t="shared" si="8"/>
        <v>2311500</v>
      </c>
      <c r="Q8" s="47">
        <f t="shared" si="9"/>
        <v>1697081.305</v>
      </c>
      <c r="R8" s="50">
        <f t="shared" si="10"/>
        <v>2925918.695</v>
      </c>
      <c r="S8" s="51">
        <f t="shared" si="11"/>
        <v>2209365</v>
      </c>
      <c r="T8" s="52">
        <f t="shared" si="12"/>
        <v>22093650</v>
      </c>
      <c r="U8" s="53">
        <f t="shared" si="13"/>
        <v>2256879</v>
      </c>
      <c r="V8" s="54">
        <f t="shared" si="14"/>
        <v>22568790</v>
      </c>
      <c r="W8" s="55">
        <f t="shared" si="15"/>
        <v>2311500</v>
      </c>
      <c r="X8" s="56">
        <f t="shared" si="16"/>
        <v>23115000</v>
      </c>
      <c r="Y8" s="55">
        <f t="shared" si="17"/>
        <v>2091000</v>
      </c>
      <c r="Z8" s="56">
        <f t="shared" si="18"/>
        <v>20910000</v>
      </c>
      <c r="AA8" s="47">
        <f t="shared" si="19"/>
        <v>199943.3253</v>
      </c>
      <c r="AB8" s="48">
        <f t="shared" si="20"/>
        <v>0.09921104464</v>
      </c>
      <c r="AC8" s="49">
        <f t="shared" si="21"/>
        <v>0.9007889554</v>
      </c>
      <c r="AD8" s="47">
        <f t="shared" si="22"/>
        <v>2015333.333</v>
      </c>
      <c r="AE8" s="47">
        <f t="shared" si="23"/>
        <v>1815390.008</v>
      </c>
      <c r="AF8" s="57">
        <f t="shared" si="24"/>
        <v>2215276.659</v>
      </c>
      <c r="AG8" s="51">
        <f t="shared" si="25"/>
        <v>2383217</v>
      </c>
      <c r="AH8" s="52">
        <f t="shared" si="26"/>
        <v>23832170</v>
      </c>
      <c r="AI8" s="53">
        <f t="shared" si="27"/>
        <v>2390606</v>
      </c>
      <c r="AJ8" s="54">
        <f t="shared" si="28"/>
        <v>23906060</v>
      </c>
      <c r="AK8" s="55">
        <f t="shared" si="29"/>
        <v>2398247</v>
      </c>
      <c r="AL8" s="56">
        <f t="shared" si="30"/>
        <v>23982470</v>
      </c>
      <c r="AM8" s="55">
        <f t="shared" si="31"/>
        <v>2308600</v>
      </c>
      <c r="AN8" s="56">
        <f t="shared" si="32"/>
        <v>23086000</v>
      </c>
      <c r="AO8" s="19"/>
      <c r="AP8" s="19"/>
      <c r="AQ8" s="19"/>
      <c r="AR8" s="19"/>
      <c r="AS8" s="19"/>
      <c r="AT8" s="58"/>
    </row>
    <row r="9" ht="45.0" customHeight="1">
      <c r="A9" s="38">
        <v>4.0</v>
      </c>
      <c r="B9" s="39" t="s">
        <v>38</v>
      </c>
      <c r="C9" s="40" t="s">
        <v>35</v>
      </c>
      <c r="D9" s="41">
        <v>4.0</v>
      </c>
      <c r="E9" s="42">
        <v>1.88E7</v>
      </c>
      <c r="F9" s="43">
        <f t="shared" si="1"/>
        <v>75200000</v>
      </c>
      <c r="G9" s="44">
        <v>1.5322E7</v>
      </c>
      <c r="H9" s="45">
        <f t="shared" si="2"/>
        <v>61288000</v>
      </c>
      <c r="I9" s="46">
        <v>1.2513E7</v>
      </c>
      <c r="J9" s="45">
        <f t="shared" si="3"/>
        <v>50052000</v>
      </c>
      <c r="K9" s="44">
        <v>1.336E7</v>
      </c>
      <c r="L9" s="45">
        <f t="shared" si="4"/>
        <v>53440000</v>
      </c>
      <c r="M9" s="47">
        <f t="shared" si="5"/>
        <v>2793948.625</v>
      </c>
      <c r="N9" s="48">
        <f t="shared" si="6"/>
        <v>0.1862787649</v>
      </c>
      <c r="O9" s="49">
        <f t="shared" si="7"/>
        <v>0.8137212351</v>
      </c>
      <c r="P9" s="47">
        <f t="shared" si="8"/>
        <v>14998750</v>
      </c>
      <c r="Q9" s="47">
        <f t="shared" si="9"/>
        <v>12204801.38</v>
      </c>
      <c r="R9" s="50">
        <f t="shared" si="10"/>
        <v>17792698.62</v>
      </c>
      <c r="S9" s="51">
        <f t="shared" si="11"/>
        <v>14639986</v>
      </c>
      <c r="T9" s="52">
        <f t="shared" si="12"/>
        <v>58559944</v>
      </c>
      <c r="U9" s="53">
        <f t="shared" si="13"/>
        <v>14813589</v>
      </c>
      <c r="V9" s="54">
        <f t="shared" si="14"/>
        <v>59254356</v>
      </c>
      <c r="W9" s="55">
        <f t="shared" si="15"/>
        <v>14998750</v>
      </c>
      <c r="X9" s="56">
        <f t="shared" si="16"/>
        <v>59995000</v>
      </c>
      <c r="Y9" s="55">
        <f t="shared" si="17"/>
        <v>14341000</v>
      </c>
      <c r="Z9" s="56">
        <f t="shared" si="18"/>
        <v>57364000</v>
      </c>
      <c r="AA9" s="47">
        <f t="shared" si="19"/>
        <v>1440910.245</v>
      </c>
      <c r="AB9" s="48">
        <f t="shared" si="20"/>
        <v>0.1049333835</v>
      </c>
      <c r="AC9" s="49">
        <f t="shared" si="21"/>
        <v>0.8950666165</v>
      </c>
      <c r="AD9" s="47">
        <f t="shared" si="22"/>
        <v>13731666.67</v>
      </c>
      <c r="AE9" s="47">
        <f t="shared" si="23"/>
        <v>12290756.42</v>
      </c>
      <c r="AF9" s="57">
        <f t="shared" si="24"/>
        <v>15172576.91</v>
      </c>
      <c r="AG9" s="51">
        <f t="shared" si="25"/>
        <v>16224852</v>
      </c>
      <c r="AH9" s="52">
        <f t="shared" si="26"/>
        <v>64899408</v>
      </c>
      <c r="AI9" s="53">
        <f t="shared" si="27"/>
        <v>16282012</v>
      </c>
      <c r="AJ9" s="54">
        <f t="shared" si="28"/>
        <v>65128048</v>
      </c>
      <c r="AK9" s="55">
        <f t="shared" si="29"/>
        <v>16340683</v>
      </c>
      <c r="AL9" s="56">
        <f t="shared" si="30"/>
        <v>65362732</v>
      </c>
      <c r="AM9" s="55">
        <f t="shared" si="31"/>
        <v>15898400</v>
      </c>
      <c r="AN9" s="56">
        <f t="shared" si="32"/>
        <v>63593600</v>
      </c>
      <c r="AO9" s="19"/>
      <c r="AP9" s="19"/>
      <c r="AQ9" s="19"/>
      <c r="AR9" s="19"/>
      <c r="AS9" s="19"/>
      <c r="AT9" s="58"/>
    </row>
    <row r="10" ht="45.0" customHeight="1">
      <c r="A10" s="38">
        <v>5.0</v>
      </c>
      <c r="B10" s="39" t="s">
        <v>39</v>
      </c>
      <c r="C10" s="40" t="s">
        <v>35</v>
      </c>
      <c r="D10" s="41">
        <v>1.0</v>
      </c>
      <c r="E10" s="42">
        <v>5000000.0</v>
      </c>
      <c r="F10" s="43">
        <f t="shared" si="1"/>
        <v>5000000</v>
      </c>
      <c r="G10" s="44">
        <v>3838000.0</v>
      </c>
      <c r="H10" s="45">
        <f t="shared" si="2"/>
        <v>3838000</v>
      </c>
      <c r="I10" s="46">
        <v>3135000.0</v>
      </c>
      <c r="J10" s="45">
        <f t="shared" si="3"/>
        <v>3135000</v>
      </c>
      <c r="K10" s="44">
        <v>3280000.0</v>
      </c>
      <c r="L10" s="45">
        <f t="shared" si="4"/>
        <v>3280000</v>
      </c>
      <c r="M10" s="47">
        <f t="shared" si="5"/>
        <v>847224.2423</v>
      </c>
      <c r="N10" s="48">
        <f t="shared" si="6"/>
        <v>0.2221790447</v>
      </c>
      <c r="O10" s="49">
        <f t="shared" si="7"/>
        <v>0.7778209553</v>
      </c>
      <c r="P10" s="47">
        <f t="shared" si="8"/>
        <v>3813250</v>
      </c>
      <c r="Q10" s="47">
        <f t="shared" si="9"/>
        <v>2966025.758</v>
      </c>
      <c r="R10" s="50">
        <f t="shared" si="10"/>
        <v>4660474.242</v>
      </c>
      <c r="S10" s="51">
        <f t="shared" si="11"/>
        <v>3688643</v>
      </c>
      <c r="T10" s="52">
        <f t="shared" si="12"/>
        <v>3688643</v>
      </c>
      <c r="U10" s="53">
        <f t="shared" si="13"/>
        <v>3747974</v>
      </c>
      <c r="V10" s="54">
        <f t="shared" si="14"/>
        <v>3747974</v>
      </c>
      <c r="W10" s="55">
        <f t="shared" si="15"/>
        <v>3813250</v>
      </c>
      <c r="X10" s="56">
        <f t="shared" si="16"/>
        <v>3813250</v>
      </c>
      <c r="Y10" s="55">
        <f t="shared" si="17"/>
        <v>3559000</v>
      </c>
      <c r="Z10" s="56">
        <f t="shared" si="18"/>
        <v>3559000</v>
      </c>
      <c r="AA10" s="47">
        <f t="shared" si="19"/>
        <v>371168.8744</v>
      </c>
      <c r="AB10" s="48">
        <f t="shared" si="20"/>
        <v>0.1086030063</v>
      </c>
      <c r="AC10" s="49">
        <f t="shared" si="21"/>
        <v>0.8913969937</v>
      </c>
      <c r="AD10" s="47">
        <f t="shared" si="22"/>
        <v>3417666.667</v>
      </c>
      <c r="AE10" s="47">
        <f t="shared" si="23"/>
        <v>3046497.792</v>
      </c>
      <c r="AF10" s="57">
        <f t="shared" si="24"/>
        <v>3788835.541</v>
      </c>
      <c r="AG10" s="51">
        <f t="shared" si="25"/>
        <v>4036591</v>
      </c>
      <c r="AH10" s="52">
        <f t="shared" si="26"/>
        <v>4036591</v>
      </c>
      <c r="AI10" s="53">
        <f t="shared" si="27"/>
        <v>4051530</v>
      </c>
      <c r="AJ10" s="54">
        <f t="shared" si="28"/>
        <v>4051530</v>
      </c>
      <c r="AK10" s="55">
        <f t="shared" si="29"/>
        <v>4067023</v>
      </c>
      <c r="AL10" s="56">
        <f t="shared" si="30"/>
        <v>4067023</v>
      </c>
      <c r="AM10" s="55">
        <f t="shared" si="31"/>
        <v>3903200</v>
      </c>
      <c r="AN10" s="56">
        <f t="shared" si="32"/>
        <v>3903200</v>
      </c>
      <c r="AO10" s="19"/>
      <c r="AP10" s="19"/>
      <c r="AQ10" s="19"/>
      <c r="AR10" s="19"/>
      <c r="AS10" s="19"/>
      <c r="AT10" s="58"/>
    </row>
    <row r="11" ht="45.0" customHeight="1">
      <c r="A11" s="41">
        <v>6.0</v>
      </c>
      <c r="B11" s="39" t="s">
        <v>40</v>
      </c>
      <c r="C11" s="40" t="s">
        <v>35</v>
      </c>
      <c r="D11" s="41">
        <v>13.0</v>
      </c>
      <c r="E11" s="42">
        <v>1.1E7</v>
      </c>
      <c r="F11" s="43">
        <f t="shared" si="1"/>
        <v>143000000</v>
      </c>
      <c r="G11" s="44">
        <v>8824000.0</v>
      </c>
      <c r="H11" s="45">
        <f t="shared" si="2"/>
        <v>114712000</v>
      </c>
      <c r="I11" s="46">
        <v>7123000.0</v>
      </c>
      <c r="J11" s="45">
        <f t="shared" si="3"/>
        <v>92599000</v>
      </c>
      <c r="K11" s="44">
        <v>7620000.0</v>
      </c>
      <c r="L11" s="45">
        <f t="shared" si="4"/>
        <v>99060000</v>
      </c>
      <c r="M11" s="47">
        <f t="shared" si="5"/>
        <v>1726763.133</v>
      </c>
      <c r="N11" s="48">
        <f t="shared" si="6"/>
        <v>0.199816372</v>
      </c>
      <c r="O11" s="49">
        <f t="shared" si="7"/>
        <v>0.800183628</v>
      </c>
      <c r="P11" s="47">
        <f t="shared" si="8"/>
        <v>8641750</v>
      </c>
      <c r="Q11" s="47">
        <f t="shared" si="9"/>
        <v>6914986.867</v>
      </c>
      <c r="R11" s="50">
        <f t="shared" si="10"/>
        <v>10368513.13</v>
      </c>
      <c r="S11" s="51">
        <f t="shared" si="11"/>
        <v>8405829</v>
      </c>
      <c r="T11" s="52">
        <f t="shared" si="12"/>
        <v>109275777</v>
      </c>
      <c r="U11" s="53">
        <f t="shared" si="13"/>
        <v>8519596</v>
      </c>
      <c r="V11" s="54">
        <f t="shared" si="14"/>
        <v>110754748</v>
      </c>
      <c r="W11" s="55">
        <f t="shared" si="15"/>
        <v>8641750</v>
      </c>
      <c r="X11" s="56">
        <f t="shared" si="16"/>
        <v>112342750</v>
      </c>
      <c r="Y11" s="55">
        <f t="shared" si="17"/>
        <v>8222000</v>
      </c>
      <c r="Z11" s="56">
        <f t="shared" si="18"/>
        <v>106886000</v>
      </c>
      <c r="AA11" s="47">
        <f t="shared" si="19"/>
        <v>874645.2614</v>
      </c>
      <c r="AB11" s="48">
        <f t="shared" si="20"/>
        <v>0.1113394061</v>
      </c>
      <c r="AC11" s="49">
        <f t="shared" si="21"/>
        <v>0.8886605939</v>
      </c>
      <c r="AD11" s="47">
        <f t="shared" si="22"/>
        <v>7855666.667</v>
      </c>
      <c r="AE11" s="47">
        <f t="shared" si="23"/>
        <v>6981021.405</v>
      </c>
      <c r="AF11" s="57">
        <f t="shared" si="24"/>
        <v>8730311.928</v>
      </c>
      <c r="AG11" s="51">
        <f t="shared" si="25"/>
        <v>9273903</v>
      </c>
      <c r="AH11" s="52">
        <f t="shared" si="26"/>
        <v>120560739</v>
      </c>
      <c r="AI11" s="53">
        <f t="shared" si="27"/>
        <v>9310538</v>
      </c>
      <c r="AJ11" s="54">
        <f t="shared" si="28"/>
        <v>121036994</v>
      </c>
      <c r="AK11" s="55">
        <f t="shared" si="29"/>
        <v>9348243</v>
      </c>
      <c r="AL11" s="56">
        <f t="shared" si="30"/>
        <v>121527159</v>
      </c>
      <c r="AM11" s="55">
        <f t="shared" si="31"/>
        <v>9067800</v>
      </c>
      <c r="AN11" s="56">
        <f t="shared" si="32"/>
        <v>117881400</v>
      </c>
      <c r="AO11" s="19"/>
      <c r="AP11" s="19"/>
      <c r="AQ11" s="19"/>
      <c r="AR11" s="19"/>
      <c r="AS11" s="19"/>
      <c r="AT11" s="58"/>
    </row>
    <row r="12" ht="25.5" customHeight="1">
      <c r="A12" s="59" t="s">
        <v>41</v>
      </c>
      <c r="B12" s="60"/>
      <c r="C12" s="60"/>
      <c r="D12" s="7"/>
      <c r="E12" s="61">
        <f>SUM(F6:F11)</f>
        <v>533600000</v>
      </c>
      <c r="F12" s="7"/>
      <c r="G12" s="61">
        <f>SUM(H6:H11)</f>
        <v>428218000</v>
      </c>
      <c r="H12" s="7"/>
      <c r="I12" s="61">
        <f>SUM(J6:J11)</f>
        <v>350529000</v>
      </c>
      <c r="J12" s="7"/>
      <c r="K12" s="61">
        <f>SUM(L6:L11)</f>
        <v>372680000</v>
      </c>
      <c r="L12" s="7"/>
      <c r="M12" s="2"/>
      <c r="N12" s="2"/>
      <c r="O12" s="2"/>
      <c r="P12" s="2"/>
      <c r="Q12" s="2"/>
      <c r="R12" s="2"/>
      <c r="S12" s="62">
        <f>SUM(T6:T11)</f>
        <v>410363652</v>
      </c>
      <c r="T12" s="7"/>
      <c r="U12" s="62">
        <f>SUM(V6:V11)</f>
        <v>415604769</v>
      </c>
      <c r="V12" s="7"/>
      <c r="W12" s="62">
        <f>SUM(X6:X11)</f>
        <v>421256750</v>
      </c>
      <c r="X12" s="7"/>
      <c r="Y12" s="62">
        <f>SUM(Z6:Z11)</f>
        <v>400449000</v>
      </c>
      <c r="Z12" s="7"/>
      <c r="AA12" s="2"/>
      <c r="AE12" s="2"/>
      <c r="AF12" s="2"/>
      <c r="AG12" s="62">
        <f>SUM(AH6:AH11)</f>
        <v>453530066</v>
      </c>
      <c r="AH12" s="7"/>
      <c r="AI12" s="62">
        <f>SUM(AJ6:AJ11)</f>
        <v>455109114</v>
      </c>
      <c r="AJ12" s="7"/>
      <c r="AK12" s="62">
        <f>SUM(AL6:AL11)</f>
        <v>456732712</v>
      </c>
      <c r="AL12" s="7"/>
      <c r="AM12" s="62">
        <f>SUM(AN6:AN11)</f>
        <v>443489200</v>
      </c>
      <c r="AN12" s="7"/>
      <c r="AO12" s="2"/>
      <c r="AP12" s="2"/>
      <c r="AQ12" s="2"/>
      <c r="AR12" s="2"/>
      <c r="AS12" s="2"/>
    </row>
    <row r="13" ht="13.5" customHeight="1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</row>
    <row r="14" ht="13.5" customHeight="1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63">
        <f>W12-Y12</f>
        <v>20807750</v>
      </c>
      <c r="Y14" s="2"/>
      <c r="Z14" s="2"/>
      <c r="AA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</row>
    <row r="15" ht="13.5" customHeight="1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>
        <f>X14*100/W12</f>
        <v>4.939446074</v>
      </c>
      <c r="Y15" s="2"/>
      <c r="Z15" s="2"/>
      <c r="AA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</row>
    <row r="16" ht="13.5" customHeight="1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</row>
    <row r="17" ht="13.5" customHeight="1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</row>
    <row r="18" ht="13.5" customHeight="1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</row>
    <row r="19" ht="13.5" customHeight="1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</row>
    <row r="20" ht="13.5" customHeight="1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</row>
    <row r="21" ht="13.5" customHeight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</row>
    <row r="22" ht="13.5" customHeight="1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</row>
    <row r="23" ht="13.5" customHeight="1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</row>
    <row r="24" ht="13.5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</row>
    <row r="25" ht="13.5" customHeight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ht="13.5" customHeight="1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</row>
    <row r="27" ht="13.5" customHeigh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</row>
    <row r="28" ht="13.5" customHeight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</row>
    <row r="29" ht="13.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</row>
    <row r="30" ht="13.5" customHeight="1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</row>
    <row r="31" ht="13.5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</row>
    <row r="32" ht="13.5" customHeight="1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</row>
    <row r="33" ht="13.5" customHeigh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</row>
    <row r="34" ht="13.5" customHeigh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</row>
    <row r="35" ht="13.5" customHeigh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</row>
    <row r="36" ht="13.5" customHeigh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</row>
    <row r="37" ht="13.5" customHeigh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</row>
    <row r="38" ht="13.5" customHeigh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</row>
    <row r="39" ht="13.5" customHeigh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</row>
    <row r="40" ht="13.5" customHeigh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</row>
    <row r="41" ht="13.5" customHeigh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</row>
    <row r="42" ht="13.5" customHeigh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</row>
    <row r="43" ht="13.5" customHeigh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</row>
    <row r="44" ht="13.5" customHeigh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</row>
    <row r="45" ht="13.5" customHeigh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</row>
    <row r="46" ht="13.5" customHeigh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</row>
    <row r="47" ht="13.5" customHeigh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</row>
    <row r="48" ht="13.5" customHeigh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</row>
    <row r="49" ht="13.5" customHeigh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</row>
    <row r="50" ht="13.5" customHeigh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</row>
    <row r="51" ht="13.5" customHeigh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</row>
    <row r="52" ht="13.5" customHeight="1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</row>
    <row r="53" ht="13.5" customHeight="1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</row>
    <row r="54" ht="13.5" customHeight="1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</row>
    <row r="55" ht="13.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</row>
    <row r="56" ht="13.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</row>
    <row r="57" ht="13.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</row>
    <row r="58" ht="13.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</row>
    <row r="59" ht="13.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</row>
    <row r="60" ht="13.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</row>
    <row r="61" ht="13.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</row>
    <row r="62" ht="13.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</row>
    <row r="63" ht="13.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</row>
    <row r="64" ht="13.5" customHeigh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</row>
    <row r="65" ht="13.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</row>
    <row r="66" ht="13.5" customHeigh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</row>
    <row r="67" ht="13.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</row>
    <row r="68" ht="13.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</row>
    <row r="69" ht="13.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</row>
    <row r="70" ht="13.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</row>
    <row r="71" ht="13.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</row>
    <row r="72" ht="13.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</row>
    <row r="73" ht="13.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</row>
    <row r="74" ht="13.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</row>
    <row r="75" ht="13.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</row>
    <row r="76" ht="13.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</row>
    <row r="77" ht="13.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</row>
    <row r="78" ht="13.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</row>
    <row r="79" ht="13.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</row>
    <row r="80" ht="13.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</row>
    <row r="81" ht="13.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</row>
    <row r="82" ht="13.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</row>
    <row r="83" ht="13.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</row>
    <row r="84" ht="13.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</row>
    <row r="85" ht="13.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</row>
    <row r="86" ht="13.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</row>
    <row r="87" ht="13.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</row>
    <row r="88" ht="13.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</row>
    <row r="89" ht="13.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</row>
    <row r="90" ht="13.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</row>
    <row r="91" ht="13.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</row>
    <row r="92" ht="13.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</row>
    <row r="93" ht="13.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</row>
    <row r="94" ht="13.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</row>
    <row r="95" ht="13.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</row>
    <row r="96" ht="13.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</row>
    <row r="97" ht="13.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</row>
    <row r="98" ht="13.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</row>
    <row r="99" ht="13.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</row>
    <row r="100" ht="13.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</row>
    <row r="101" ht="13.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</row>
    <row r="102" ht="13.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</row>
    <row r="103" ht="13.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</row>
    <row r="104" ht="13.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</row>
    <row r="105" ht="13.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</row>
    <row r="106" ht="13.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</row>
    <row r="107" ht="13.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</row>
    <row r="108" ht="13.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</row>
    <row r="109" ht="13.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</row>
    <row r="110" ht="13.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</row>
    <row r="111" ht="13.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</row>
    <row r="112" ht="13.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</row>
    <row r="113" ht="13.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</row>
    <row r="114" ht="13.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</row>
    <row r="115" ht="13.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</row>
    <row r="116" ht="13.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</row>
    <row r="117" ht="13.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</row>
    <row r="118" ht="13.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</row>
    <row r="119" ht="13.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</row>
    <row r="120" ht="13.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</row>
    <row r="121" ht="13.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</row>
    <row r="122" ht="13.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</row>
    <row r="123" ht="13.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</row>
    <row r="124" ht="13.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</row>
    <row r="125" ht="13.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</row>
    <row r="126" ht="13.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</row>
    <row r="127" ht="13.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</row>
    <row r="128" ht="13.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</row>
    <row r="129" ht="13.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</row>
    <row r="130" ht="13.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</row>
    <row r="131" ht="13.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</row>
    <row r="132" ht="13.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</row>
    <row r="133" ht="13.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</row>
    <row r="134" ht="13.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</row>
    <row r="135" ht="13.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</row>
    <row r="136" ht="13.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</row>
    <row r="137" ht="13.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</row>
    <row r="138" ht="13.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</row>
    <row r="139" ht="13.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</row>
    <row r="140" ht="13.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</row>
    <row r="141" ht="13.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</row>
    <row r="142" ht="13.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</row>
    <row r="143" ht="13.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</row>
    <row r="144" ht="13.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</row>
    <row r="145" ht="13.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</row>
    <row r="146" ht="13.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</row>
    <row r="147" ht="13.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</row>
    <row r="148" ht="13.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</row>
    <row r="149" ht="13.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ht="13.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</row>
    <row r="151" ht="13.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</row>
    <row r="152" ht="13.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</row>
    <row r="153" ht="13.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</row>
    <row r="154" ht="13.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</row>
    <row r="155" ht="13.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</row>
    <row r="156" ht="13.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</row>
    <row r="157" ht="13.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</row>
    <row r="158" ht="13.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</row>
    <row r="159" ht="13.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</row>
    <row r="160" ht="13.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</row>
    <row r="161" ht="13.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</row>
    <row r="162" ht="13.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</row>
    <row r="163" ht="13.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</row>
    <row r="164" ht="13.5" customHeight="1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</row>
    <row r="165" ht="13.5" customHeight="1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</row>
    <row r="166" ht="13.5" customHeight="1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</row>
    <row r="167" ht="13.5" customHeight="1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</row>
    <row r="168" ht="13.5" customHeight="1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</row>
    <row r="169" ht="13.5" customHeight="1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</row>
    <row r="170" ht="13.5" customHeight="1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</row>
    <row r="171" ht="13.5" customHeight="1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</row>
    <row r="172" ht="13.5" customHeight="1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</row>
    <row r="173" ht="13.5" customHeight="1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</row>
    <row r="174" ht="13.5" customHeight="1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</row>
    <row r="175" ht="13.5" customHeight="1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</row>
    <row r="176" ht="13.5" customHeight="1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</row>
    <row r="177" ht="13.5" customHeight="1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</row>
    <row r="178" ht="13.5" customHeight="1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</row>
    <row r="179" ht="13.5" customHeight="1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</row>
    <row r="180" ht="13.5" customHeight="1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</row>
    <row r="181" ht="13.5" customHeight="1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</row>
    <row r="182" ht="13.5" customHeight="1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</row>
    <row r="183" ht="13.5" customHeight="1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</row>
    <row r="184" ht="13.5" customHeight="1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</row>
    <row r="185" ht="13.5" customHeight="1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</row>
    <row r="186" ht="13.5" customHeight="1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</row>
    <row r="187" ht="13.5" customHeight="1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</row>
    <row r="188" ht="13.5" customHeight="1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</row>
    <row r="189" ht="13.5" customHeight="1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</row>
    <row r="190" ht="13.5" customHeight="1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</row>
    <row r="191" ht="13.5" customHeight="1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</row>
    <row r="192" ht="13.5" customHeight="1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</row>
    <row r="193" ht="13.5" customHeight="1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</row>
    <row r="194" ht="13.5" customHeight="1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</row>
    <row r="195" ht="13.5" customHeight="1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</row>
    <row r="196" ht="13.5" customHeight="1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</row>
    <row r="197" ht="13.5" customHeight="1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</row>
    <row r="198" ht="13.5" customHeight="1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</row>
    <row r="199" ht="13.5" customHeight="1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</row>
    <row r="200" ht="13.5" customHeight="1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</row>
    <row r="201" ht="13.5" customHeight="1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</row>
    <row r="202" ht="13.5" customHeight="1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</row>
    <row r="203" ht="13.5" customHeight="1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</row>
    <row r="204" ht="13.5" customHeight="1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</row>
    <row r="205" ht="13.5" customHeight="1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</row>
    <row r="206" ht="13.5" customHeight="1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</row>
    <row r="207" ht="13.5" customHeight="1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</row>
    <row r="208" ht="13.5" customHeight="1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</row>
    <row r="209" ht="13.5" customHeight="1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</row>
    <row r="210" ht="13.5" customHeight="1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</row>
    <row r="211" ht="13.5" customHeight="1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</row>
    <row r="212" ht="13.5" customHeight="1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</row>
    <row r="213" ht="13.5" customHeight="1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</row>
    <row r="214" ht="13.5" customHeight="1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</row>
    <row r="215" ht="13.5" customHeight="1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</row>
    <row r="216" ht="13.5" customHeight="1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</row>
    <row r="217" ht="13.5" customHeight="1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</row>
    <row r="218" ht="13.5" customHeight="1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</row>
    <row r="219" ht="13.5" customHeight="1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</row>
    <row r="220" ht="13.5" customHeight="1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</row>
    <row r="221" ht="13.5" customHeight="1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</row>
    <row r="222" ht="13.5" customHeight="1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</row>
    <row r="223" ht="13.5" customHeight="1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</row>
    <row r="224" ht="13.5" customHeight="1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</row>
    <row r="225" ht="13.5" customHeight="1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</row>
    <row r="226" ht="13.5" customHeight="1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</row>
    <row r="227" ht="13.5" customHeight="1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</row>
    <row r="228" ht="13.5" customHeight="1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</row>
    <row r="229" ht="13.5" customHeight="1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</row>
    <row r="230" ht="13.5" customHeight="1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</row>
    <row r="231" ht="13.5" customHeight="1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</row>
    <row r="232" ht="13.5" customHeight="1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</row>
    <row r="233" ht="13.5" customHeight="1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</row>
    <row r="234" ht="13.5" customHeight="1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</row>
    <row r="235" ht="13.5" customHeight="1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</row>
    <row r="236" ht="13.5" customHeight="1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</row>
    <row r="237" ht="13.5" customHeight="1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</row>
    <row r="238" ht="13.5" customHeight="1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</row>
    <row r="239" ht="13.5" customHeight="1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</row>
    <row r="240" ht="13.5" customHeight="1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</row>
    <row r="241" ht="13.5" customHeight="1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</row>
    <row r="242" ht="13.5" customHeight="1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</row>
    <row r="243" ht="13.5" customHeight="1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</row>
    <row r="244" ht="13.5" customHeight="1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</row>
    <row r="245" ht="13.5" customHeight="1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</row>
    <row r="246" ht="13.5" customHeight="1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</row>
    <row r="247" ht="13.5" customHeight="1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</row>
    <row r="248" ht="13.5" customHeight="1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</row>
    <row r="249" ht="13.5" customHeight="1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</row>
    <row r="250" ht="13.5" customHeight="1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</row>
    <row r="251" ht="13.5" customHeight="1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</row>
    <row r="252" ht="13.5" customHeight="1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</row>
    <row r="253" ht="13.5" customHeight="1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</row>
    <row r="254" ht="13.5" customHeight="1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</row>
    <row r="255" ht="13.5" customHeight="1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</row>
    <row r="256" ht="13.5" customHeight="1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</row>
    <row r="257" ht="13.5" customHeight="1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</row>
    <row r="258" ht="13.5" customHeight="1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</row>
    <row r="259" ht="13.5" customHeight="1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</row>
    <row r="260" ht="13.5" customHeight="1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</row>
    <row r="261" ht="13.5" customHeight="1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</row>
    <row r="262" ht="13.5" customHeight="1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</row>
    <row r="263" ht="13.5" customHeight="1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</row>
    <row r="264" ht="13.5" customHeight="1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</row>
    <row r="265" ht="13.5" customHeight="1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</row>
    <row r="266" ht="13.5" customHeight="1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</row>
    <row r="267" ht="13.5" customHeight="1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</row>
    <row r="268" ht="13.5" customHeight="1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</row>
    <row r="269" ht="13.5" customHeight="1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</row>
    <row r="270" ht="13.5" customHeight="1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</row>
    <row r="271" ht="13.5" customHeight="1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</row>
    <row r="272" ht="13.5" customHeight="1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</row>
    <row r="273" ht="13.5" customHeight="1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</row>
    <row r="274" ht="13.5" customHeight="1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</row>
    <row r="275" ht="13.5" customHeight="1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</row>
    <row r="276" ht="13.5" customHeight="1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</row>
    <row r="277" ht="13.5" customHeight="1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</row>
    <row r="278" ht="13.5" customHeight="1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</row>
    <row r="279" ht="13.5" customHeight="1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</row>
    <row r="280" ht="13.5" customHeight="1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</row>
    <row r="281" ht="13.5" customHeight="1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</row>
    <row r="282" ht="13.5" customHeight="1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</row>
    <row r="283" ht="13.5" customHeight="1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</row>
    <row r="284" ht="13.5" customHeight="1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</row>
    <row r="285" ht="13.5" customHeight="1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</row>
    <row r="286" ht="13.5" customHeight="1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</row>
    <row r="287" ht="13.5" customHeight="1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</row>
    <row r="288" ht="13.5" customHeight="1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</row>
    <row r="289" ht="13.5" customHeight="1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</row>
    <row r="290" ht="13.5" customHeight="1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</row>
    <row r="291" ht="13.5" customHeight="1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</row>
    <row r="292" ht="13.5" customHeight="1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</row>
    <row r="293" ht="13.5" customHeight="1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</row>
    <row r="294" ht="13.5" customHeight="1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</row>
    <row r="295" ht="13.5" customHeight="1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</row>
    <row r="296" ht="13.5" customHeight="1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</row>
    <row r="297" ht="13.5" customHeight="1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</row>
    <row r="298" ht="13.5" customHeight="1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</row>
    <row r="299" ht="13.5" customHeight="1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</row>
    <row r="300" ht="13.5" customHeight="1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</row>
    <row r="301" ht="13.5" customHeight="1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</row>
    <row r="302" ht="13.5" customHeight="1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</row>
    <row r="303" ht="13.5" customHeight="1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</row>
    <row r="304" ht="13.5" customHeight="1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</row>
    <row r="305" ht="13.5" customHeight="1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</row>
    <row r="306" ht="13.5" customHeight="1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</row>
    <row r="307" ht="13.5" customHeight="1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</row>
    <row r="308" ht="13.5" customHeight="1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</row>
    <row r="309" ht="13.5" customHeight="1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</row>
    <row r="310" ht="13.5" customHeight="1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</row>
    <row r="311" ht="13.5" customHeight="1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</row>
    <row r="312" ht="13.5" customHeight="1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</row>
    <row r="313" ht="13.5" customHeight="1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</row>
    <row r="314" ht="13.5" customHeight="1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</row>
    <row r="315" ht="13.5" customHeight="1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</row>
    <row r="316" ht="13.5" customHeight="1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</row>
    <row r="317" ht="13.5" customHeight="1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</row>
    <row r="318" ht="13.5" customHeight="1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</row>
    <row r="319" ht="13.5" customHeight="1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</row>
    <row r="320" ht="13.5" customHeight="1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</row>
    <row r="321" ht="13.5" customHeight="1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</row>
    <row r="322" ht="13.5" customHeight="1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</row>
    <row r="323" ht="13.5" customHeight="1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</row>
    <row r="324" ht="13.5" customHeight="1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</row>
    <row r="325" ht="13.5" customHeight="1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</row>
    <row r="326" ht="13.5" customHeight="1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</row>
    <row r="327" ht="13.5" customHeight="1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</row>
    <row r="328" ht="13.5" customHeight="1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</row>
    <row r="329" ht="13.5" customHeight="1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</row>
    <row r="330" ht="13.5" customHeight="1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</row>
    <row r="331" ht="13.5" customHeight="1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</row>
    <row r="332" ht="13.5" customHeight="1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</row>
    <row r="333" ht="13.5" customHeight="1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</row>
    <row r="334" ht="13.5" customHeight="1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</row>
    <row r="335" ht="13.5" customHeight="1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</row>
    <row r="336" ht="13.5" customHeight="1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</row>
    <row r="337" ht="13.5" customHeight="1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</row>
    <row r="338" ht="13.5" customHeight="1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</row>
    <row r="339" ht="13.5" customHeight="1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</row>
    <row r="340" ht="13.5" customHeight="1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</row>
    <row r="341" ht="13.5" customHeight="1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</row>
    <row r="342" ht="13.5" customHeight="1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</row>
    <row r="343" ht="13.5" customHeight="1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</row>
    <row r="344" ht="13.5" customHeight="1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</row>
    <row r="345" ht="13.5" customHeight="1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</row>
    <row r="346" ht="13.5" customHeight="1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</row>
    <row r="347" ht="13.5" customHeight="1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</row>
    <row r="348" ht="13.5" customHeight="1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</row>
    <row r="349" ht="13.5" customHeight="1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</row>
    <row r="350" ht="13.5" customHeight="1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</row>
    <row r="351" ht="13.5" customHeight="1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</row>
    <row r="352" ht="13.5" customHeight="1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</row>
    <row r="353" ht="13.5" customHeight="1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</row>
    <row r="354" ht="13.5" customHeight="1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</row>
    <row r="355" ht="13.5" customHeight="1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</row>
    <row r="356" ht="13.5" customHeight="1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</row>
    <row r="357" ht="13.5" customHeight="1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</row>
    <row r="358" ht="13.5" customHeight="1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</row>
    <row r="359" ht="13.5" customHeight="1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</row>
    <row r="360" ht="13.5" customHeight="1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</row>
    <row r="361" ht="13.5" customHeight="1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</row>
    <row r="362" ht="13.5" customHeight="1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</row>
    <row r="363" ht="13.5" customHeight="1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</row>
    <row r="364" ht="13.5" customHeight="1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</row>
    <row r="365" ht="13.5" customHeight="1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</row>
    <row r="366" ht="13.5" customHeight="1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</row>
    <row r="367" ht="13.5" customHeight="1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</row>
    <row r="368" ht="13.5" customHeight="1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</row>
    <row r="369" ht="13.5" customHeight="1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</row>
    <row r="370" ht="13.5" customHeight="1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</row>
    <row r="371" ht="13.5" customHeight="1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</row>
    <row r="372" ht="13.5" customHeight="1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</row>
    <row r="373" ht="13.5" customHeight="1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</row>
    <row r="374" ht="13.5" customHeight="1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</row>
    <row r="375" ht="13.5" customHeight="1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</row>
    <row r="376" ht="13.5" customHeight="1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</row>
    <row r="377" ht="13.5" customHeight="1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</row>
    <row r="378" ht="13.5" customHeight="1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</row>
    <row r="379" ht="13.5" customHeight="1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</row>
    <row r="380" ht="13.5" customHeight="1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</row>
    <row r="381" ht="13.5" customHeight="1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</row>
    <row r="382" ht="13.5" customHeight="1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</row>
    <row r="383" ht="13.5" customHeight="1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</row>
    <row r="384" ht="13.5" customHeight="1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</row>
    <row r="385" ht="13.5" customHeight="1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</row>
    <row r="386" ht="13.5" customHeight="1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</row>
    <row r="387" ht="13.5" customHeight="1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</row>
    <row r="388" ht="13.5" customHeight="1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</row>
    <row r="389" ht="13.5" customHeight="1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</row>
    <row r="390" ht="13.5" customHeight="1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</row>
    <row r="391" ht="13.5" customHeight="1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</row>
    <row r="392" ht="13.5" customHeight="1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</row>
    <row r="393" ht="13.5" customHeight="1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</row>
    <row r="394" ht="13.5" customHeight="1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</row>
    <row r="395" ht="13.5" customHeight="1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</row>
    <row r="396" ht="13.5" customHeight="1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</row>
    <row r="397" ht="13.5" customHeight="1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</row>
    <row r="398" ht="13.5" customHeight="1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</row>
    <row r="399" ht="13.5" customHeight="1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</row>
    <row r="400" ht="13.5" customHeight="1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</row>
    <row r="401" ht="13.5" customHeight="1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</row>
    <row r="402" ht="13.5" customHeight="1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</row>
    <row r="403" ht="13.5" customHeight="1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</row>
    <row r="404" ht="13.5" customHeight="1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</row>
    <row r="405" ht="13.5" customHeight="1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</row>
    <row r="406" ht="13.5" customHeight="1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</row>
    <row r="407" ht="13.5" customHeight="1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</row>
    <row r="408" ht="13.5" customHeight="1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</row>
    <row r="409" ht="13.5" customHeight="1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</row>
    <row r="410" ht="13.5" customHeight="1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</row>
    <row r="411" ht="13.5" customHeight="1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</row>
    <row r="412" ht="13.5" customHeight="1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</row>
    <row r="413" ht="13.5" customHeight="1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</row>
    <row r="414" ht="13.5" customHeight="1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</row>
    <row r="415" ht="13.5" customHeight="1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</row>
    <row r="416" ht="13.5" customHeight="1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</row>
    <row r="417" ht="13.5" customHeight="1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</row>
    <row r="418" ht="13.5" customHeight="1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</row>
    <row r="419" ht="13.5" customHeight="1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</row>
    <row r="420" ht="13.5" customHeight="1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</row>
    <row r="421" ht="13.5" customHeight="1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</row>
    <row r="422" ht="13.5" customHeight="1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</row>
    <row r="423" ht="13.5" customHeight="1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</row>
    <row r="424" ht="13.5" customHeight="1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</row>
    <row r="425" ht="13.5" customHeight="1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</row>
    <row r="426" ht="13.5" customHeight="1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</row>
    <row r="427" ht="13.5" customHeight="1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</row>
    <row r="428" ht="13.5" customHeight="1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</row>
    <row r="429" ht="13.5" customHeight="1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</row>
    <row r="430" ht="13.5" customHeight="1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</row>
    <row r="431" ht="13.5" customHeight="1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</row>
    <row r="432" ht="13.5" customHeight="1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</row>
    <row r="433" ht="13.5" customHeight="1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</row>
    <row r="434" ht="13.5" customHeight="1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</row>
    <row r="435" ht="13.5" customHeight="1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</row>
    <row r="436" ht="13.5" customHeight="1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</row>
    <row r="437" ht="13.5" customHeight="1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</row>
    <row r="438" ht="13.5" customHeight="1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</row>
    <row r="439" ht="13.5" customHeight="1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</row>
    <row r="440" ht="13.5" customHeight="1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</row>
    <row r="441" ht="13.5" customHeight="1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</row>
    <row r="442" ht="13.5" customHeight="1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</row>
    <row r="443" ht="13.5" customHeight="1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</row>
    <row r="444" ht="13.5" customHeight="1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</row>
    <row r="445" ht="13.5" customHeight="1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</row>
    <row r="446" ht="13.5" customHeight="1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</row>
    <row r="447" ht="13.5" customHeight="1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</row>
    <row r="448" ht="13.5" customHeight="1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</row>
    <row r="449" ht="13.5" customHeight="1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</row>
    <row r="450" ht="13.5" customHeight="1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</row>
    <row r="451" ht="13.5" customHeight="1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</row>
    <row r="452" ht="13.5" customHeight="1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</row>
    <row r="453" ht="13.5" customHeight="1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</row>
    <row r="454" ht="13.5" customHeight="1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</row>
    <row r="455" ht="13.5" customHeight="1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</row>
    <row r="456" ht="13.5" customHeight="1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</row>
    <row r="457" ht="13.5" customHeight="1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</row>
    <row r="458" ht="13.5" customHeight="1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</row>
    <row r="459" ht="13.5" customHeight="1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</row>
    <row r="460" ht="13.5" customHeight="1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</row>
    <row r="461" ht="13.5" customHeight="1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</row>
    <row r="462" ht="13.5" customHeight="1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</row>
    <row r="463" ht="13.5" customHeight="1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</row>
    <row r="464" ht="13.5" customHeight="1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</row>
    <row r="465" ht="13.5" customHeight="1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</row>
    <row r="466" ht="13.5" customHeight="1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</row>
    <row r="467" ht="13.5" customHeight="1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</row>
    <row r="468" ht="13.5" customHeight="1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</row>
    <row r="469" ht="13.5" customHeight="1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</row>
    <row r="470" ht="13.5" customHeight="1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</row>
    <row r="471" ht="13.5" customHeight="1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</row>
    <row r="472" ht="13.5" customHeight="1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</row>
    <row r="473" ht="13.5" customHeight="1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</row>
    <row r="474" ht="13.5" customHeight="1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</row>
    <row r="475" ht="13.5" customHeight="1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</row>
    <row r="476" ht="13.5" customHeight="1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</row>
    <row r="477" ht="13.5" customHeight="1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</row>
    <row r="478" ht="13.5" customHeight="1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</row>
    <row r="479" ht="13.5" customHeight="1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</row>
    <row r="480" ht="13.5" customHeight="1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</row>
    <row r="481" ht="13.5" customHeight="1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</row>
    <row r="482" ht="13.5" customHeight="1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</row>
    <row r="483" ht="13.5" customHeight="1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</row>
    <row r="484" ht="13.5" customHeight="1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</row>
    <row r="485" ht="13.5" customHeight="1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</row>
    <row r="486" ht="13.5" customHeight="1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</row>
    <row r="487" ht="13.5" customHeight="1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</row>
    <row r="488" ht="13.5" customHeight="1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</row>
    <row r="489" ht="13.5" customHeight="1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</row>
    <row r="490" ht="13.5" customHeight="1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</row>
    <row r="491" ht="13.5" customHeight="1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</row>
    <row r="492" ht="13.5" customHeight="1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</row>
    <row r="493" ht="13.5" customHeight="1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</row>
    <row r="494" ht="13.5" customHeight="1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</row>
    <row r="495" ht="13.5" customHeight="1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</row>
    <row r="496" ht="13.5" customHeight="1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</row>
    <row r="497" ht="13.5" customHeight="1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</row>
    <row r="498" ht="13.5" customHeight="1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</row>
    <row r="499" ht="13.5" customHeight="1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</row>
    <row r="500" ht="13.5" customHeight="1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</row>
    <row r="501" ht="13.5" customHeight="1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</row>
    <row r="502" ht="13.5" customHeight="1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</row>
    <row r="503" ht="13.5" customHeight="1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</row>
    <row r="504" ht="13.5" customHeight="1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</row>
    <row r="505" ht="13.5" customHeight="1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</row>
    <row r="506" ht="13.5" customHeight="1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</row>
    <row r="507" ht="13.5" customHeight="1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</row>
    <row r="508" ht="13.5" customHeight="1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</row>
    <row r="509" ht="13.5" customHeight="1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</row>
    <row r="510" ht="13.5" customHeight="1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</row>
    <row r="511" ht="13.5" customHeight="1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</row>
    <row r="512" ht="13.5" customHeight="1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</row>
    <row r="513" ht="13.5" customHeight="1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</row>
    <row r="514" ht="13.5" customHeight="1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</row>
    <row r="515" ht="13.5" customHeight="1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</row>
    <row r="516" ht="13.5" customHeight="1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</row>
    <row r="517" ht="13.5" customHeight="1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</row>
    <row r="518" ht="13.5" customHeight="1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</row>
    <row r="519" ht="13.5" customHeight="1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</row>
    <row r="520" ht="13.5" customHeight="1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</row>
    <row r="521" ht="13.5" customHeight="1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</row>
    <row r="522" ht="13.5" customHeight="1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</row>
    <row r="523" ht="13.5" customHeight="1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</row>
    <row r="524" ht="13.5" customHeight="1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</row>
    <row r="525" ht="13.5" customHeight="1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</row>
    <row r="526" ht="13.5" customHeight="1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</row>
    <row r="527" ht="13.5" customHeight="1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</row>
    <row r="528" ht="13.5" customHeight="1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</row>
    <row r="529" ht="13.5" customHeight="1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</row>
    <row r="530" ht="13.5" customHeight="1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</row>
    <row r="531" ht="13.5" customHeight="1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</row>
    <row r="532" ht="13.5" customHeight="1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</row>
    <row r="533" ht="13.5" customHeight="1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</row>
    <row r="534" ht="13.5" customHeight="1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</row>
    <row r="535" ht="13.5" customHeight="1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</row>
    <row r="536" ht="13.5" customHeight="1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</row>
    <row r="537" ht="13.5" customHeight="1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</row>
    <row r="538" ht="13.5" customHeight="1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</row>
    <row r="539" ht="13.5" customHeight="1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</row>
    <row r="540" ht="13.5" customHeight="1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</row>
    <row r="541" ht="13.5" customHeight="1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</row>
    <row r="542" ht="13.5" customHeight="1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</row>
    <row r="543" ht="13.5" customHeight="1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</row>
    <row r="544" ht="13.5" customHeight="1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</row>
    <row r="545" ht="13.5" customHeight="1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</row>
    <row r="546" ht="13.5" customHeight="1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</row>
    <row r="547" ht="13.5" customHeight="1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</row>
    <row r="548" ht="13.5" customHeight="1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</row>
    <row r="549" ht="13.5" customHeight="1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</row>
    <row r="550" ht="13.5" customHeight="1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</row>
    <row r="551" ht="13.5" customHeight="1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</row>
    <row r="552" ht="13.5" customHeight="1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</row>
    <row r="553" ht="13.5" customHeight="1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</row>
    <row r="554" ht="13.5" customHeight="1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</row>
    <row r="555" ht="13.5" customHeight="1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</row>
    <row r="556" ht="13.5" customHeight="1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</row>
    <row r="557" ht="13.5" customHeight="1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</row>
    <row r="558" ht="13.5" customHeight="1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</row>
    <row r="559" ht="13.5" customHeight="1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</row>
    <row r="560" ht="13.5" customHeight="1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</row>
    <row r="561" ht="13.5" customHeight="1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</row>
    <row r="562" ht="13.5" customHeight="1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</row>
    <row r="563" ht="13.5" customHeight="1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</row>
    <row r="564" ht="13.5" customHeight="1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</row>
    <row r="565" ht="13.5" customHeight="1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</row>
    <row r="566" ht="13.5" customHeight="1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</row>
    <row r="567" ht="13.5" customHeight="1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</row>
    <row r="568" ht="13.5" customHeight="1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</row>
    <row r="569" ht="13.5" customHeight="1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</row>
    <row r="570" ht="13.5" customHeight="1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</row>
    <row r="571" ht="13.5" customHeight="1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</row>
    <row r="572" ht="13.5" customHeight="1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</row>
    <row r="573" ht="13.5" customHeight="1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</row>
    <row r="574" ht="13.5" customHeight="1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</row>
    <row r="575" ht="13.5" customHeight="1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</row>
    <row r="576" ht="13.5" customHeight="1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</row>
    <row r="577" ht="13.5" customHeight="1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</row>
    <row r="578" ht="13.5" customHeight="1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</row>
    <row r="579" ht="13.5" customHeight="1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</row>
    <row r="580" ht="13.5" customHeight="1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</row>
    <row r="581" ht="13.5" customHeight="1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</row>
    <row r="582" ht="13.5" customHeight="1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</row>
    <row r="583" ht="13.5" customHeight="1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</row>
    <row r="584" ht="13.5" customHeight="1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</row>
    <row r="585" ht="13.5" customHeight="1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</row>
    <row r="586" ht="13.5" customHeight="1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</row>
    <row r="587" ht="13.5" customHeight="1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</row>
    <row r="588" ht="13.5" customHeight="1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</row>
    <row r="589" ht="13.5" customHeight="1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</row>
    <row r="590" ht="13.5" customHeight="1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</row>
    <row r="591" ht="13.5" customHeight="1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</row>
    <row r="592" ht="13.5" customHeight="1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</row>
    <row r="593" ht="13.5" customHeight="1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</row>
    <row r="594" ht="13.5" customHeight="1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</row>
    <row r="595" ht="13.5" customHeight="1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</row>
    <row r="596" ht="13.5" customHeight="1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</row>
    <row r="597" ht="13.5" customHeight="1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</row>
    <row r="598" ht="13.5" customHeight="1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</row>
    <row r="599" ht="13.5" customHeight="1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</row>
    <row r="600" ht="13.5" customHeight="1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</row>
    <row r="601" ht="13.5" customHeight="1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</row>
    <row r="602" ht="13.5" customHeight="1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</row>
    <row r="603" ht="13.5" customHeight="1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</row>
    <row r="604" ht="13.5" customHeight="1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</row>
    <row r="605" ht="13.5" customHeight="1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</row>
    <row r="606" ht="13.5" customHeight="1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</row>
    <row r="607" ht="13.5" customHeight="1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</row>
    <row r="608" ht="13.5" customHeight="1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</row>
    <row r="609" ht="13.5" customHeight="1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</row>
    <row r="610" ht="13.5" customHeight="1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</row>
    <row r="611" ht="13.5" customHeight="1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</row>
    <row r="612" ht="13.5" customHeight="1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</row>
    <row r="613" ht="13.5" customHeight="1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</row>
    <row r="614" ht="13.5" customHeight="1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</row>
    <row r="615" ht="13.5" customHeight="1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</row>
    <row r="616" ht="13.5" customHeight="1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</row>
    <row r="617" ht="13.5" customHeight="1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</row>
    <row r="618" ht="13.5" customHeight="1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</row>
    <row r="619" ht="13.5" customHeight="1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</row>
    <row r="620" ht="13.5" customHeight="1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</row>
    <row r="621" ht="13.5" customHeight="1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</row>
    <row r="622" ht="13.5" customHeight="1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</row>
    <row r="623" ht="13.5" customHeight="1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</row>
    <row r="624" ht="13.5" customHeight="1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</row>
    <row r="625" ht="13.5" customHeight="1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</row>
    <row r="626" ht="13.5" customHeight="1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</row>
    <row r="627" ht="13.5" customHeight="1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</row>
    <row r="628" ht="13.5" customHeight="1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</row>
    <row r="629" ht="13.5" customHeight="1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</row>
    <row r="630" ht="13.5" customHeight="1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</row>
    <row r="631" ht="13.5" customHeight="1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</row>
    <row r="632" ht="13.5" customHeight="1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</row>
    <row r="633" ht="13.5" customHeight="1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</row>
    <row r="634" ht="13.5" customHeight="1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</row>
    <row r="635" ht="13.5" customHeight="1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</row>
    <row r="636" ht="13.5" customHeight="1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</row>
    <row r="637" ht="13.5" customHeight="1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</row>
    <row r="638" ht="13.5" customHeight="1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</row>
    <row r="639" ht="13.5" customHeight="1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</row>
    <row r="640" ht="13.5" customHeight="1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</row>
    <row r="641" ht="13.5" customHeight="1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</row>
    <row r="642" ht="13.5" customHeight="1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</row>
    <row r="643" ht="13.5" customHeight="1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</row>
    <row r="644" ht="13.5" customHeight="1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</row>
    <row r="645" ht="13.5" customHeight="1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</row>
    <row r="646" ht="13.5" customHeight="1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</row>
    <row r="647" ht="13.5" customHeight="1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</row>
    <row r="648" ht="13.5" customHeight="1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</row>
    <row r="649" ht="13.5" customHeight="1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</row>
    <row r="650" ht="13.5" customHeight="1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</row>
    <row r="651" ht="13.5" customHeight="1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</row>
    <row r="652" ht="13.5" customHeight="1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</row>
    <row r="653" ht="13.5" customHeight="1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</row>
    <row r="654" ht="13.5" customHeight="1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</row>
    <row r="655" ht="13.5" customHeight="1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</row>
    <row r="656" ht="13.5" customHeight="1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</row>
    <row r="657" ht="13.5" customHeight="1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</row>
    <row r="658" ht="13.5" customHeight="1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</row>
    <row r="659" ht="13.5" customHeight="1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</row>
    <row r="660" ht="13.5" customHeight="1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</row>
    <row r="661" ht="13.5" customHeight="1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</row>
    <row r="662" ht="13.5" customHeight="1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</row>
    <row r="663" ht="13.5" customHeight="1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</row>
    <row r="664" ht="13.5" customHeight="1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</row>
    <row r="665" ht="13.5" customHeight="1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</row>
    <row r="666" ht="13.5" customHeight="1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</row>
    <row r="667" ht="13.5" customHeight="1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</row>
    <row r="668" ht="13.5" customHeight="1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</row>
    <row r="669" ht="13.5" customHeight="1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</row>
    <row r="670" ht="13.5" customHeight="1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</row>
    <row r="671" ht="13.5" customHeight="1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</row>
    <row r="672" ht="13.5" customHeight="1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</row>
    <row r="673" ht="13.5" customHeight="1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</row>
    <row r="674" ht="13.5" customHeight="1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</row>
    <row r="675" ht="13.5" customHeight="1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</row>
    <row r="676" ht="13.5" customHeight="1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</row>
    <row r="677" ht="13.5" customHeight="1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</row>
    <row r="678" ht="13.5" customHeight="1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</row>
    <row r="679" ht="13.5" customHeight="1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</row>
    <row r="680" ht="13.5" customHeight="1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</row>
    <row r="681" ht="13.5" customHeight="1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</row>
    <row r="682" ht="13.5" customHeight="1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</row>
    <row r="683" ht="13.5" customHeight="1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</row>
    <row r="684" ht="13.5" customHeight="1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</row>
    <row r="685" ht="13.5" customHeight="1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</row>
    <row r="686" ht="13.5" customHeight="1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</row>
    <row r="687" ht="13.5" customHeight="1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</row>
    <row r="688" ht="13.5" customHeight="1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</row>
    <row r="689" ht="13.5" customHeight="1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</row>
    <row r="690" ht="13.5" customHeight="1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</row>
    <row r="691" ht="13.5" customHeight="1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</row>
    <row r="692" ht="13.5" customHeight="1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</row>
    <row r="693" ht="13.5" customHeight="1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</row>
    <row r="694" ht="13.5" customHeight="1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</row>
    <row r="695" ht="13.5" customHeight="1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</row>
    <row r="696" ht="13.5" customHeight="1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</row>
    <row r="697" ht="13.5" customHeight="1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</row>
    <row r="698" ht="13.5" customHeight="1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</row>
    <row r="699" ht="13.5" customHeight="1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</row>
    <row r="700" ht="13.5" customHeight="1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</row>
    <row r="701" ht="13.5" customHeight="1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</row>
    <row r="702" ht="13.5" customHeight="1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</row>
    <row r="703" ht="13.5" customHeight="1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</row>
    <row r="704" ht="13.5" customHeight="1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</row>
    <row r="705" ht="13.5" customHeight="1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</row>
    <row r="706" ht="13.5" customHeight="1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</row>
    <row r="707" ht="13.5" customHeight="1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</row>
    <row r="708" ht="13.5" customHeight="1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</row>
    <row r="709" ht="13.5" customHeight="1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</row>
    <row r="710" ht="13.5" customHeight="1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</row>
    <row r="711" ht="13.5" customHeight="1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</row>
    <row r="712" ht="13.5" customHeight="1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</row>
    <row r="713" ht="13.5" customHeight="1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</row>
    <row r="714" ht="13.5" customHeight="1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</row>
    <row r="715" ht="13.5" customHeight="1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</row>
    <row r="716" ht="13.5" customHeight="1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</row>
    <row r="717" ht="13.5" customHeight="1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</row>
    <row r="718" ht="13.5" customHeight="1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</row>
    <row r="719" ht="13.5" customHeight="1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</row>
    <row r="720" ht="13.5" customHeight="1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</row>
    <row r="721" ht="13.5" customHeight="1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</row>
    <row r="722" ht="13.5" customHeight="1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</row>
    <row r="723" ht="13.5" customHeight="1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</row>
    <row r="724" ht="13.5" customHeight="1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</row>
    <row r="725" ht="13.5" customHeight="1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</row>
    <row r="726" ht="13.5" customHeight="1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</row>
    <row r="727" ht="13.5" customHeight="1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</row>
    <row r="728" ht="13.5" customHeight="1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</row>
    <row r="729" ht="13.5" customHeight="1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</row>
    <row r="730" ht="13.5" customHeight="1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</row>
    <row r="731" ht="13.5" customHeight="1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</row>
    <row r="732" ht="13.5" customHeight="1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</row>
    <row r="733" ht="13.5" customHeight="1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</row>
    <row r="734" ht="13.5" customHeight="1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</row>
    <row r="735" ht="13.5" customHeight="1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</row>
    <row r="736" ht="13.5" customHeight="1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</row>
    <row r="737" ht="13.5" customHeight="1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</row>
    <row r="738" ht="13.5" customHeight="1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</row>
    <row r="739" ht="13.5" customHeight="1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</row>
    <row r="740" ht="13.5" customHeight="1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</row>
    <row r="741" ht="13.5" customHeight="1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</row>
    <row r="742" ht="13.5" customHeight="1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</row>
    <row r="743" ht="13.5" customHeight="1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</row>
    <row r="744" ht="13.5" customHeight="1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</row>
    <row r="745" ht="13.5" customHeight="1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</row>
    <row r="746" ht="13.5" customHeight="1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</row>
    <row r="747" ht="13.5" customHeight="1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</row>
    <row r="748" ht="13.5" customHeight="1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</row>
    <row r="749" ht="13.5" customHeight="1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</row>
    <row r="750" ht="13.5" customHeight="1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</row>
    <row r="751" ht="13.5" customHeight="1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</row>
    <row r="752" ht="13.5" customHeight="1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</row>
    <row r="753" ht="13.5" customHeight="1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</row>
    <row r="754" ht="13.5" customHeight="1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</row>
    <row r="755" ht="13.5" customHeight="1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</row>
    <row r="756" ht="13.5" customHeight="1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</row>
    <row r="757" ht="13.5" customHeight="1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</row>
    <row r="758" ht="13.5" customHeight="1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</row>
    <row r="759" ht="13.5" customHeight="1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</row>
    <row r="760" ht="13.5" customHeight="1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</row>
    <row r="761" ht="13.5" customHeight="1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</row>
    <row r="762" ht="13.5" customHeight="1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</row>
    <row r="763" ht="13.5" customHeight="1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</row>
    <row r="764" ht="13.5" customHeight="1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</row>
    <row r="765" ht="13.5" customHeight="1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</row>
    <row r="766" ht="13.5" customHeight="1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</row>
    <row r="767" ht="13.5" customHeight="1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</row>
    <row r="768" ht="13.5" customHeight="1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</row>
    <row r="769" ht="13.5" customHeight="1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</row>
    <row r="770" ht="13.5" customHeight="1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</row>
    <row r="771" ht="13.5" customHeight="1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</row>
    <row r="772" ht="13.5" customHeight="1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</row>
    <row r="773" ht="13.5" customHeight="1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</row>
    <row r="774" ht="13.5" customHeight="1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</row>
    <row r="775" ht="13.5" customHeight="1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</row>
    <row r="776" ht="13.5" customHeight="1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</row>
    <row r="777" ht="13.5" customHeight="1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</row>
    <row r="778" ht="13.5" customHeight="1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</row>
    <row r="779" ht="13.5" customHeight="1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</row>
    <row r="780" ht="13.5" customHeight="1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</row>
    <row r="781" ht="13.5" customHeight="1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</row>
    <row r="782" ht="13.5" customHeight="1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</row>
    <row r="783" ht="13.5" customHeight="1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</row>
    <row r="784" ht="13.5" customHeight="1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</row>
    <row r="785" ht="13.5" customHeight="1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</row>
    <row r="786" ht="13.5" customHeight="1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</row>
    <row r="787" ht="13.5" customHeight="1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</row>
    <row r="788" ht="13.5" customHeight="1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</row>
    <row r="789" ht="13.5" customHeight="1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</row>
    <row r="790" ht="13.5" customHeight="1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</row>
    <row r="791" ht="13.5" customHeight="1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</row>
    <row r="792" ht="13.5" customHeight="1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</row>
    <row r="793" ht="13.5" customHeight="1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</row>
    <row r="794" ht="13.5" customHeight="1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</row>
    <row r="795" ht="13.5" customHeight="1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</row>
    <row r="796" ht="13.5" customHeight="1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</row>
    <row r="797" ht="13.5" customHeight="1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</row>
    <row r="798" ht="13.5" customHeight="1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</row>
    <row r="799" ht="13.5" customHeight="1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</row>
    <row r="800" ht="13.5" customHeight="1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</row>
    <row r="801" ht="13.5" customHeight="1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</row>
    <row r="802" ht="13.5" customHeight="1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</row>
    <row r="803" ht="13.5" customHeight="1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</row>
    <row r="804" ht="13.5" customHeight="1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</row>
    <row r="805" ht="13.5" customHeight="1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</row>
    <row r="806" ht="13.5" customHeight="1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</row>
    <row r="807" ht="13.5" customHeight="1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</row>
    <row r="808" ht="13.5" customHeight="1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</row>
    <row r="809" ht="13.5" customHeight="1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</row>
    <row r="810" ht="13.5" customHeight="1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</row>
    <row r="811" ht="13.5" customHeight="1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</row>
    <row r="812" ht="13.5" customHeight="1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</row>
    <row r="813" ht="13.5" customHeight="1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</row>
    <row r="814" ht="13.5" customHeight="1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</row>
    <row r="815" ht="13.5" customHeight="1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</row>
    <row r="816" ht="13.5" customHeight="1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</row>
    <row r="817" ht="13.5" customHeight="1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</row>
    <row r="818" ht="13.5" customHeight="1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</row>
    <row r="819" ht="13.5" customHeight="1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</row>
    <row r="820" ht="13.5" customHeight="1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</row>
    <row r="821" ht="13.5" customHeight="1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</row>
    <row r="822" ht="13.5" customHeight="1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</row>
    <row r="823" ht="13.5" customHeight="1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</row>
    <row r="824" ht="13.5" customHeight="1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</row>
    <row r="825" ht="13.5" customHeight="1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</row>
    <row r="826" ht="13.5" customHeight="1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</row>
    <row r="827" ht="13.5" customHeight="1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</row>
    <row r="828" ht="13.5" customHeight="1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</row>
    <row r="829" ht="13.5" customHeight="1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</row>
    <row r="830" ht="13.5" customHeight="1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</row>
    <row r="831" ht="13.5" customHeight="1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</row>
    <row r="832" ht="13.5" customHeight="1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</row>
    <row r="833" ht="13.5" customHeight="1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</row>
    <row r="834" ht="13.5" customHeight="1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</row>
    <row r="835" ht="13.5" customHeight="1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</row>
    <row r="836" ht="13.5" customHeight="1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</row>
    <row r="837" ht="13.5" customHeight="1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</row>
    <row r="838" ht="13.5" customHeight="1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</row>
    <row r="839" ht="13.5" customHeight="1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</row>
    <row r="840" ht="13.5" customHeight="1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</row>
    <row r="841" ht="13.5" customHeight="1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</row>
    <row r="842" ht="13.5" customHeight="1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</row>
    <row r="843" ht="13.5" customHeight="1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</row>
    <row r="844" ht="13.5" customHeight="1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</row>
    <row r="845" ht="13.5" customHeight="1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</row>
    <row r="846" ht="13.5" customHeight="1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</row>
    <row r="847" ht="13.5" customHeight="1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</row>
    <row r="848" ht="13.5" customHeight="1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</row>
    <row r="849" ht="13.5" customHeight="1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</row>
    <row r="850" ht="13.5" customHeight="1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</row>
    <row r="851" ht="13.5" customHeight="1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</row>
    <row r="852" ht="13.5" customHeight="1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</row>
    <row r="853" ht="13.5" customHeight="1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</row>
    <row r="854" ht="13.5" customHeight="1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</row>
    <row r="855" ht="13.5" customHeight="1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</row>
    <row r="856" ht="13.5" customHeight="1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</row>
    <row r="857" ht="13.5" customHeight="1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</row>
    <row r="858" ht="13.5" customHeight="1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</row>
    <row r="859" ht="13.5" customHeight="1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</row>
    <row r="860" ht="13.5" customHeight="1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</row>
    <row r="861" ht="13.5" customHeight="1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</row>
    <row r="862" ht="13.5" customHeight="1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</row>
    <row r="863" ht="13.5" customHeight="1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</row>
    <row r="864" ht="13.5" customHeight="1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</row>
    <row r="865" ht="13.5" customHeight="1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</row>
    <row r="866" ht="13.5" customHeight="1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</row>
    <row r="867" ht="13.5" customHeight="1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</row>
    <row r="868" ht="13.5" customHeight="1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</row>
    <row r="869" ht="13.5" customHeight="1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</row>
    <row r="870" ht="13.5" customHeight="1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</row>
    <row r="871" ht="13.5" customHeight="1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</row>
    <row r="872" ht="13.5" customHeight="1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</row>
    <row r="873" ht="13.5" customHeight="1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</row>
    <row r="874" ht="13.5" customHeight="1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</row>
    <row r="875" ht="13.5" customHeight="1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</row>
    <row r="876" ht="13.5" customHeight="1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</row>
    <row r="877" ht="13.5" customHeight="1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</row>
    <row r="878" ht="13.5" customHeight="1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</row>
    <row r="879" ht="13.5" customHeight="1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</row>
    <row r="880" ht="13.5" customHeight="1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</row>
    <row r="881" ht="13.5" customHeight="1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</row>
    <row r="882" ht="13.5" customHeight="1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</row>
    <row r="883" ht="13.5" customHeight="1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</row>
    <row r="884" ht="13.5" customHeight="1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</row>
    <row r="885" ht="13.5" customHeight="1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</row>
    <row r="886" ht="13.5" customHeight="1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</row>
    <row r="887" ht="13.5" customHeight="1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</row>
    <row r="888" ht="13.5" customHeight="1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</row>
    <row r="889" ht="13.5" customHeight="1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</row>
    <row r="890" ht="13.5" customHeight="1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</row>
    <row r="891" ht="13.5" customHeight="1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</row>
    <row r="892" ht="13.5" customHeight="1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</row>
    <row r="893" ht="13.5" customHeight="1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</row>
    <row r="894" ht="13.5" customHeight="1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</row>
    <row r="895" ht="13.5" customHeight="1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</row>
    <row r="896" ht="13.5" customHeight="1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</row>
    <row r="897" ht="13.5" customHeight="1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</row>
    <row r="898" ht="13.5" customHeight="1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</row>
    <row r="899" ht="13.5" customHeight="1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</row>
    <row r="900" ht="13.5" customHeight="1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</row>
    <row r="901" ht="13.5" customHeight="1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</row>
    <row r="902" ht="13.5" customHeight="1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</row>
    <row r="903" ht="13.5" customHeight="1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</row>
    <row r="904" ht="13.5" customHeight="1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</row>
    <row r="905" ht="13.5" customHeight="1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</row>
    <row r="906" ht="13.5" customHeight="1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</row>
    <row r="907" ht="13.5" customHeight="1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</row>
    <row r="908" ht="13.5" customHeight="1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</row>
    <row r="909" ht="13.5" customHeight="1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</row>
    <row r="910" ht="13.5" customHeight="1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</row>
    <row r="911" ht="13.5" customHeight="1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</row>
    <row r="912" ht="13.5" customHeight="1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</row>
    <row r="913" ht="13.5" customHeight="1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</row>
    <row r="914" ht="13.5" customHeight="1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</row>
    <row r="915" ht="13.5" customHeight="1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</row>
    <row r="916" ht="13.5" customHeight="1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</row>
    <row r="917" ht="13.5" customHeight="1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</row>
    <row r="918" ht="13.5" customHeight="1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</row>
    <row r="919" ht="13.5" customHeight="1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</row>
    <row r="920" ht="13.5" customHeight="1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</row>
    <row r="921" ht="13.5" customHeight="1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</row>
    <row r="922" ht="13.5" customHeight="1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</row>
    <row r="923" ht="13.5" customHeight="1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</row>
    <row r="924" ht="13.5" customHeight="1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</row>
    <row r="925" ht="13.5" customHeight="1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</row>
    <row r="926" ht="13.5" customHeight="1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</row>
    <row r="927" ht="13.5" customHeight="1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</row>
    <row r="928" ht="13.5" customHeight="1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</row>
    <row r="929" ht="13.5" customHeight="1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</row>
    <row r="930" ht="13.5" customHeight="1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</row>
    <row r="931" ht="13.5" customHeight="1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</row>
    <row r="932" ht="13.5" customHeight="1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</row>
    <row r="933" ht="13.5" customHeight="1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</row>
    <row r="934" ht="13.5" customHeight="1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</row>
    <row r="935" ht="13.5" customHeight="1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</row>
    <row r="936" ht="13.5" customHeight="1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</row>
    <row r="937" ht="13.5" customHeight="1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</row>
    <row r="938" ht="13.5" customHeight="1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</row>
    <row r="939" ht="13.5" customHeight="1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</row>
    <row r="940" ht="13.5" customHeight="1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</row>
    <row r="941" ht="13.5" customHeight="1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</row>
    <row r="942" ht="13.5" customHeight="1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</row>
    <row r="943" ht="13.5" customHeight="1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</row>
    <row r="944" ht="13.5" customHeight="1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</row>
    <row r="945" ht="13.5" customHeight="1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</row>
    <row r="946" ht="13.5" customHeight="1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</row>
    <row r="947" ht="13.5" customHeight="1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</row>
    <row r="948" ht="13.5" customHeight="1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</row>
    <row r="949" ht="13.5" customHeight="1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</row>
    <row r="950" ht="13.5" customHeight="1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</row>
    <row r="951" ht="13.5" customHeight="1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</row>
    <row r="952" ht="13.5" customHeight="1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</row>
    <row r="953" ht="13.5" customHeight="1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</row>
    <row r="954" ht="13.5" customHeight="1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</row>
    <row r="955" ht="13.5" customHeight="1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</row>
    <row r="956" ht="13.5" customHeight="1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</row>
    <row r="957" ht="13.5" customHeight="1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</row>
    <row r="958" ht="13.5" customHeight="1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</row>
    <row r="959" ht="13.5" customHeight="1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</row>
    <row r="960" ht="13.5" customHeight="1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</row>
    <row r="961" ht="13.5" customHeight="1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</row>
    <row r="962" ht="13.5" customHeight="1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</row>
    <row r="963" ht="13.5" customHeight="1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</row>
    <row r="964" ht="13.5" customHeight="1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</row>
    <row r="965" ht="13.5" customHeight="1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</row>
    <row r="966" ht="13.5" customHeight="1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</row>
    <row r="967" ht="13.5" customHeight="1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</row>
    <row r="968" ht="13.5" customHeight="1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</row>
    <row r="969" ht="13.5" customHeight="1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</row>
    <row r="970" ht="13.5" customHeight="1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</row>
    <row r="971" ht="13.5" customHeight="1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</row>
    <row r="972" ht="13.5" customHeight="1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</row>
    <row r="973" ht="13.5" customHeight="1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</row>
    <row r="974" ht="13.5" customHeight="1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</row>
    <row r="975" ht="13.5" customHeight="1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</row>
    <row r="976" ht="13.5" customHeight="1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</row>
    <row r="977" ht="13.5" customHeight="1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</row>
    <row r="978" ht="13.5" customHeight="1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</row>
  </sheetData>
  <mergeCells count="34">
    <mergeCell ref="E3:F4"/>
    <mergeCell ref="G3:H4"/>
    <mergeCell ref="A12:D12"/>
    <mergeCell ref="E12:F12"/>
    <mergeCell ref="G12:H12"/>
    <mergeCell ref="I12:J12"/>
    <mergeCell ref="K12:L12"/>
    <mergeCell ref="I3:J4"/>
    <mergeCell ref="K3:L4"/>
    <mergeCell ref="S3:T4"/>
    <mergeCell ref="U3:V4"/>
    <mergeCell ref="S12:T12"/>
    <mergeCell ref="U12:V12"/>
    <mergeCell ref="W12:X12"/>
    <mergeCell ref="Y12:Z12"/>
    <mergeCell ref="W3:X4"/>
    <mergeCell ref="Y3:Z4"/>
    <mergeCell ref="AG3:AH4"/>
    <mergeCell ref="AI3:AJ4"/>
    <mergeCell ref="AG12:AH12"/>
    <mergeCell ref="AI12:AJ12"/>
    <mergeCell ref="AK12:AL12"/>
    <mergeCell ref="AM12:AN12"/>
    <mergeCell ref="AK3:AL4"/>
    <mergeCell ref="AM3:AN4"/>
    <mergeCell ref="M4:R4"/>
    <mergeCell ref="AA4:AF4"/>
    <mergeCell ref="A2:D4"/>
    <mergeCell ref="E2:F2"/>
    <mergeCell ref="G2:H2"/>
    <mergeCell ref="I2:J2"/>
    <mergeCell ref="K2:L2"/>
    <mergeCell ref="S2:Z2"/>
    <mergeCell ref="AG2:AN2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4.0" ySplit="1.0" topLeftCell="E2" activePane="bottomRight" state="frozen"/>
      <selection activeCell="E1" sqref="E1" pane="topRight"/>
      <selection activeCell="A2" sqref="A2" pane="bottomLeft"/>
      <selection activeCell="E2" sqref="E2" pane="bottomRight"/>
    </sheetView>
  </sheetViews>
  <sheetFormatPr customHeight="1" defaultColWidth="14.43" defaultRowHeight="15.0"/>
  <cols>
    <col customWidth="1" min="1" max="1" width="9.29"/>
    <col customWidth="1" min="2" max="2" width="38.71"/>
    <col customWidth="1" min="3" max="3" width="19.57"/>
    <col customWidth="1" min="4" max="4" width="12.29"/>
    <col customWidth="1" min="5" max="6" width="14.0"/>
    <col customWidth="1" min="8" max="11" width="15.57"/>
  </cols>
  <sheetData>
    <row r="1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3.5" customHeight="1">
      <c r="A2" s="3" t="s">
        <v>42</v>
      </c>
      <c r="B2" s="4"/>
      <c r="C2" s="4"/>
      <c r="D2" s="5"/>
      <c r="E2" s="20" t="s">
        <v>14</v>
      </c>
      <c r="F2" s="5"/>
      <c r="G2" s="2"/>
      <c r="H2" s="2"/>
      <c r="I2" s="2"/>
      <c r="J2" s="2"/>
      <c r="K2" s="2"/>
    </row>
    <row r="3" ht="13.5" customHeight="1">
      <c r="A3" s="13"/>
      <c r="D3" s="14"/>
      <c r="E3" s="13"/>
      <c r="F3" s="14"/>
      <c r="G3" s="2"/>
      <c r="H3" s="2"/>
      <c r="I3" s="2"/>
      <c r="J3" s="2"/>
      <c r="K3" s="2"/>
    </row>
    <row r="4" ht="13.5" customHeight="1">
      <c r="A4" s="21"/>
      <c r="B4" s="22"/>
      <c r="C4" s="22"/>
      <c r="D4" s="23"/>
      <c r="E4" s="21"/>
      <c r="F4" s="23"/>
      <c r="G4" s="2"/>
      <c r="H4" s="2"/>
      <c r="I4" s="2"/>
      <c r="J4" s="2"/>
      <c r="K4" s="2"/>
    </row>
    <row r="5" ht="36.0" customHeight="1">
      <c r="A5" s="27" t="s">
        <v>18</v>
      </c>
      <c r="B5" s="27" t="s">
        <v>19</v>
      </c>
      <c r="C5" s="27" t="s">
        <v>20</v>
      </c>
      <c r="D5" s="27" t="s">
        <v>21</v>
      </c>
      <c r="E5" s="37" t="s">
        <v>32</v>
      </c>
      <c r="F5" s="37" t="s">
        <v>33</v>
      </c>
      <c r="G5" s="2"/>
      <c r="H5" s="2"/>
      <c r="I5" s="2"/>
      <c r="J5" s="2"/>
      <c r="K5" s="2"/>
    </row>
    <row r="6" ht="45.0" customHeight="1">
      <c r="A6" s="38">
        <v>1.0</v>
      </c>
      <c r="B6" s="39" t="s">
        <v>34</v>
      </c>
      <c r="C6" s="64" t="s">
        <v>35</v>
      </c>
      <c r="D6" s="41">
        <v>1.0</v>
      </c>
      <c r="E6" s="55">
        <v>1.259615E7</v>
      </c>
      <c r="F6" s="56">
        <v>1.259615E7</v>
      </c>
      <c r="G6" s="19"/>
      <c r="H6" s="19"/>
      <c r="I6" s="19"/>
      <c r="J6" s="19"/>
      <c r="K6" s="19"/>
      <c r="L6" s="58"/>
    </row>
    <row r="7" ht="45.0" customHeight="1">
      <c r="A7" s="38">
        <v>2.0</v>
      </c>
      <c r="B7" s="39" t="s">
        <v>36</v>
      </c>
      <c r="C7" s="64" t="s">
        <v>35</v>
      </c>
      <c r="D7" s="41">
        <v>14.0</v>
      </c>
      <c r="E7" s="55">
        <v>1.6371227E7</v>
      </c>
      <c r="F7" s="56">
        <v>2.29197178E8</v>
      </c>
      <c r="G7" s="19"/>
      <c r="H7" s="19"/>
      <c r="I7" s="19"/>
      <c r="J7" s="19"/>
      <c r="K7" s="19"/>
      <c r="L7" s="58"/>
    </row>
    <row r="8" ht="45.0" customHeight="1">
      <c r="A8" s="38">
        <v>3.0</v>
      </c>
      <c r="B8" s="39" t="s">
        <v>37</v>
      </c>
      <c r="C8" s="64" t="s">
        <v>35</v>
      </c>
      <c r="D8" s="41">
        <v>10.0</v>
      </c>
      <c r="E8" s="55">
        <v>2398247.0</v>
      </c>
      <c r="F8" s="56">
        <v>2.398247E7</v>
      </c>
      <c r="G8" s="19"/>
      <c r="H8" s="19"/>
      <c r="I8" s="19"/>
      <c r="J8" s="19"/>
      <c r="K8" s="19"/>
      <c r="L8" s="58"/>
    </row>
    <row r="9" ht="45.0" customHeight="1">
      <c r="A9" s="38">
        <v>4.0</v>
      </c>
      <c r="B9" s="39" t="s">
        <v>38</v>
      </c>
      <c r="C9" s="64" t="s">
        <v>35</v>
      </c>
      <c r="D9" s="41">
        <v>4.0</v>
      </c>
      <c r="E9" s="55">
        <v>1.6340683E7</v>
      </c>
      <c r="F9" s="56">
        <v>6.5362732E7</v>
      </c>
      <c r="G9" s="19"/>
      <c r="H9" s="19"/>
      <c r="I9" s="19"/>
      <c r="J9" s="19"/>
      <c r="K9" s="19"/>
      <c r="L9" s="58"/>
    </row>
    <row r="10" ht="45.0" customHeight="1">
      <c r="A10" s="38">
        <v>5.0</v>
      </c>
      <c r="B10" s="65" t="s">
        <v>39</v>
      </c>
      <c r="C10" s="64" t="s">
        <v>35</v>
      </c>
      <c r="D10" s="41">
        <v>1.0</v>
      </c>
      <c r="E10" s="55">
        <v>4067023.0</v>
      </c>
      <c r="F10" s="56">
        <v>4067023.0</v>
      </c>
      <c r="G10" s="19"/>
      <c r="H10" s="19"/>
      <c r="I10" s="19"/>
      <c r="J10" s="19"/>
      <c r="K10" s="19"/>
      <c r="L10" s="58"/>
    </row>
    <row r="11" ht="45.0" customHeight="1">
      <c r="A11" s="41">
        <v>6.0</v>
      </c>
      <c r="B11" s="66" t="s">
        <v>40</v>
      </c>
      <c r="C11" s="64" t="s">
        <v>35</v>
      </c>
      <c r="D11" s="41">
        <v>13.0</v>
      </c>
      <c r="E11" s="55">
        <v>9348243.0</v>
      </c>
      <c r="F11" s="56">
        <v>1.21527159E8</v>
      </c>
      <c r="G11" s="19"/>
      <c r="H11" s="19"/>
      <c r="I11" s="19"/>
      <c r="J11" s="19"/>
      <c r="K11" s="19"/>
      <c r="L11" s="58"/>
    </row>
    <row r="12" ht="25.5" customHeight="1">
      <c r="A12" s="67" t="s">
        <v>43</v>
      </c>
      <c r="B12" s="60"/>
      <c r="C12" s="60"/>
      <c r="D12" s="7"/>
      <c r="E12" s="62">
        <f>SUM(F6:F11)</f>
        <v>456732712</v>
      </c>
      <c r="F12" s="7"/>
      <c r="G12" s="2"/>
      <c r="H12" s="2"/>
      <c r="I12" s="2"/>
      <c r="J12" s="2"/>
      <c r="K12" s="2"/>
    </row>
    <row r="13" ht="13.5" customHeight="1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ht="13.5" customHeight="1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ht="13.5" customHeight="1">
      <c r="B15" s="68">
        <f>E12/1750905</f>
        <v>260.8552217</v>
      </c>
      <c r="C15" s="2"/>
      <c r="D15" s="2"/>
      <c r="E15" s="2"/>
      <c r="F15" s="2"/>
      <c r="G15" s="2"/>
      <c r="H15" s="2"/>
      <c r="I15" s="2"/>
      <c r="J15" s="2"/>
      <c r="K15" s="2"/>
    </row>
    <row r="16" ht="13.5" customHeight="1">
      <c r="C16" s="2"/>
      <c r="D16" s="2"/>
      <c r="E16" s="2"/>
      <c r="F16" s="2"/>
      <c r="G16" s="2"/>
      <c r="H16" s="2"/>
      <c r="I16" s="2"/>
      <c r="J16" s="2"/>
      <c r="K16" s="2"/>
    </row>
    <row r="17" ht="13.5" customHeight="1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ht="13.5" customHeight="1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ht="13.5" customHeight="1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ht="13.5" customHeight="1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ht="13.5" customHeight="1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ht="13.5" customHeight="1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ht="13.5" customHeight="1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ht="13.5" customHeight="1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ht="13.5" customHeight="1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ht="13.5" customHeight="1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ht="13.5" customHeight="1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ht="13.5" customHeight="1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ht="13.5" customHeight="1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ht="13.5" customHeight="1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ht="13.5" customHeight="1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ht="13.5" customHeigh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ht="13.5" customHeight="1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3.5" customHeight="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ht="13.5" customHeight="1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ht="13.5" customHeight="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ht="13.5" customHeight="1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ht="13.5" customHeight="1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ht="13.5" customHeight="1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ht="13.5" customHeight="1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ht="13.5" customHeight="1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ht="13.5" customHeight="1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ht="13.5" customHeight="1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ht="13.5" customHeight="1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ht="13.5" customHeight="1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ht="13.5" customHeight="1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ht="13.5" customHeight="1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ht="13.5" customHeight="1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ht="13.5" customHeight="1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ht="13.5" customHeight="1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ht="13.5" customHeight="1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ht="13.5" customHeight="1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ht="13.5" customHeight="1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ht="13.5" customHeight="1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ht="13.5" customHeight="1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ht="13.5" customHeight="1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ht="13.5" customHeight="1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ht="13.5" customHeight="1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ht="13.5" customHeight="1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ht="13.5" customHeight="1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ht="13.5" customHeight="1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ht="13.5" customHeight="1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ht="13.5" customHeight="1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ht="13.5" customHeight="1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ht="13.5" customHeight="1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ht="13.5" customHeight="1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ht="13.5" customHeight="1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ht="13.5" customHeight="1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ht="13.5" customHeight="1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ht="13.5" customHeight="1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ht="13.5" customHeight="1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ht="13.5" customHeight="1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ht="13.5" customHeight="1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ht="13.5" customHeight="1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ht="13.5" customHeight="1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ht="13.5" customHeight="1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ht="13.5" customHeight="1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ht="13.5" customHeight="1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ht="13.5" customHeight="1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ht="13.5" customHeight="1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ht="13.5" customHeight="1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ht="13.5" customHeight="1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ht="13.5" customHeight="1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ht="13.5" customHeight="1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ht="13.5" customHeight="1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ht="13.5" customHeight="1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ht="13.5" customHeight="1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ht="13.5" customHeight="1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ht="13.5" customHeight="1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ht="13.5" customHeight="1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ht="13.5" customHeight="1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ht="13.5" customHeight="1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ht="13.5" customHeight="1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ht="13.5" customHeight="1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ht="13.5" customHeight="1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ht="13.5" customHeight="1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ht="13.5" customHeight="1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ht="13.5" customHeight="1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ht="13.5" customHeight="1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ht="13.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ht="13.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ht="13.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ht="13.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ht="13.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ht="13.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ht="13.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ht="13.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ht="13.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ht="13.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ht="13.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ht="13.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ht="13.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ht="13.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ht="13.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ht="13.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ht="13.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ht="13.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ht="13.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ht="13.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ht="13.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ht="13.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ht="13.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ht="13.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ht="13.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ht="13.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ht="13.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ht="13.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ht="13.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ht="13.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ht="13.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ht="13.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ht="13.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ht="13.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ht="13.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ht="13.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ht="13.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ht="13.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ht="13.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ht="13.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ht="13.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ht="13.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ht="13.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ht="13.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ht="13.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ht="13.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ht="13.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ht="13.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ht="13.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ht="13.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ht="13.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ht="13.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ht="13.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ht="13.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ht="13.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ht="13.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ht="13.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ht="13.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ht="13.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ht="13.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ht="13.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ht="13.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ht="13.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ht="13.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ht="13.5" customHeight="1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ht="13.5" customHeight="1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ht="13.5" customHeight="1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ht="13.5" customHeight="1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ht="13.5" customHeight="1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ht="13.5" customHeight="1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ht="13.5" customHeight="1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ht="13.5" customHeight="1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ht="13.5" customHeight="1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ht="13.5" customHeight="1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ht="13.5" customHeight="1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ht="13.5" customHeight="1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ht="13.5" customHeight="1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ht="13.5" customHeight="1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ht="13.5" customHeight="1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ht="13.5" customHeight="1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ht="13.5" customHeight="1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ht="13.5" customHeight="1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ht="13.5" customHeight="1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ht="13.5" customHeight="1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ht="13.5" customHeight="1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ht="13.5" customHeight="1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ht="13.5" customHeight="1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ht="13.5" customHeight="1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ht="13.5" customHeight="1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ht="13.5" customHeight="1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ht="13.5" customHeight="1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ht="13.5" customHeight="1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ht="13.5" customHeight="1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ht="13.5" customHeight="1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ht="13.5" customHeight="1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ht="13.5" customHeight="1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ht="13.5" customHeight="1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ht="13.5" customHeight="1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ht="13.5" customHeight="1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ht="13.5" customHeight="1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ht="13.5" customHeight="1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ht="13.5" customHeight="1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ht="13.5" customHeight="1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ht="13.5" customHeight="1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ht="13.5" customHeight="1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ht="13.5" customHeight="1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ht="13.5" customHeight="1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ht="13.5" customHeight="1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ht="13.5" customHeight="1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ht="13.5" customHeight="1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ht="13.5" customHeight="1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ht="13.5" customHeight="1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ht="13.5" customHeight="1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ht="13.5" customHeight="1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ht="13.5" customHeight="1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ht="13.5" customHeight="1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ht="13.5" customHeight="1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ht="13.5" customHeight="1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ht="13.5" customHeight="1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ht="13.5" customHeight="1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ht="13.5" customHeight="1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ht="13.5" customHeight="1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ht="13.5" customHeight="1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ht="13.5" customHeight="1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ht="13.5" customHeight="1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ht="13.5" customHeight="1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ht="13.5" customHeight="1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ht="13.5" customHeight="1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ht="13.5" customHeight="1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ht="13.5" customHeight="1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ht="13.5" customHeight="1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ht="13.5" customHeight="1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ht="13.5" customHeight="1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ht="13.5" customHeight="1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ht="13.5" customHeight="1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ht="13.5" customHeight="1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ht="13.5" customHeight="1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ht="13.5" customHeight="1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ht="13.5" customHeight="1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ht="13.5" customHeight="1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ht="13.5" customHeight="1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ht="13.5" customHeight="1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ht="13.5" customHeight="1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ht="13.5" customHeight="1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ht="13.5" customHeight="1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ht="13.5" customHeight="1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ht="13.5" customHeight="1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ht="13.5" customHeight="1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ht="13.5" customHeight="1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ht="13.5" customHeight="1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ht="13.5" customHeight="1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ht="13.5" customHeight="1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ht="13.5" customHeight="1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ht="13.5" customHeight="1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ht="13.5" customHeight="1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ht="13.5" customHeight="1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ht="13.5" customHeight="1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ht="13.5" customHeight="1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ht="13.5" customHeight="1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ht="13.5" customHeight="1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ht="13.5" customHeight="1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ht="13.5" customHeight="1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ht="13.5" customHeight="1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ht="13.5" customHeight="1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ht="13.5" customHeight="1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ht="13.5" customHeight="1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ht="13.5" customHeight="1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ht="13.5" customHeight="1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ht="13.5" customHeight="1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ht="13.5" customHeight="1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ht="13.5" customHeight="1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ht="13.5" customHeight="1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ht="13.5" customHeight="1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ht="13.5" customHeight="1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ht="13.5" customHeight="1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ht="13.5" customHeight="1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ht="13.5" customHeight="1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ht="13.5" customHeight="1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ht="13.5" customHeight="1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ht="13.5" customHeight="1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ht="13.5" customHeight="1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ht="13.5" customHeight="1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ht="13.5" customHeight="1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ht="13.5" customHeight="1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ht="13.5" customHeight="1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ht="13.5" customHeight="1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ht="13.5" customHeight="1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ht="13.5" customHeight="1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ht="13.5" customHeight="1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ht="13.5" customHeight="1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ht="13.5" customHeight="1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ht="13.5" customHeight="1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ht="13.5" customHeight="1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ht="13.5" customHeight="1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ht="13.5" customHeight="1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ht="13.5" customHeight="1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ht="13.5" customHeight="1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ht="13.5" customHeight="1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ht="13.5" customHeight="1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ht="13.5" customHeight="1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ht="13.5" customHeight="1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ht="13.5" customHeight="1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ht="13.5" customHeight="1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ht="13.5" customHeight="1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ht="13.5" customHeight="1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ht="13.5" customHeight="1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ht="13.5" customHeight="1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ht="13.5" customHeight="1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ht="13.5" customHeight="1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ht="13.5" customHeight="1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ht="13.5" customHeight="1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ht="13.5" customHeight="1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ht="13.5" customHeight="1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ht="13.5" customHeight="1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ht="13.5" customHeight="1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ht="13.5" customHeight="1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ht="13.5" customHeight="1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ht="13.5" customHeight="1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ht="13.5" customHeight="1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ht="13.5" customHeight="1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ht="13.5" customHeight="1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ht="13.5" customHeight="1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ht="13.5" customHeight="1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ht="13.5" customHeight="1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ht="13.5" customHeight="1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ht="13.5" customHeight="1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ht="13.5" customHeight="1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ht="13.5" customHeight="1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ht="13.5" customHeight="1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ht="13.5" customHeight="1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ht="13.5" customHeight="1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ht="13.5" customHeight="1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ht="13.5" customHeight="1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ht="13.5" customHeight="1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ht="13.5" customHeight="1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ht="13.5" customHeight="1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ht="13.5" customHeight="1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ht="13.5" customHeight="1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ht="13.5" customHeight="1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ht="13.5" customHeight="1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ht="13.5" customHeight="1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ht="13.5" customHeight="1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ht="13.5" customHeight="1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ht="13.5" customHeight="1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ht="13.5" customHeight="1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ht="13.5" customHeight="1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ht="13.5" customHeight="1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ht="13.5" customHeight="1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ht="13.5" customHeight="1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ht="13.5" customHeight="1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ht="13.5" customHeight="1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ht="13.5" customHeight="1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ht="13.5" customHeight="1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ht="13.5" customHeight="1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ht="13.5" customHeight="1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ht="13.5" customHeight="1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ht="13.5" customHeight="1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ht="13.5" customHeight="1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ht="13.5" customHeight="1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ht="13.5" customHeight="1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ht="13.5" customHeight="1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ht="13.5" customHeight="1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ht="13.5" customHeight="1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ht="13.5" customHeight="1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ht="13.5" customHeight="1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ht="13.5" customHeight="1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ht="13.5" customHeight="1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ht="13.5" customHeight="1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ht="13.5" customHeight="1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ht="13.5" customHeight="1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ht="13.5" customHeight="1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ht="13.5" customHeight="1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ht="13.5" customHeight="1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ht="13.5" customHeight="1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ht="13.5" customHeight="1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ht="13.5" customHeight="1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ht="13.5" customHeight="1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ht="13.5" customHeight="1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ht="13.5" customHeight="1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ht="13.5" customHeight="1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ht="13.5" customHeight="1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ht="13.5" customHeight="1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ht="13.5" customHeight="1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ht="13.5" customHeight="1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ht="13.5" customHeight="1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ht="13.5" customHeight="1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ht="13.5" customHeight="1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ht="13.5" customHeight="1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ht="13.5" customHeight="1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ht="13.5" customHeight="1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ht="13.5" customHeight="1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ht="13.5" customHeight="1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ht="13.5" customHeight="1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ht="13.5" customHeight="1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ht="13.5" customHeight="1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ht="13.5" customHeight="1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ht="13.5" customHeight="1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ht="13.5" customHeight="1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ht="13.5" customHeight="1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ht="13.5" customHeight="1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ht="13.5" customHeight="1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ht="13.5" customHeight="1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ht="13.5" customHeight="1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ht="13.5" customHeight="1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ht="13.5" customHeight="1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ht="13.5" customHeight="1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ht="13.5" customHeight="1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ht="13.5" customHeight="1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ht="13.5" customHeight="1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ht="13.5" customHeight="1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ht="13.5" customHeight="1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ht="13.5" customHeight="1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ht="13.5" customHeight="1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ht="13.5" customHeight="1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ht="13.5" customHeight="1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ht="13.5" customHeight="1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ht="13.5" customHeight="1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ht="13.5" customHeight="1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ht="13.5" customHeight="1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ht="13.5" customHeight="1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ht="13.5" customHeight="1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ht="13.5" customHeight="1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ht="13.5" customHeight="1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ht="13.5" customHeight="1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ht="13.5" customHeight="1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ht="13.5" customHeight="1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ht="13.5" customHeight="1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ht="13.5" customHeight="1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ht="13.5" customHeight="1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ht="13.5" customHeight="1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ht="13.5" customHeight="1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ht="13.5" customHeight="1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ht="13.5" customHeight="1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ht="13.5" customHeight="1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ht="13.5" customHeight="1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ht="13.5" customHeight="1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ht="13.5" customHeight="1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ht="13.5" customHeight="1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ht="13.5" customHeight="1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ht="13.5" customHeight="1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ht="13.5" customHeight="1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ht="13.5" customHeight="1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ht="13.5" customHeight="1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ht="13.5" customHeight="1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ht="13.5" customHeight="1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ht="13.5" customHeight="1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ht="13.5" customHeight="1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ht="13.5" customHeight="1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ht="13.5" customHeight="1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ht="13.5" customHeight="1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ht="13.5" customHeight="1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ht="13.5" customHeight="1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ht="13.5" customHeight="1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ht="13.5" customHeight="1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ht="13.5" customHeight="1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ht="13.5" customHeight="1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ht="13.5" customHeight="1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ht="13.5" customHeight="1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ht="13.5" customHeight="1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ht="13.5" customHeight="1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ht="13.5" customHeight="1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ht="13.5" customHeight="1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ht="13.5" customHeight="1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ht="13.5" customHeight="1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ht="13.5" customHeight="1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ht="13.5" customHeight="1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ht="13.5" customHeight="1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ht="13.5" customHeight="1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ht="13.5" customHeight="1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ht="13.5" customHeight="1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ht="13.5" customHeight="1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ht="13.5" customHeight="1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ht="13.5" customHeight="1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ht="13.5" customHeight="1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ht="13.5" customHeight="1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ht="13.5" customHeight="1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ht="13.5" customHeight="1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ht="13.5" customHeight="1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ht="13.5" customHeight="1"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ht="13.5" customHeight="1"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ht="13.5" customHeight="1"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ht="13.5" customHeight="1"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ht="13.5" customHeight="1"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ht="13.5" customHeight="1"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ht="13.5" customHeight="1"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ht="13.5" customHeight="1"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ht="13.5" customHeight="1"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ht="13.5" customHeight="1"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ht="13.5" customHeight="1"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ht="13.5" customHeight="1"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ht="13.5" customHeight="1"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ht="13.5" customHeight="1"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ht="13.5" customHeight="1"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ht="13.5" customHeight="1"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ht="13.5" customHeight="1"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ht="13.5" customHeight="1"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ht="13.5" customHeight="1"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ht="13.5" customHeight="1"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ht="13.5" customHeight="1"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ht="13.5" customHeight="1"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ht="13.5" customHeight="1"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ht="13.5" customHeight="1"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ht="13.5" customHeight="1"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ht="13.5" customHeight="1"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ht="13.5" customHeight="1"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ht="13.5" customHeight="1"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ht="13.5" customHeight="1"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ht="13.5" customHeight="1"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ht="13.5" customHeight="1"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ht="13.5" customHeight="1"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ht="13.5" customHeight="1"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ht="13.5" customHeight="1"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ht="13.5" customHeight="1"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ht="13.5" customHeight="1"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ht="13.5" customHeight="1"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ht="13.5" customHeight="1"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ht="13.5" customHeight="1"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ht="13.5" customHeight="1"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ht="13.5" customHeight="1"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ht="13.5" customHeight="1"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ht="13.5" customHeight="1"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ht="13.5" customHeight="1"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ht="13.5" customHeight="1"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ht="13.5" customHeight="1"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ht="13.5" customHeight="1"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ht="13.5" customHeight="1"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ht="13.5" customHeight="1"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ht="13.5" customHeight="1"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ht="13.5" customHeight="1"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ht="13.5" customHeight="1"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ht="13.5" customHeight="1"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ht="13.5" customHeight="1"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ht="13.5" customHeight="1"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ht="13.5" customHeight="1"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ht="13.5" customHeight="1"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ht="13.5" customHeight="1"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ht="13.5" customHeight="1"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ht="13.5" customHeight="1"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ht="13.5" customHeight="1"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ht="13.5" customHeight="1"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ht="13.5" customHeight="1"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ht="13.5" customHeight="1"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ht="13.5" customHeight="1"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ht="13.5" customHeight="1"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ht="13.5" customHeight="1"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ht="13.5" customHeight="1"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ht="13.5" customHeight="1"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ht="13.5" customHeight="1"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ht="13.5" customHeight="1"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ht="13.5" customHeight="1"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ht="13.5" customHeight="1"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ht="13.5" customHeight="1"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ht="13.5" customHeight="1"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ht="13.5" customHeight="1"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ht="13.5" customHeight="1"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ht="13.5" customHeight="1"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ht="13.5" customHeight="1"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ht="13.5" customHeight="1"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ht="13.5" customHeight="1"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ht="13.5" customHeight="1"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ht="13.5" customHeight="1"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ht="13.5" customHeight="1"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ht="13.5" customHeight="1"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ht="13.5" customHeight="1"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ht="13.5" customHeight="1"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ht="13.5" customHeight="1"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ht="13.5" customHeight="1"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ht="13.5" customHeight="1"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ht="13.5" customHeight="1"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ht="13.5" customHeight="1"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ht="13.5" customHeight="1"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ht="13.5" customHeight="1"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ht="13.5" customHeight="1"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ht="13.5" customHeight="1"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ht="13.5" customHeight="1"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ht="13.5" customHeight="1"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ht="13.5" customHeight="1"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ht="13.5" customHeight="1"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ht="13.5" customHeight="1"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ht="13.5" customHeight="1"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ht="13.5" customHeight="1"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ht="13.5" customHeight="1"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ht="13.5" customHeight="1"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ht="13.5" customHeight="1"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ht="13.5" customHeight="1"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ht="13.5" customHeight="1"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ht="13.5" customHeight="1"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ht="13.5" customHeight="1"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ht="13.5" customHeight="1"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ht="13.5" customHeight="1"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ht="13.5" customHeight="1"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ht="13.5" customHeight="1"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ht="13.5" customHeight="1"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ht="13.5" customHeight="1"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ht="13.5" customHeight="1"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ht="13.5" customHeight="1"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ht="13.5" customHeight="1"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ht="13.5" customHeight="1"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ht="13.5" customHeight="1"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ht="13.5" customHeight="1"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ht="13.5" customHeight="1"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ht="13.5" customHeight="1"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ht="13.5" customHeight="1"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ht="13.5" customHeight="1"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ht="13.5" customHeight="1"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ht="13.5" customHeight="1"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ht="13.5" customHeight="1"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ht="13.5" customHeight="1"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ht="13.5" customHeight="1"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ht="13.5" customHeight="1"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ht="13.5" customHeight="1"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ht="13.5" customHeight="1"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ht="13.5" customHeight="1"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ht="13.5" customHeight="1"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ht="13.5" customHeight="1"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ht="13.5" customHeight="1"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ht="13.5" customHeight="1"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ht="13.5" customHeight="1"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ht="13.5" customHeight="1"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ht="13.5" customHeight="1"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ht="13.5" customHeight="1"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ht="13.5" customHeight="1"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ht="13.5" customHeight="1"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ht="13.5" customHeight="1"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ht="13.5" customHeight="1"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ht="13.5" customHeight="1"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ht="13.5" customHeight="1"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ht="13.5" customHeight="1"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ht="13.5" customHeight="1"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ht="13.5" customHeight="1"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ht="13.5" customHeight="1"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ht="13.5" customHeight="1"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ht="13.5" customHeight="1"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ht="13.5" customHeight="1"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ht="13.5" customHeight="1"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ht="13.5" customHeight="1"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ht="13.5" customHeight="1"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ht="13.5" customHeight="1"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ht="13.5" customHeight="1"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ht="13.5" customHeight="1"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ht="13.5" customHeight="1"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ht="13.5" customHeight="1"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ht="13.5" customHeight="1"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ht="13.5" customHeight="1"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ht="13.5" customHeight="1"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ht="13.5" customHeight="1"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ht="13.5" customHeight="1"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ht="13.5" customHeight="1"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ht="13.5" customHeight="1"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ht="13.5" customHeight="1"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ht="13.5" customHeight="1"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ht="13.5" customHeight="1"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ht="13.5" customHeight="1"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ht="13.5" customHeight="1"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ht="13.5" customHeight="1"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ht="13.5" customHeight="1"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ht="13.5" customHeight="1"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ht="13.5" customHeight="1"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ht="13.5" customHeight="1"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ht="13.5" customHeight="1"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ht="13.5" customHeight="1"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ht="13.5" customHeight="1"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ht="13.5" customHeight="1"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ht="13.5" customHeight="1"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ht="13.5" customHeight="1"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ht="13.5" customHeight="1"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ht="13.5" customHeight="1"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ht="13.5" customHeight="1"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ht="13.5" customHeight="1"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ht="13.5" customHeight="1"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ht="13.5" customHeight="1"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ht="13.5" customHeight="1"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ht="13.5" customHeight="1"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ht="13.5" customHeight="1"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ht="13.5" customHeight="1"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ht="13.5" customHeight="1"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ht="13.5" customHeight="1"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ht="13.5" customHeight="1"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ht="13.5" customHeight="1"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ht="13.5" customHeight="1"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ht="13.5" customHeight="1"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ht="13.5" customHeight="1"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ht="13.5" customHeight="1"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ht="13.5" customHeight="1"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ht="13.5" customHeight="1"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ht="13.5" customHeight="1"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ht="13.5" customHeight="1"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ht="13.5" customHeight="1"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ht="13.5" customHeight="1"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ht="13.5" customHeight="1"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ht="13.5" customHeight="1"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ht="13.5" customHeight="1"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ht="13.5" customHeight="1"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ht="13.5" customHeight="1"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ht="13.5" customHeight="1"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ht="13.5" customHeight="1"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ht="13.5" customHeight="1"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ht="13.5" customHeight="1"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ht="13.5" customHeight="1"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ht="13.5" customHeight="1"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ht="13.5" customHeight="1"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ht="13.5" customHeight="1"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ht="13.5" customHeight="1"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ht="13.5" customHeight="1"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ht="13.5" customHeight="1"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ht="13.5" customHeight="1"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ht="13.5" customHeight="1"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ht="13.5" customHeight="1"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ht="13.5" customHeight="1"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ht="13.5" customHeight="1"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ht="13.5" customHeight="1"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ht="13.5" customHeight="1"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ht="13.5" customHeight="1"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ht="13.5" customHeight="1"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ht="13.5" customHeight="1"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ht="13.5" customHeight="1"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ht="13.5" customHeight="1"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ht="13.5" customHeight="1"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ht="13.5" customHeight="1"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ht="13.5" customHeight="1"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ht="13.5" customHeight="1"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ht="13.5" customHeight="1"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ht="13.5" customHeight="1"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ht="13.5" customHeight="1"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ht="13.5" customHeight="1"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ht="13.5" customHeight="1"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ht="13.5" customHeight="1"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ht="13.5" customHeight="1"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ht="13.5" customHeight="1"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ht="13.5" customHeight="1"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ht="13.5" customHeight="1"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ht="13.5" customHeight="1"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ht="13.5" customHeight="1"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ht="13.5" customHeight="1"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ht="13.5" customHeight="1"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ht="13.5" customHeight="1"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ht="13.5" customHeight="1"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ht="13.5" customHeight="1"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ht="13.5" customHeight="1"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ht="13.5" customHeight="1"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ht="13.5" customHeight="1"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ht="13.5" customHeight="1"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ht="13.5" customHeight="1"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ht="13.5" customHeight="1"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ht="13.5" customHeight="1"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ht="13.5" customHeight="1"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ht="13.5" customHeight="1"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ht="13.5" customHeight="1"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ht="13.5" customHeight="1"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ht="13.5" customHeight="1"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ht="13.5" customHeight="1"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ht="13.5" customHeight="1"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ht="13.5" customHeight="1"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ht="13.5" customHeight="1"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ht="13.5" customHeight="1"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ht="13.5" customHeight="1"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ht="13.5" customHeight="1"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ht="13.5" customHeight="1"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ht="13.5" customHeight="1"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ht="13.5" customHeight="1"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ht="13.5" customHeight="1"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ht="13.5" customHeight="1"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ht="13.5" customHeight="1"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ht="13.5" customHeight="1"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ht="13.5" customHeight="1"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ht="13.5" customHeight="1"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ht="13.5" customHeight="1"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ht="13.5" customHeight="1"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ht="13.5" customHeight="1"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ht="13.5" customHeight="1"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ht="13.5" customHeight="1"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ht="13.5" customHeight="1"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ht="13.5" customHeight="1"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ht="13.5" customHeight="1"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ht="13.5" customHeight="1"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ht="13.5" customHeight="1"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ht="13.5" customHeight="1"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ht="13.5" customHeight="1"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ht="13.5" customHeight="1"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ht="13.5" customHeight="1"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ht="13.5" customHeight="1"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ht="13.5" customHeight="1"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ht="13.5" customHeight="1"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ht="13.5" customHeight="1"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ht="13.5" customHeight="1"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ht="13.5" customHeight="1"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ht="13.5" customHeight="1"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ht="13.5" customHeight="1"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ht="13.5" customHeight="1"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ht="13.5" customHeight="1"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ht="13.5" customHeight="1"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ht="13.5" customHeight="1"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ht="13.5" customHeight="1"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ht="13.5" customHeight="1"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ht="13.5" customHeight="1"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ht="13.5" customHeight="1"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ht="13.5" customHeight="1"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ht="13.5" customHeight="1"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ht="13.5" customHeight="1"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ht="13.5" customHeight="1"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ht="13.5" customHeight="1"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ht="13.5" customHeight="1"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ht="13.5" customHeight="1"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ht="13.5" customHeight="1"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ht="13.5" customHeight="1"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ht="13.5" customHeight="1"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ht="13.5" customHeight="1"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ht="13.5" customHeight="1"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ht="13.5" customHeight="1"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ht="13.5" customHeight="1"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ht="13.5" customHeight="1"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ht="13.5" customHeight="1"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ht="13.5" customHeight="1"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ht="13.5" customHeight="1"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ht="13.5" customHeight="1"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ht="13.5" customHeight="1"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ht="13.5" customHeight="1"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ht="13.5" customHeight="1"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ht="13.5" customHeight="1"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ht="13.5" customHeight="1"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ht="13.5" customHeight="1"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ht="13.5" customHeight="1"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ht="13.5" customHeight="1"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ht="13.5" customHeight="1"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ht="13.5" customHeight="1"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ht="13.5" customHeight="1"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ht="13.5" customHeight="1"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ht="13.5" customHeight="1"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ht="13.5" customHeight="1"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ht="13.5" customHeight="1"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ht="13.5" customHeight="1"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ht="13.5" customHeight="1"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ht="13.5" customHeight="1"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ht="13.5" customHeight="1"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ht="13.5" customHeight="1"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ht="13.5" customHeight="1"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ht="13.5" customHeight="1"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ht="13.5" customHeight="1"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ht="13.5" customHeight="1"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ht="13.5" customHeight="1"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ht="13.5" customHeight="1"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ht="13.5" customHeight="1"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ht="13.5" customHeight="1"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ht="13.5" customHeight="1"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ht="13.5" customHeight="1"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ht="13.5" customHeight="1"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ht="13.5" customHeight="1"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ht="13.5" customHeight="1"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ht="13.5" customHeight="1"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ht="13.5" customHeight="1"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ht="13.5" customHeight="1"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ht="13.5" customHeight="1"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ht="13.5" customHeight="1"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ht="13.5" customHeight="1"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ht="13.5" customHeight="1"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ht="13.5" customHeight="1"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ht="13.5" customHeight="1"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ht="13.5" customHeight="1"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ht="13.5" customHeight="1"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ht="13.5" customHeight="1"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ht="13.5" customHeight="1"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ht="13.5" customHeight="1"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ht="13.5" customHeight="1"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ht="13.5" customHeight="1"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ht="13.5" customHeight="1"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ht="13.5" customHeight="1"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ht="13.5" customHeight="1"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ht="13.5" customHeight="1"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ht="13.5" customHeight="1"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ht="13.5" customHeight="1"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ht="13.5" customHeight="1"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ht="13.5" customHeight="1"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ht="13.5" customHeight="1"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ht="13.5" customHeight="1"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ht="13.5" customHeight="1"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ht="13.5" customHeight="1"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ht="13.5" customHeight="1"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ht="13.5" customHeight="1"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ht="13.5" customHeight="1"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ht="13.5" customHeight="1"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ht="13.5" customHeight="1"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ht="13.5" customHeight="1"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ht="13.5" customHeight="1"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ht="13.5" customHeight="1"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ht="13.5" customHeight="1"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ht="13.5" customHeight="1"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ht="13.5" customHeight="1"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ht="13.5" customHeight="1"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ht="13.5" customHeight="1"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ht="13.5" customHeight="1"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ht="13.5" customHeight="1"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ht="13.5" customHeight="1"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ht="13.5" customHeight="1"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ht="13.5" customHeight="1"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ht="13.5" customHeight="1"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ht="13.5" customHeight="1"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ht="13.5" customHeight="1"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ht="13.5" customHeight="1"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ht="13.5" customHeight="1"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ht="13.5" customHeight="1"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ht="13.5" customHeight="1"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ht="13.5" customHeight="1"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ht="13.5" customHeight="1"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ht="13.5" customHeight="1"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ht="13.5" customHeight="1"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ht="13.5" customHeight="1"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ht="13.5" customHeight="1"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ht="13.5" customHeight="1"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ht="13.5" customHeight="1"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ht="13.5" customHeight="1"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ht="13.5" customHeight="1"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ht="13.5" customHeight="1"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ht="13.5" customHeight="1"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ht="13.5" customHeight="1"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ht="13.5" customHeight="1"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ht="13.5" customHeight="1"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ht="13.5" customHeight="1"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ht="13.5" customHeight="1"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ht="13.5" customHeight="1"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ht="13.5" customHeight="1"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ht="13.5" customHeight="1"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ht="13.5" customHeight="1"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ht="13.5" customHeight="1"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ht="13.5" customHeight="1"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ht="13.5" customHeight="1"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ht="13.5" customHeight="1"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ht="13.5" customHeight="1"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ht="13.5" customHeight="1"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ht="13.5" customHeight="1"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ht="13.5" customHeight="1"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ht="13.5" customHeight="1"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ht="13.5" customHeight="1"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ht="13.5" customHeight="1"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ht="13.5" customHeight="1"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ht="13.5" customHeight="1"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ht="13.5" customHeight="1"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ht="13.5" customHeight="1"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ht="13.5" customHeight="1"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ht="13.5" customHeight="1"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ht="13.5" customHeight="1"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ht="13.5" customHeight="1"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ht="13.5" customHeight="1"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ht="13.5" customHeight="1"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ht="13.5" customHeight="1"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ht="13.5" customHeight="1"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ht="13.5" customHeight="1"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ht="13.5" customHeight="1">
      <c r="B946" s="2"/>
      <c r="C946" s="2"/>
      <c r="D946" s="2"/>
      <c r="E946" s="2"/>
      <c r="F946" s="2"/>
      <c r="G946" s="2"/>
      <c r="H946" s="2"/>
      <c r="I946" s="2"/>
      <c r="J946" s="2"/>
      <c r="K946" s="2"/>
    </row>
    <row r="947" ht="13.5" customHeight="1">
      <c r="B947" s="2"/>
      <c r="C947" s="2"/>
      <c r="D947" s="2"/>
      <c r="E947" s="2"/>
      <c r="F947" s="2"/>
      <c r="G947" s="2"/>
      <c r="H947" s="2"/>
      <c r="I947" s="2"/>
      <c r="J947" s="2"/>
      <c r="K947" s="2"/>
    </row>
    <row r="948" ht="13.5" customHeight="1">
      <c r="B948" s="2"/>
      <c r="C948" s="2"/>
      <c r="D948" s="2"/>
      <c r="E948" s="2"/>
      <c r="F948" s="2"/>
      <c r="G948" s="2"/>
      <c r="H948" s="2"/>
      <c r="I948" s="2"/>
      <c r="J948" s="2"/>
      <c r="K948" s="2"/>
    </row>
    <row r="949" ht="13.5" customHeight="1">
      <c r="B949" s="2"/>
      <c r="C949" s="2"/>
      <c r="D949" s="2"/>
      <c r="E949" s="2"/>
      <c r="F949" s="2"/>
      <c r="G949" s="2"/>
      <c r="H949" s="2"/>
      <c r="I949" s="2"/>
      <c r="J949" s="2"/>
      <c r="K949" s="2"/>
    </row>
    <row r="950" ht="13.5" customHeight="1">
      <c r="B950" s="2"/>
      <c r="C950" s="2"/>
      <c r="D950" s="2"/>
      <c r="E950" s="2"/>
      <c r="F950" s="2"/>
      <c r="G950" s="2"/>
      <c r="H950" s="2"/>
      <c r="I950" s="2"/>
      <c r="J950" s="2"/>
      <c r="K950" s="2"/>
    </row>
    <row r="951" ht="13.5" customHeight="1">
      <c r="B951" s="2"/>
      <c r="C951" s="2"/>
      <c r="D951" s="2"/>
      <c r="E951" s="2"/>
      <c r="F951" s="2"/>
      <c r="G951" s="2"/>
      <c r="H951" s="2"/>
      <c r="I951" s="2"/>
      <c r="J951" s="2"/>
      <c r="K951" s="2"/>
    </row>
    <row r="952" ht="13.5" customHeight="1">
      <c r="B952" s="2"/>
      <c r="C952" s="2"/>
      <c r="D952" s="2"/>
      <c r="E952" s="2"/>
      <c r="F952" s="2"/>
      <c r="G952" s="2"/>
      <c r="H952" s="2"/>
      <c r="I952" s="2"/>
      <c r="J952" s="2"/>
      <c r="K952" s="2"/>
    </row>
    <row r="953" ht="13.5" customHeight="1">
      <c r="B953" s="2"/>
      <c r="C953" s="2"/>
      <c r="D953" s="2"/>
      <c r="E953" s="2"/>
      <c r="F953" s="2"/>
      <c r="G953" s="2"/>
      <c r="H953" s="2"/>
      <c r="I953" s="2"/>
      <c r="J953" s="2"/>
      <c r="K953" s="2"/>
    </row>
    <row r="954" ht="13.5" customHeight="1">
      <c r="B954" s="2"/>
      <c r="C954" s="2"/>
      <c r="D954" s="2"/>
      <c r="E954" s="2"/>
      <c r="F954" s="2"/>
      <c r="G954" s="2"/>
      <c r="H954" s="2"/>
      <c r="I954" s="2"/>
      <c r="J954" s="2"/>
      <c r="K954" s="2"/>
    </row>
    <row r="955" ht="13.5" customHeight="1">
      <c r="B955" s="2"/>
      <c r="C955" s="2"/>
      <c r="D955" s="2"/>
      <c r="E955" s="2"/>
      <c r="F955" s="2"/>
      <c r="G955" s="2"/>
      <c r="H955" s="2"/>
      <c r="I955" s="2"/>
      <c r="J955" s="2"/>
      <c r="K955" s="2"/>
    </row>
    <row r="956" ht="13.5" customHeight="1">
      <c r="B956" s="2"/>
      <c r="C956" s="2"/>
      <c r="D956" s="2"/>
      <c r="E956" s="2"/>
      <c r="F956" s="2"/>
      <c r="G956" s="2"/>
      <c r="H956" s="2"/>
      <c r="I956" s="2"/>
      <c r="J956" s="2"/>
      <c r="K956" s="2"/>
    </row>
    <row r="957" ht="13.5" customHeight="1">
      <c r="B957" s="2"/>
      <c r="C957" s="2"/>
      <c r="D957" s="2"/>
      <c r="E957" s="2"/>
      <c r="F957" s="2"/>
      <c r="G957" s="2"/>
      <c r="H957" s="2"/>
      <c r="I957" s="2"/>
      <c r="J957" s="2"/>
      <c r="K957" s="2"/>
    </row>
    <row r="958" ht="13.5" customHeight="1">
      <c r="B958" s="2"/>
      <c r="C958" s="2"/>
      <c r="D958" s="2"/>
      <c r="E958" s="2"/>
      <c r="F958" s="2"/>
      <c r="G958" s="2"/>
      <c r="H958" s="2"/>
      <c r="I958" s="2"/>
      <c r="J958" s="2"/>
      <c r="K958" s="2"/>
    </row>
    <row r="959" ht="13.5" customHeight="1">
      <c r="B959" s="2"/>
      <c r="C959" s="2"/>
      <c r="D959" s="2"/>
      <c r="E959" s="2"/>
      <c r="F959" s="2"/>
      <c r="G959" s="2"/>
      <c r="H959" s="2"/>
      <c r="I959" s="2"/>
      <c r="J959" s="2"/>
      <c r="K959" s="2"/>
    </row>
    <row r="960" ht="13.5" customHeight="1">
      <c r="B960" s="2"/>
      <c r="C960" s="2"/>
      <c r="D960" s="2"/>
      <c r="E960" s="2"/>
      <c r="F960" s="2"/>
      <c r="G960" s="2"/>
      <c r="H960" s="2"/>
      <c r="I960" s="2"/>
      <c r="J960" s="2"/>
      <c r="K960" s="2"/>
    </row>
    <row r="961" ht="13.5" customHeight="1">
      <c r="B961" s="2"/>
      <c r="C961" s="2"/>
      <c r="D961" s="2"/>
      <c r="E961" s="2"/>
      <c r="F961" s="2"/>
      <c r="G961" s="2"/>
      <c r="H961" s="2"/>
      <c r="I961" s="2"/>
      <c r="J961" s="2"/>
      <c r="K961" s="2"/>
    </row>
    <row r="962" ht="13.5" customHeight="1">
      <c r="B962" s="2"/>
      <c r="C962" s="2"/>
      <c r="D962" s="2"/>
      <c r="E962" s="2"/>
      <c r="F962" s="2"/>
      <c r="G962" s="2"/>
      <c r="H962" s="2"/>
      <c r="I962" s="2"/>
      <c r="J962" s="2"/>
      <c r="K962" s="2"/>
    </row>
    <row r="963" ht="13.5" customHeight="1">
      <c r="B963" s="2"/>
      <c r="C963" s="2"/>
      <c r="D963" s="2"/>
      <c r="E963" s="2"/>
      <c r="F963" s="2"/>
      <c r="G963" s="2"/>
      <c r="H963" s="2"/>
      <c r="I963" s="2"/>
      <c r="J963" s="2"/>
      <c r="K963" s="2"/>
    </row>
    <row r="964" ht="13.5" customHeight="1">
      <c r="B964" s="2"/>
      <c r="C964" s="2"/>
      <c r="D964" s="2"/>
      <c r="E964" s="2"/>
      <c r="F964" s="2"/>
      <c r="G964" s="2"/>
      <c r="H964" s="2"/>
      <c r="I964" s="2"/>
      <c r="J964" s="2"/>
      <c r="K964" s="2"/>
    </row>
    <row r="965" ht="13.5" customHeight="1">
      <c r="B965" s="2"/>
      <c r="C965" s="2"/>
      <c r="D965" s="2"/>
      <c r="E965" s="2"/>
      <c r="F965" s="2"/>
      <c r="G965" s="2"/>
      <c r="H965" s="2"/>
      <c r="I965" s="2"/>
      <c r="J965" s="2"/>
      <c r="K965" s="2"/>
    </row>
    <row r="966" ht="13.5" customHeight="1">
      <c r="B966" s="2"/>
      <c r="C966" s="2"/>
      <c r="D966" s="2"/>
      <c r="E966" s="2"/>
      <c r="F966" s="2"/>
      <c r="G966" s="2"/>
      <c r="H966" s="2"/>
      <c r="I966" s="2"/>
      <c r="J966" s="2"/>
      <c r="K966" s="2"/>
    </row>
    <row r="967" ht="13.5" customHeight="1">
      <c r="B967" s="2"/>
      <c r="C967" s="2"/>
      <c r="D967" s="2"/>
      <c r="E967" s="2"/>
      <c r="F967" s="2"/>
      <c r="G967" s="2"/>
      <c r="H967" s="2"/>
      <c r="I967" s="2"/>
      <c r="J967" s="2"/>
      <c r="K967" s="2"/>
    </row>
    <row r="968" ht="13.5" customHeight="1">
      <c r="B968" s="2"/>
      <c r="C968" s="2"/>
      <c r="D968" s="2"/>
      <c r="E968" s="2"/>
      <c r="F968" s="2"/>
      <c r="G968" s="2"/>
      <c r="H968" s="2"/>
      <c r="I968" s="2"/>
      <c r="J968" s="2"/>
      <c r="K968" s="2"/>
    </row>
    <row r="969" ht="13.5" customHeight="1">
      <c r="B969" s="2"/>
      <c r="C969" s="2"/>
      <c r="D969" s="2"/>
      <c r="E969" s="2"/>
      <c r="F969" s="2"/>
      <c r="G969" s="2"/>
      <c r="H969" s="2"/>
      <c r="I969" s="2"/>
      <c r="J969" s="2"/>
      <c r="K969" s="2"/>
    </row>
    <row r="970" ht="13.5" customHeight="1">
      <c r="B970" s="2"/>
      <c r="C970" s="2"/>
      <c r="D970" s="2"/>
      <c r="E970" s="2"/>
      <c r="F970" s="2"/>
      <c r="G970" s="2"/>
      <c r="H970" s="2"/>
      <c r="I970" s="2"/>
      <c r="J970" s="2"/>
      <c r="K970" s="2"/>
    </row>
    <row r="971" ht="13.5" customHeight="1">
      <c r="B971" s="2"/>
      <c r="C971" s="2"/>
      <c r="D971" s="2"/>
      <c r="E971" s="2"/>
      <c r="F971" s="2"/>
      <c r="G971" s="2"/>
      <c r="H971" s="2"/>
      <c r="I971" s="2"/>
      <c r="J971" s="2"/>
      <c r="K971" s="2"/>
    </row>
    <row r="972" ht="13.5" customHeight="1">
      <c r="B972" s="2"/>
      <c r="C972" s="2"/>
      <c r="D972" s="2"/>
      <c r="E972" s="2"/>
      <c r="F972" s="2"/>
      <c r="G972" s="2"/>
      <c r="H972" s="2"/>
      <c r="I972" s="2"/>
      <c r="J972" s="2"/>
      <c r="K972" s="2"/>
    </row>
    <row r="973" ht="13.5" customHeight="1">
      <c r="B973" s="2"/>
      <c r="C973" s="2"/>
      <c r="D973" s="2"/>
      <c r="E973" s="2"/>
      <c r="F973" s="2"/>
      <c r="G973" s="2"/>
      <c r="H973" s="2"/>
      <c r="I973" s="2"/>
      <c r="J973" s="2"/>
      <c r="K973" s="2"/>
    </row>
    <row r="974" ht="13.5" customHeight="1">
      <c r="B974" s="2"/>
      <c r="C974" s="2"/>
      <c r="D974" s="2"/>
      <c r="E974" s="2"/>
      <c r="F974" s="2"/>
      <c r="G974" s="2"/>
      <c r="H974" s="2"/>
      <c r="I974" s="2"/>
      <c r="J974" s="2"/>
      <c r="K974" s="2"/>
    </row>
    <row r="975" ht="13.5" customHeight="1">
      <c r="B975" s="2"/>
      <c r="C975" s="2"/>
      <c r="D975" s="2"/>
      <c r="E975" s="2"/>
      <c r="F975" s="2"/>
      <c r="G975" s="2"/>
      <c r="H975" s="2"/>
      <c r="I975" s="2"/>
      <c r="J975" s="2"/>
      <c r="K975" s="2"/>
    </row>
    <row r="976" ht="13.5" customHeight="1">
      <c r="B976" s="2"/>
      <c r="C976" s="2"/>
      <c r="D976" s="2"/>
      <c r="E976" s="2"/>
      <c r="F976" s="2"/>
      <c r="G976" s="2"/>
      <c r="H976" s="2"/>
      <c r="I976" s="2"/>
      <c r="J976" s="2"/>
      <c r="K976" s="2"/>
    </row>
    <row r="977" ht="13.5" customHeight="1">
      <c r="B977" s="2"/>
      <c r="C977" s="2"/>
      <c r="D977" s="2"/>
      <c r="E977" s="2"/>
      <c r="F977" s="2"/>
      <c r="G977" s="2"/>
      <c r="H977" s="2"/>
      <c r="I977" s="2"/>
      <c r="J977" s="2"/>
      <c r="K977" s="2"/>
    </row>
    <row r="978" ht="13.5" customHeight="1">
      <c r="B978" s="2"/>
      <c r="C978" s="2"/>
      <c r="D978" s="2"/>
      <c r="E978" s="2"/>
      <c r="F978" s="2"/>
      <c r="G978" s="2"/>
      <c r="H978" s="2"/>
      <c r="I978" s="2"/>
      <c r="J978" s="2"/>
      <c r="K978" s="2"/>
    </row>
  </sheetData>
  <mergeCells count="4">
    <mergeCell ref="A2:D4"/>
    <mergeCell ref="E2:F4"/>
    <mergeCell ref="A12:D12"/>
    <mergeCell ref="E12:F12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2024-05-11T01:43:33Z</dcterms:created>
  <dc:creator>Usuario</dc:creator>
</cp:coreProperties>
</file>