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HP\Documents\PROCESOS GOBERNACIÓN\PRIVADA\SISTEMA PENAL ADOLESCENTE\DORYS\"/>
    </mc:Choice>
  </mc:AlternateContent>
  <xr:revisionPtr revIDLastSave="0" documentId="13_ncr:1_{3A3B74F7-B6E0-4914-81D2-69935304296E}" xr6:coauthVersionLast="36" xr6:coauthVersionMax="36" xr10:uidLastSave="{00000000-0000-0000-0000-000000000000}"/>
  <bookViews>
    <workbookView xWindow="0" yWindow="0" windowWidth="20490" windowHeight="7545" xr2:uid="{1004CD07-0CD3-4EF2-B187-65C02658FC96}"/>
  </bookViews>
  <sheets>
    <sheet name="PRESUPUESTO" sheetId="1" r:id="rId1"/>
  </sheets>
  <definedNames>
    <definedName name="_xlnm.Print_Area" localSheetId="0">PRESUPUESTO!$B$2:$I$37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1" l="1"/>
  <c r="I26" i="1" s="1"/>
  <c r="I35" i="1"/>
  <c r="I34" i="1"/>
  <c r="I36" i="1" s="1"/>
  <c r="I33" i="1"/>
  <c r="H30" i="1"/>
  <c r="H29" i="1"/>
  <c r="H28" i="1"/>
  <c r="I31" i="1"/>
  <c r="H26" i="1"/>
  <c r="H23" i="1"/>
  <c r="H24" i="1"/>
  <c r="H22" i="1"/>
  <c r="H20" i="1"/>
  <c r="I20" i="1"/>
  <c r="H10" i="1"/>
  <c r="H11" i="1"/>
  <c r="H12" i="1"/>
  <c r="H13" i="1"/>
  <c r="H14" i="1"/>
  <c r="H15" i="1"/>
  <c r="H16" i="1"/>
  <c r="H17" i="1"/>
  <c r="H18" i="1"/>
  <c r="H19" i="1"/>
  <c r="H9" i="1"/>
  <c r="G25" i="1"/>
  <c r="G33" i="1"/>
  <c r="G36" i="1" s="1"/>
  <c r="G34" i="1"/>
  <c r="G35" i="1"/>
  <c r="I37" i="1" l="1"/>
  <c r="H36" i="1"/>
  <c r="H37" i="1" s="1"/>
  <c r="H31" i="1"/>
  <c r="G29" i="1"/>
  <c r="G24" i="1"/>
  <c r="G18" i="1"/>
  <c r="G28" i="1" l="1"/>
  <c r="G30" i="1"/>
  <c r="G23" i="1"/>
  <c r="G22" i="1"/>
  <c r="G10" i="1"/>
  <c r="G11" i="1"/>
  <c r="G12" i="1"/>
  <c r="G13" i="1"/>
  <c r="G14" i="1"/>
  <c r="G15" i="1"/>
  <c r="G16" i="1"/>
  <c r="G17" i="1"/>
  <c r="G19" i="1"/>
  <c r="G9" i="1"/>
  <c r="G26" i="1" l="1"/>
  <c r="G20" i="1"/>
  <c r="G31" i="1"/>
  <c r="G37" i="1" l="1"/>
</calcChain>
</file>

<file path=xl/sharedStrings.xml><?xml version="1.0" encoding="utf-8"?>
<sst xmlns="http://schemas.openxmlformats.org/spreadsheetml/2006/main" count="65" uniqueCount="65">
  <si>
    <t>profesional Psicologos</t>
  </si>
  <si>
    <t xml:space="preserve">Profesional Trabajador Social </t>
  </si>
  <si>
    <t>Profesional Sociologo</t>
  </si>
  <si>
    <t xml:space="preserve">Ingeniero de sistemas </t>
  </si>
  <si>
    <t xml:space="preserve">Auxiliar tecnico - trabajo social </t>
  </si>
  <si>
    <t xml:space="preserve">Coordinador General </t>
  </si>
  <si>
    <t xml:space="preserve">Secretaria </t>
  </si>
  <si>
    <t xml:space="preserve">PROFESIONALES </t>
  </si>
  <si>
    <t xml:space="preserve">CANTIDAD </t>
  </si>
  <si>
    <t>VALOR UNITARIO</t>
  </si>
  <si>
    <t xml:space="preserve">VALOR TOTAL </t>
  </si>
  <si>
    <t xml:space="preserve">Oficina administrativa </t>
  </si>
  <si>
    <t xml:space="preserve">Vechiculos transporte personal </t>
  </si>
  <si>
    <t xml:space="preserve">Alquiler de equipos audiovisuales </t>
  </si>
  <si>
    <t>MESES</t>
  </si>
  <si>
    <t xml:space="preserve">Manual para implementacion en el sistema de responsabilidad penal para adolescente </t>
  </si>
  <si>
    <t>Directora cientifica</t>
  </si>
  <si>
    <t xml:space="preserve">Profesionall en Psiquiatria </t>
  </si>
  <si>
    <t>Material didactico para taller con Estudiantes de las Instiuciones Educativas Oficiales de cada Municipio y Distrito ( cabacera Municipal)</t>
  </si>
  <si>
    <t>Abogado</t>
  </si>
  <si>
    <t>Capacitaciones dirigidas a docentes de las Instituciones Educativas oficiales de cada Municipio y Distrito ( cabacera Municipal  de los zodes norte y dique del Departamento de Bolivar)</t>
  </si>
  <si>
    <t>Capacitaciones dirigidas aEstudiantes de las Instituciones Educativas oficiales de cada Municipio y Distrito ( cabacera Municipal de los zodes dique y norte del Departamento de Bolivar)</t>
  </si>
  <si>
    <t>Digitalizador</t>
  </si>
  <si>
    <t>Entrega de material Educativo ( Cartilla) durante la socializacion e implementacion del proyecto</t>
  </si>
  <si>
    <t xml:space="preserve">Identificacion, Individualizacion y Caracteizacion de los Adolescentes en contacto con la Ley Penal cabacera Municipal de los zodes dique y norte del Departamento de Bolivar) </t>
  </si>
  <si>
    <t xml:space="preserve">Creación de un expediente integral (educativo, jurídico, psicológico y social), de cada uno de los adolescentes que se encuentra en a en conflicto con la ley penal </t>
  </si>
  <si>
    <t xml:space="preserve">CAPACITACIONES EN EL COMPONENTE EDUCATIVO </t>
  </si>
  <si>
    <t xml:space="preserve">CAPACITACIONES EN EL COMPONENTE INVESTIGATIVO </t>
  </si>
  <si>
    <t>FASE 1: ACOMPAÑAMIENTO INTERDISCIPLINARIO EN ACCIONES PARA ESTABLECER EL MARCO TEÓRICO-PRÁCTICO PARA OPERADORES ADMINISTRATIVOS Y JURIDICOS EN EL SISTEMA DE RESPONSABILIDAD PENALPARA ADOLESCENTES EN EL DEPARTAMENTO DE BOLÍVAR</t>
  </si>
  <si>
    <t>PRESUPUESTO OFICIAL</t>
  </si>
  <si>
    <t>ITEM</t>
  </si>
  <si>
    <t>CONCEPTO</t>
  </si>
  <si>
    <t>1.</t>
  </si>
  <si>
    <t>1.1</t>
  </si>
  <si>
    <t>1.2</t>
  </si>
  <si>
    <t>4.2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</si>
  <si>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</si>
  <si>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</si>
  <si>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</si>
  <si>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</si>
  <si>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</si>
  <si>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</si>
  <si>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</si>
  <si>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</si>
  <si>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</si>
  <si>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2.</t>
  </si>
  <si>
    <t>2.1</t>
  </si>
  <si>
    <t>2.2</t>
  </si>
  <si>
    <t>2.3</t>
  </si>
  <si>
    <t>3.</t>
  </si>
  <si>
    <t xml:space="preserve">SUBTOTAL CAPACITACIONES EN EL COMPONENTE EDUCATIVO </t>
  </si>
  <si>
    <t>SUBTOTAL PROFESIONALES</t>
  </si>
  <si>
    <t xml:space="preserve">SUBTOTAL CAPACITACIONES EN EL COMPONENTE INVESTIGATIVO </t>
  </si>
  <si>
    <t>3.1</t>
  </si>
  <si>
    <t>3.2</t>
  </si>
  <si>
    <t>3.3</t>
  </si>
  <si>
    <t>2.4</t>
  </si>
  <si>
    <t>4.</t>
  </si>
  <si>
    <t>4.1</t>
  </si>
  <si>
    <t>OTROS GASTOS</t>
  </si>
  <si>
    <t>4.3</t>
  </si>
  <si>
    <t>SUBTOTAL OTROS GASTOS</t>
  </si>
  <si>
    <t>TOTAL PROYECTO</t>
  </si>
  <si>
    <t>APORTE DEPARTAMENTO</t>
  </si>
  <si>
    <t>APORTE ESAL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</si>
</sst>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44" fontId="0" fillId="0" borderId="0" xfId="1" applyFont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44" fontId="0" fillId="0" borderId="1" xfId="1" applyFont="1" applyBorder="1" applyAlignment="1">
      <alignment wrapText="1"/>
    </xf>
    <xf numFmtId="44" fontId="0" fillId="0" borderId="1" xfId="0" applyNumberFormat="1" applyBorder="1" applyAlignment="1">
      <alignment wrapText="1"/>
    </xf>
    <xf numFmtId="0" fontId="0" fillId="0" borderId="0" xfId="0" applyAlignment="1">
      <alignment vertical="center" wrapText="1"/>
    </xf>
    <xf numFmtId="44" fontId="0" fillId="0" borderId="0" xfId="1" applyFont="1" applyAlignment="1">
      <alignment vertical="center" wrapText="1"/>
    </xf>
    <xf numFmtId="0" fontId="2" fillId="0" borderId="0" xfId="0" applyFont="1" applyAlignment="1">
      <alignment wrapText="1"/>
    </xf>
    <xf numFmtId="0" fontId="0" fillId="0" borderId="0" xfId="0" applyFont="1"/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wrapText="1"/>
    </xf>
    <xf numFmtId="44" fontId="0" fillId="0" borderId="1" xfId="0" applyNumberFormat="1" applyFont="1" applyBorder="1" applyAlignment="1">
      <alignment wrapText="1"/>
    </xf>
    <xf numFmtId="44" fontId="2" fillId="0" borderId="1" xfId="0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1" xfId="0" applyFont="1" applyBorder="1"/>
    <xf numFmtId="0" fontId="0" fillId="0" borderId="0" xfId="0" applyFont="1" applyAlignment="1">
      <alignment horizont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44" fontId="0" fillId="0" borderId="1" xfId="1" applyFont="1" applyBorder="1" applyAlignment="1">
      <alignment vertical="center" wrapText="1"/>
    </xf>
    <xf numFmtId="44" fontId="0" fillId="0" borderId="1" xfId="0" applyNumberFormat="1" applyFont="1" applyBorder="1" applyAlignment="1">
      <alignment vertical="center" wrapText="1"/>
    </xf>
    <xf numFmtId="3" fontId="0" fillId="0" borderId="1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  <xf numFmtId="4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104C6-9A71-4AE2-AD98-6089B72FFA87}">
  <sheetPr>
    <pageSetUpPr fitToPage="1"/>
  </sheetPr>
  <dimension ref="B1:R41"/>
  <sheetViews>
    <sheetView tabSelected="1" topLeftCell="D8" zoomScale="70" zoomScaleNormal="70" workbookViewId="0">
      <selection activeCell="J22" sqref="J22"/>
    </sheetView>
  </sheetViews>
  <sheetFormatPr baseColWidth="10" defaultRowHeight="14.25"/>
  <cols>
    <col min="1" max="1" width="21.5" customWidth="1"/>
    <col min="2" max="2" width="5.125" customWidth="1"/>
    <col min="3" max="3" width="35.625" style="1" customWidth="1"/>
    <col min="4" max="4" width="22.25" style="2" customWidth="1"/>
    <col min="5" max="5" width="7.25" style="2" customWidth="1"/>
    <col min="6" max="6" width="17.5" style="3" customWidth="1"/>
    <col min="7" max="7" width="23.125" style="1" customWidth="1"/>
    <col min="8" max="8" width="20" style="1" customWidth="1"/>
    <col min="9" max="9" width="19.75" style="1" customWidth="1"/>
    <col min="11" max="11" width="40.5" customWidth="1"/>
  </cols>
  <sheetData>
    <row r="1" spans="2:11" ht="15">
      <c r="C1" s="10"/>
      <c r="D1" s="10"/>
      <c r="E1" s="10"/>
      <c r="F1" s="10"/>
      <c r="G1" s="10"/>
      <c r="H1" s="10"/>
      <c r="I1" s="10"/>
    </row>
    <row r="2" spans="2:11" ht="15">
      <c r="B2" s="35" t="s">
        <v>29</v>
      </c>
      <c r="C2" s="35"/>
      <c r="D2" s="35"/>
      <c r="E2" s="35"/>
      <c r="F2" s="35"/>
      <c r="G2" s="35"/>
      <c r="H2" s="35"/>
      <c r="I2" s="35"/>
    </row>
    <row r="3" spans="2:11" ht="46.5" customHeight="1">
      <c r="B3" s="36" t="s">
        <v>28</v>
      </c>
      <c r="C3" s="36"/>
      <c r="D3" s="36"/>
      <c r="E3" s="36"/>
      <c r="F3" s="36"/>
      <c r="G3" s="36"/>
      <c r="H3" s="36"/>
      <c r="I3" s="36"/>
    </row>
    <row r="4" spans="2:11" ht="15">
      <c r="B4" s="11"/>
      <c r="C4" s="10"/>
      <c r="D4" s="10"/>
      <c r="E4" s="10"/>
      <c r="F4" s="10"/>
      <c r="G4" s="10"/>
      <c r="H4" s="10"/>
      <c r="I4" s="10"/>
    </row>
    <row r="5" spans="2:11" ht="15">
      <c r="B5" s="11"/>
      <c r="C5" s="10"/>
      <c r="D5" s="10"/>
      <c r="E5" s="10"/>
      <c r="F5" s="10"/>
      <c r="G5" s="10"/>
      <c r="H5" s="10"/>
      <c r="I5" s="10"/>
    </row>
    <row r="6" spans="2:11" ht="15">
      <c r="B6" s="11"/>
      <c r="C6" s="12"/>
      <c r="D6" s="12"/>
      <c r="E6" s="12"/>
      <c r="F6" s="12"/>
      <c r="G6" s="12"/>
      <c r="H6" s="12"/>
      <c r="I6" s="12"/>
    </row>
    <row r="7" spans="2:11" ht="42.75" customHeight="1">
      <c r="B7" s="13" t="s">
        <v>30</v>
      </c>
      <c r="C7" s="14" t="s">
        <v>31</v>
      </c>
      <c r="D7" s="14" t="s">
        <v>8</v>
      </c>
      <c r="E7" s="14" t="s">
        <v>14</v>
      </c>
      <c r="F7" s="15" t="s">
        <v>9</v>
      </c>
      <c r="G7" s="14" t="s">
        <v>10</v>
      </c>
      <c r="H7" s="14" t="s">
        <v>63</v>
      </c>
      <c r="I7" s="14" t="s">
        <v>64</v>
      </c>
    </row>
    <row r="8" spans="2:11" ht="15">
      <c r="B8" s="16" t="s">
        <v>32</v>
      </c>
      <c r="C8" s="17" t="s">
        <v>7</v>
      </c>
      <c r="D8" s="18"/>
      <c r="E8" s="18"/>
      <c r="F8" s="6"/>
      <c r="G8" s="19"/>
      <c r="H8" s="19"/>
      <c r="I8" s="19"/>
    </row>
    <row r="9" spans="2:11">
      <c r="B9" s="16" t="s">
        <v>33</v>
      </c>
      <c r="C9" s="19" t="s">
        <v>5</v>
      </c>
      <c r="D9" s="18">
        <v>1</v>
      </c>
      <c r="E9" s="18">
        <v>2</v>
      </c>
      <c r="F9" s="6">
        <v>7000000</v>
      </c>
      <c r="G9" s="20">
        <f>F9*E9*D9</f>
        <v>14000000</v>
      </c>
      <c r="H9" s="20">
        <f>+G9</f>
        <v>14000000</v>
      </c>
      <c r="I9" s="20"/>
    </row>
    <row r="10" spans="2:11">
      <c r="B10" s="16" t="s">
        <v>34</v>
      </c>
      <c r="C10" s="19" t="s">
        <v>16</v>
      </c>
      <c r="D10" s="18">
        <v>1</v>
      </c>
      <c r="E10" s="18">
        <v>2</v>
      </c>
      <c r="F10" s="6">
        <v>15000000</v>
      </c>
      <c r="G10" s="20">
        <f t="shared" ref="G10:G19" si="0">F10*E10*D10</f>
        <v>30000000</v>
      </c>
      <c r="H10" s="20">
        <f t="shared" ref="H10:H19" si="1">+G10</f>
        <v>30000000</v>
      </c>
      <c r="I10" s="20"/>
    </row>
    <row r="11" spans="2:11">
      <c r="B11" s="16" t="s">
        <v>36</v>
      </c>
      <c r="C11" s="19" t="s">
        <v>17</v>
      </c>
      <c r="D11" s="18">
        <v>1</v>
      </c>
      <c r="E11" s="18">
        <v>2</v>
      </c>
      <c r="F11" s="6">
        <v>6000000</v>
      </c>
      <c r="G11" s="20">
        <f t="shared" si="0"/>
        <v>12000000</v>
      </c>
      <c r="H11" s="20">
        <f t="shared" si="1"/>
        <v>12000000</v>
      </c>
      <c r="I11" s="20"/>
    </row>
    <row r="12" spans="2:11">
      <c r="B12" s="16" t="s">
        <v>37</v>
      </c>
      <c r="C12" s="19" t="s">
        <v>0</v>
      </c>
      <c r="D12" s="18">
        <v>4</v>
      </c>
      <c r="E12" s="18">
        <v>2</v>
      </c>
      <c r="F12" s="6">
        <v>5000000</v>
      </c>
      <c r="G12" s="20">
        <f t="shared" si="0"/>
        <v>40000000</v>
      </c>
      <c r="H12" s="20">
        <f t="shared" si="1"/>
        <v>40000000</v>
      </c>
      <c r="I12" s="20"/>
    </row>
    <row r="13" spans="2:11">
      <c r="B13" s="16" t="s">
        <v>38</v>
      </c>
      <c r="C13" s="19" t="s">
        <v>1</v>
      </c>
      <c r="D13" s="18">
        <v>4</v>
      </c>
      <c r="E13" s="18">
        <v>2</v>
      </c>
      <c r="F13" s="6">
        <v>5000000</v>
      </c>
      <c r="G13" s="20">
        <f t="shared" si="0"/>
        <v>40000000</v>
      </c>
      <c r="H13" s="20">
        <f t="shared" si="1"/>
        <v>40000000</v>
      </c>
      <c r="I13" s="20"/>
    </row>
    <row r="14" spans="2:11">
      <c r="B14" s="16" t="s">
        <v>39</v>
      </c>
      <c r="C14" s="19" t="s">
        <v>2</v>
      </c>
      <c r="D14" s="18">
        <v>1</v>
      </c>
      <c r="E14" s="18">
        <v>2</v>
      </c>
      <c r="F14" s="6">
        <v>6000000</v>
      </c>
      <c r="G14" s="20">
        <f t="shared" si="0"/>
        <v>12000000</v>
      </c>
      <c r="H14" s="20">
        <f t="shared" si="1"/>
        <v>12000000</v>
      </c>
      <c r="I14" s="20"/>
    </row>
    <row r="15" spans="2:11">
      <c r="B15" s="16" t="s">
        <v>40</v>
      </c>
      <c r="C15" s="19" t="s">
        <v>3</v>
      </c>
      <c r="D15" s="18">
        <v>1</v>
      </c>
      <c r="E15" s="18">
        <v>2</v>
      </c>
      <c r="F15" s="6">
        <v>5000000</v>
      </c>
      <c r="G15" s="20">
        <f t="shared" si="0"/>
        <v>10000000</v>
      </c>
      <c r="H15" s="20">
        <f t="shared" si="1"/>
        <v>10000000</v>
      </c>
      <c r="I15" s="20"/>
    </row>
    <row r="16" spans="2:11" ht="15" customHeight="1">
      <c r="B16" s="16" t="s">
        <v>41</v>
      </c>
      <c r="C16" s="19" t="s">
        <v>19</v>
      </c>
      <c r="D16" s="18">
        <v>1</v>
      </c>
      <c r="E16" s="18">
        <v>2</v>
      </c>
      <c r="F16" s="6">
        <v>6000000</v>
      </c>
      <c r="G16" s="20">
        <f t="shared" si="0"/>
        <v>12000000</v>
      </c>
      <c r="H16" s="20">
        <f t="shared" si="1"/>
        <v>12000000</v>
      </c>
      <c r="I16" s="20"/>
      <c r="K16" s="37"/>
    </row>
    <row r="17" spans="2:18">
      <c r="B17" s="16" t="s">
        <v>42</v>
      </c>
      <c r="C17" s="19" t="s">
        <v>4</v>
      </c>
      <c r="D17" s="18">
        <v>1</v>
      </c>
      <c r="E17" s="18">
        <v>2</v>
      </c>
      <c r="F17" s="6">
        <v>3000000</v>
      </c>
      <c r="G17" s="20">
        <f t="shared" si="0"/>
        <v>6000000</v>
      </c>
      <c r="H17" s="20">
        <f t="shared" si="1"/>
        <v>6000000</v>
      </c>
      <c r="I17" s="20"/>
      <c r="K17" s="37"/>
    </row>
    <row r="18" spans="2:18">
      <c r="B18" s="16" t="s">
        <v>43</v>
      </c>
      <c r="C18" s="19" t="s">
        <v>22</v>
      </c>
      <c r="D18" s="18">
        <v>1</v>
      </c>
      <c r="E18" s="18">
        <v>2</v>
      </c>
      <c r="F18" s="6">
        <v>3000000</v>
      </c>
      <c r="G18" s="20">
        <f t="shared" si="0"/>
        <v>6000000</v>
      </c>
      <c r="H18" s="20">
        <f t="shared" si="1"/>
        <v>6000000</v>
      </c>
      <c r="I18" s="20"/>
      <c r="K18" s="37"/>
    </row>
    <row r="19" spans="2:18">
      <c r="B19" s="16" t="s">
        <v>44</v>
      </c>
      <c r="C19" s="19" t="s">
        <v>6</v>
      </c>
      <c r="D19" s="18">
        <v>2</v>
      </c>
      <c r="E19" s="18">
        <v>2</v>
      </c>
      <c r="F19" s="6">
        <v>2379600</v>
      </c>
      <c r="G19" s="20">
        <f t="shared" si="0"/>
        <v>9518400</v>
      </c>
      <c r="H19" s="20">
        <f t="shared" si="1"/>
        <v>9518400</v>
      </c>
      <c r="I19" s="20"/>
      <c r="K19" s="37"/>
    </row>
    <row r="20" spans="2:18" ht="15">
      <c r="B20" s="16"/>
      <c r="C20" s="39" t="s">
        <v>51</v>
      </c>
      <c r="D20" s="39"/>
      <c r="E20" s="39"/>
      <c r="F20" s="39"/>
      <c r="G20" s="21">
        <f>SUM(G9:G19)</f>
        <v>191518400</v>
      </c>
      <c r="H20" s="21">
        <f t="shared" ref="H20:I20" si="2">SUM(H9:H19)</f>
        <v>191518400</v>
      </c>
      <c r="I20" s="21">
        <f t="shared" si="2"/>
        <v>0</v>
      </c>
    </row>
    <row r="21" spans="2:18" ht="15">
      <c r="B21" s="16" t="s">
        <v>45</v>
      </c>
      <c r="C21" s="39" t="s">
        <v>26</v>
      </c>
      <c r="D21" s="39"/>
      <c r="E21" s="39"/>
      <c r="F21" s="39"/>
      <c r="G21" s="39"/>
      <c r="H21" s="22"/>
      <c r="I21" s="11"/>
    </row>
    <row r="22" spans="2:18" ht="71.25">
      <c r="B22" s="16" t="s">
        <v>46</v>
      </c>
      <c r="C22" s="25" t="s">
        <v>20</v>
      </c>
      <c r="D22" s="26">
        <v>24</v>
      </c>
      <c r="E22" s="26">
        <v>1</v>
      </c>
      <c r="F22" s="27">
        <v>4000000</v>
      </c>
      <c r="G22" s="28">
        <f>F22*E22*D22</f>
        <v>96000000</v>
      </c>
      <c r="H22" s="28">
        <f>+G22</f>
        <v>96000000</v>
      </c>
      <c r="I22" s="28"/>
    </row>
    <row r="23" spans="2:18" ht="71.25">
      <c r="B23" s="16" t="s">
        <v>47</v>
      </c>
      <c r="C23" s="25" t="s">
        <v>21</v>
      </c>
      <c r="D23" s="26">
        <v>24</v>
      </c>
      <c r="E23" s="26">
        <v>1</v>
      </c>
      <c r="F23" s="27">
        <v>4000000</v>
      </c>
      <c r="G23" s="28">
        <f t="shared" ref="G23" si="3">F23*E23*D23</f>
        <v>96000000</v>
      </c>
      <c r="H23" s="28">
        <f t="shared" ref="H23:H24" si="4">+G23</f>
        <v>96000000</v>
      </c>
      <c r="I23" s="28"/>
      <c r="K23" s="9"/>
    </row>
    <row r="24" spans="2:18" ht="42.75">
      <c r="B24" s="16" t="s">
        <v>48</v>
      </c>
      <c r="C24" s="25" t="s">
        <v>23</v>
      </c>
      <c r="D24" s="29">
        <v>9998</v>
      </c>
      <c r="E24" s="26">
        <v>1</v>
      </c>
      <c r="F24" s="27">
        <v>9200</v>
      </c>
      <c r="G24" s="28">
        <f>F24*D24</f>
        <v>91981600</v>
      </c>
      <c r="H24" s="28">
        <f t="shared" si="4"/>
        <v>91981600</v>
      </c>
      <c r="I24" s="28"/>
    </row>
    <row r="25" spans="2:18" ht="57">
      <c r="B25" s="23" t="s">
        <v>56</v>
      </c>
      <c r="C25" s="25" t="s">
        <v>18</v>
      </c>
      <c r="D25" s="26">
        <v>13</v>
      </c>
      <c r="E25" s="26">
        <v>1</v>
      </c>
      <c r="F25" s="27">
        <v>1600000</v>
      </c>
      <c r="G25" s="28">
        <f>D25*F25</f>
        <v>20800000</v>
      </c>
      <c r="H25" s="28"/>
      <c r="I25" s="28">
        <f>+G25</f>
        <v>20800000</v>
      </c>
    </row>
    <row r="26" spans="2:18" ht="15">
      <c r="B26" s="16"/>
      <c r="C26" s="38" t="s">
        <v>50</v>
      </c>
      <c r="D26" s="38"/>
      <c r="E26" s="38"/>
      <c r="F26" s="38"/>
      <c r="G26" s="30">
        <f>SUM(G22:G25)</f>
        <v>304781600</v>
      </c>
      <c r="H26" s="30">
        <f t="shared" ref="H26:I26" si="5">SUM(H22:H25)</f>
        <v>283981600</v>
      </c>
      <c r="I26" s="30">
        <f t="shared" si="5"/>
        <v>20800000</v>
      </c>
    </row>
    <row r="27" spans="2:18" ht="15">
      <c r="B27" s="16" t="s">
        <v>49</v>
      </c>
      <c r="C27" s="38" t="s">
        <v>27</v>
      </c>
      <c r="D27" s="38"/>
      <c r="E27" s="38"/>
      <c r="F27" s="38"/>
      <c r="G27" s="25"/>
      <c r="H27" s="25"/>
      <c r="I27" s="25"/>
    </row>
    <row r="28" spans="2:18" ht="80.25" customHeight="1">
      <c r="B28" s="16" t="s">
        <v>53</v>
      </c>
      <c r="C28" s="25" t="s">
        <v>24</v>
      </c>
      <c r="D28" s="26">
        <v>24</v>
      </c>
      <c r="E28" s="26">
        <v>1</v>
      </c>
      <c r="F28" s="27">
        <v>4000000</v>
      </c>
      <c r="G28" s="28">
        <f>F28*D28</f>
        <v>96000000</v>
      </c>
      <c r="H28" s="28">
        <f>+G28</f>
        <v>96000000</v>
      </c>
      <c r="I28" s="28"/>
      <c r="K28" s="8"/>
    </row>
    <row r="29" spans="2:18" ht="80.25" customHeight="1">
      <c r="B29" s="16" t="s">
        <v>54</v>
      </c>
      <c r="C29" s="25" t="s">
        <v>25</v>
      </c>
      <c r="D29" s="26">
        <v>24</v>
      </c>
      <c r="E29" s="26">
        <v>1</v>
      </c>
      <c r="F29" s="27">
        <v>4500000</v>
      </c>
      <c r="G29" s="28">
        <f>F29*D29</f>
        <v>108000000</v>
      </c>
      <c r="H29" s="28">
        <f>+G29</f>
        <v>108000000</v>
      </c>
      <c r="I29" s="28"/>
    </row>
    <row r="30" spans="2:18" ht="42.75">
      <c r="B30" s="16" t="s">
        <v>55</v>
      </c>
      <c r="C30" s="25" t="s">
        <v>15</v>
      </c>
      <c r="D30" s="26">
        <v>1</v>
      </c>
      <c r="E30" s="26">
        <v>1</v>
      </c>
      <c r="F30" s="27">
        <v>20500000</v>
      </c>
      <c r="G30" s="28">
        <f>F30</f>
        <v>20500000</v>
      </c>
      <c r="H30" s="28">
        <f>+G30</f>
        <v>20500000</v>
      </c>
      <c r="I30" s="28"/>
    </row>
    <row r="31" spans="2:18" ht="21.6" customHeight="1">
      <c r="B31" s="23"/>
      <c r="C31" s="38" t="s">
        <v>52</v>
      </c>
      <c r="D31" s="38"/>
      <c r="E31" s="38"/>
      <c r="F31" s="38"/>
      <c r="G31" s="30">
        <f>SUM(G28:G30)</f>
        <v>224500000</v>
      </c>
      <c r="H31" s="30">
        <f t="shared" ref="H31:I31" si="6">SUM(H28:H30)</f>
        <v>224500000</v>
      </c>
      <c r="I31" s="30">
        <f t="shared" si="6"/>
        <v>0</v>
      </c>
    </row>
    <row r="32" spans="2:18" ht="15">
      <c r="B32" s="23" t="s">
        <v>57</v>
      </c>
      <c r="C32" s="31" t="s">
        <v>59</v>
      </c>
      <c r="D32" s="14"/>
      <c r="E32" s="14"/>
      <c r="F32" s="15"/>
      <c r="G32" s="14"/>
      <c r="H32" s="14"/>
      <c r="I32" s="14"/>
      <c r="N32" s="4"/>
      <c r="O32" s="5"/>
      <c r="P32" s="5"/>
      <c r="Q32" s="6"/>
      <c r="R32" s="7"/>
    </row>
    <row r="33" spans="2:9">
      <c r="B33" s="23" t="s">
        <v>58</v>
      </c>
      <c r="C33" s="25" t="s">
        <v>11</v>
      </c>
      <c r="D33" s="26">
        <v>1</v>
      </c>
      <c r="E33" s="26">
        <v>2</v>
      </c>
      <c r="F33" s="27">
        <v>3000000</v>
      </c>
      <c r="G33" s="28">
        <f>F33*E33*D33</f>
        <v>6000000</v>
      </c>
      <c r="H33" s="28"/>
      <c r="I33" s="28">
        <f>+G33</f>
        <v>6000000</v>
      </c>
    </row>
    <row r="34" spans="2:9">
      <c r="B34" s="23" t="s">
        <v>35</v>
      </c>
      <c r="C34" s="25" t="s">
        <v>12</v>
      </c>
      <c r="D34" s="26">
        <v>3</v>
      </c>
      <c r="E34" s="26">
        <v>2</v>
      </c>
      <c r="F34" s="27">
        <v>5000000</v>
      </c>
      <c r="G34" s="28">
        <f>F34*E34*D34</f>
        <v>30000000</v>
      </c>
      <c r="H34" s="28"/>
      <c r="I34" s="28">
        <f>+G34</f>
        <v>30000000</v>
      </c>
    </row>
    <row r="35" spans="2:9">
      <c r="B35" s="23" t="s">
        <v>60</v>
      </c>
      <c r="C35" s="25" t="s">
        <v>13</v>
      </c>
      <c r="D35" s="26">
        <v>1</v>
      </c>
      <c r="E35" s="26">
        <v>2</v>
      </c>
      <c r="F35" s="27">
        <v>6600000</v>
      </c>
      <c r="G35" s="28">
        <f>F35*E35*D35</f>
        <v>13200000</v>
      </c>
      <c r="H35" s="28"/>
      <c r="I35" s="28">
        <f>+G35</f>
        <v>13200000</v>
      </c>
    </row>
    <row r="36" spans="2:9" ht="15">
      <c r="B36" s="23"/>
      <c r="C36" s="32" t="s">
        <v>61</v>
      </c>
      <c r="D36" s="26"/>
      <c r="E36" s="26"/>
      <c r="F36" s="27"/>
      <c r="G36" s="30">
        <f>SUM(G33:G35)</f>
        <v>49200000</v>
      </c>
      <c r="H36" s="30">
        <f t="shared" ref="H36:I36" si="7">SUM(H33:H35)</f>
        <v>0</v>
      </c>
      <c r="I36" s="30">
        <f t="shared" si="7"/>
        <v>49200000</v>
      </c>
    </row>
    <row r="37" spans="2:9" ht="15">
      <c r="B37" s="23"/>
      <c r="C37" s="26"/>
      <c r="D37" s="33" t="s">
        <v>62</v>
      </c>
      <c r="E37" s="32"/>
      <c r="F37" s="32"/>
      <c r="G37" s="34">
        <f>+G20+G26+G31+G36</f>
        <v>770000000</v>
      </c>
      <c r="H37" s="34">
        <f t="shared" ref="H37:I37" si="8">+H20+H26+H31+H36</f>
        <v>700000000</v>
      </c>
      <c r="I37" s="34">
        <f t="shared" si="8"/>
        <v>70000000</v>
      </c>
    </row>
    <row r="38" spans="2:9">
      <c r="B38" s="11"/>
      <c r="C38" s="24"/>
      <c r="D38" s="3"/>
      <c r="E38" s="22"/>
      <c r="F38" s="22"/>
      <c r="G38" s="11"/>
      <c r="H38" s="11"/>
      <c r="I38" s="11"/>
    </row>
    <row r="39" spans="2:9">
      <c r="B39" s="11"/>
      <c r="C39" s="24"/>
      <c r="D39" s="3"/>
      <c r="E39" s="22"/>
      <c r="F39" s="22"/>
      <c r="G39" s="11"/>
      <c r="H39" s="11"/>
      <c r="I39" s="11"/>
    </row>
    <row r="40" spans="2:9">
      <c r="C40" s="2"/>
      <c r="D40" s="3"/>
      <c r="E40" s="1"/>
      <c r="F40" s="1"/>
      <c r="G40"/>
      <c r="H40"/>
      <c r="I40"/>
    </row>
    <row r="41" spans="2:9">
      <c r="C41" s="2"/>
      <c r="D41" s="3"/>
      <c r="E41" s="1"/>
      <c r="F41" s="1"/>
      <c r="G41"/>
      <c r="H41"/>
      <c r="I41"/>
    </row>
  </sheetData>
  <mergeCells count="8">
    <mergeCell ref="B2:I2"/>
    <mergeCell ref="B3:I3"/>
    <mergeCell ref="K16:K19"/>
    <mergeCell ref="C31:F31"/>
    <mergeCell ref="C20:F20"/>
    <mergeCell ref="C21:G21"/>
    <mergeCell ref="C27:F27"/>
    <mergeCell ref="C26:F26"/>
  </mergeCells>
  <phoneticPr fontId="3" type="noConversion"/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PAOLA MARIACA CASTRO</dc:creator>
  <cp:lastModifiedBy>HP</cp:lastModifiedBy>
  <cp:lastPrinted>2026-05-19T23:33:37Z</cp:lastPrinted>
  <dcterms:created xsi:type="dcterms:W3CDTF">2025-09-16T16:07:04Z</dcterms:created>
  <dcterms:modified xsi:type="dcterms:W3CDTF">2026-05-19T23:35:02Z</dcterms:modified>
</cp:coreProperties>
</file>