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mp" ContentType="image/png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fileserver1.cnsc.net\JURIDICA\GESTION-CONTRACTUAL\CLAUDIA MARCELA RAMIREZ\CONTRATOS\PROCESOS DE SELECCION\SELECCION ABREVIADA MENOR CUANTIA\2026\MAYO\MANTENIMIENTO EQUIPOS Y PERIFERICOS\ANEXOS\"/>
    </mc:Choice>
  </mc:AlternateContent>
  <xr:revisionPtr revIDLastSave="0" documentId="13_ncr:1_{F2141492-E102-4AB5-ADF8-9947019BB30F}" xr6:coauthVersionLast="47" xr6:coauthVersionMax="47" xr10:uidLastSave="{00000000-0000-0000-0000-000000000000}"/>
  <bookViews>
    <workbookView xWindow="-108" yWindow="-108" windowWidth="23256" windowHeight="13896" firstSheet="2" activeTab="2" xr2:uid="{00000000-000D-0000-FFFF-FFFF00000000}"/>
  </bookViews>
  <sheets>
    <sheet name="Bolsa de Partes" sheetId="2" state="hidden" r:id="rId1"/>
    <sheet name="Mantenimiento Correctivo" sheetId="3" state="hidden" r:id="rId2"/>
    <sheet name="Anexo oferta económica " sheetId="7" r:id="rId3"/>
    <sheet name="Hoja2" sheetId="5" r:id="rId4"/>
    <sheet name="Hoja1" sheetId="4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5" i="7" l="1"/>
  <c r="D39" i="7"/>
  <c r="D17" i="7"/>
  <c r="D49" i="7" l="1"/>
  <c r="D54" i="7"/>
  <c r="D53" i="7"/>
  <c r="D52" i="7"/>
  <c r="D40" i="7"/>
  <c r="G49" i="7"/>
  <c r="F49" i="7"/>
  <c r="E49" i="7"/>
  <c r="E41" i="7"/>
  <c r="G17" i="7"/>
  <c r="F17" i="7"/>
  <c r="E17" i="7"/>
  <c r="C6" i="5"/>
  <c r="C5" i="5"/>
  <c r="C4" i="5"/>
  <c r="G14" i="4" l="1"/>
  <c r="H14" i="4" s="1"/>
  <c r="H12" i="4"/>
  <c r="H13" i="4"/>
  <c r="G12" i="4"/>
  <c r="G13" i="4"/>
  <c r="H11" i="4"/>
  <c r="G11" i="4"/>
  <c r="E26" i="2" l="1"/>
  <c r="I2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tc={C381D5B1-04C2-45F2-BC3D-773EE44C75D1}</author>
  </authors>
  <commentList>
    <comment ref="A6" authorId="0" shapeId="0" xr:uid="{C381D5B1-04C2-45F2-BC3D-773EE44C75D1}">
      <text>
        <t xml:space="preserve"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@Nathalia Lopez Contreras ingeniera por favor ajustar el objeto por este: PRESTAR LOS SERVICIOS DE MANTENIMIENTO PREVENTIVO Y CORRECTIVO CON BOLSA DE REPUESTOS, QUE SOPORTEN LA OPERACIÓN DE LOS EQUIPOS DE COMPUTO Y PERIFERICOS PARA USUARIO FINAL DE LA COMISIÓN NACIONAL DEL SERVICIO CIVIL 
Respuesta:
    Listo ing, ajustado </t>
      </text>
    </comment>
  </commentList>
</comments>
</file>

<file path=xl/sharedStrings.xml><?xml version="1.0" encoding="utf-8"?>
<sst xmlns="http://schemas.openxmlformats.org/spreadsheetml/2006/main" count="146" uniqueCount="97">
  <si>
    <t>Solicitud De Oferta</t>
  </si>
  <si>
    <t xml:space="preserve">PRESTAR EL SERVICIO DE MANTENIMIENTO PREVENTIVO Y CORRECTIVO POR DEMANDA CON BOLSA DE PARTES Y ELEMENTOS NUEVOS QUE SOPORTEN LA OPERACIÓN Y LOS EQUIPOS DE USUARIO FINAL DE LA COMISIÓN NACIONAL DEL SERVICIO CIVIL. </t>
  </si>
  <si>
    <t>LISTADO DE PARTES</t>
  </si>
  <si>
    <t xml:space="preserve">N° </t>
  </si>
  <si>
    <t>DESCRIPCIÓN</t>
  </si>
  <si>
    <t>CANTIDAD REQUERIDA</t>
  </si>
  <si>
    <t>Valor Unitario</t>
  </si>
  <si>
    <t>Valor Unitario Básico Sin IVA</t>
  </si>
  <si>
    <t>IVA</t>
  </si>
  <si>
    <t>Valor Unitario Básico Con IVA</t>
  </si>
  <si>
    <t>Valor total sin IVA</t>
  </si>
  <si>
    <t>Valor total con IVA</t>
  </si>
  <si>
    <t>Memoria DDR3 8GB para PC3-12800 (800 MHz) para Potrtatil (SAMSUNG - HYNIX- KINGSTON)</t>
  </si>
  <si>
    <t>Memoria DDR4 16GB para PC4 2133 para Potrtatil (SAMSUNG - HYNIX- KINGSTON)</t>
  </si>
  <si>
    <t>Disco Duro SATA Slim de 1 TB para portátil (Kingston, Adata, Crucial, Sandisk, Toshiba y Samsung).</t>
  </si>
  <si>
    <t>Disco Duro Externo de 2TB</t>
  </si>
  <si>
    <t>Disco Estado Solido SSD 500 GB para portátil  (Kingston, Adata, Crucial, Sandisk, Toshiba y Samsung)</t>
  </si>
  <si>
    <t>Teclado USB Alambrico (HP - LENOVO)</t>
  </si>
  <si>
    <t>Mouse USB alambrico (HP-LENOVO)</t>
  </si>
  <si>
    <t>Adaptador displayport Hdmi</t>
  </si>
  <si>
    <t>Cable HDMI de 15 metros BLINDADO</t>
  </si>
  <si>
    <t>Cable HDMI de 5 metros BLINDADO</t>
  </si>
  <si>
    <t>Cable HDMI de 3 metros BLINDADO</t>
  </si>
  <si>
    <t>Cable HDMI de 1,5 metros BLINDADO</t>
  </si>
  <si>
    <t>Cable Utp 2 Mts Cat 6e Certificado Patch Cord Extensión Red (Powest - AMP )</t>
  </si>
  <si>
    <t>Cable Utp 5 Mts Cat 6e Certificado Patch Cord Extensión Red (Powest - AMP )</t>
  </si>
  <si>
    <t>Kit de limpieza para equipos externo (Detersivo, bayetilla, silicona, alcohol isopropilico)</t>
  </si>
  <si>
    <t>Kit de limpieza para equipos interno(Crema disipadora, limpiador de contactos y termal)</t>
  </si>
  <si>
    <t>Extensión 3 Metros</t>
  </si>
  <si>
    <t>Extensión 5 Metros</t>
  </si>
  <si>
    <t xml:space="preserve">Adaptador de USB a Ethernet Red Lan </t>
  </si>
  <si>
    <t>Multitoma Supresor de Picos de 6 Salidas cable de 3 mts</t>
  </si>
  <si>
    <t>TOTAL COTIZACIONES</t>
  </si>
  <si>
    <t>HORAS PROFESIONALES ESPECIALIZADAS</t>
  </si>
  <si>
    <t>ITEM</t>
  </si>
  <si>
    <t>Descripción</t>
  </si>
  <si>
    <t>Cantidad
(Horas)</t>
  </si>
  <si>
    <t>Vr. Unitario
Hora</t>
  </si>
  <si>
    <t>Precio Total</t>
  </si>
  <si>
    <t>Valor servicio de mantenimiento correctivo, según especificaciones de la ficha técnicas</t>
  </si>
  <si>
    <t>Mano de obra especialista en redes (datos y eléctricos) por punto instalado y/o modificado (por metro y/o punto) de acuerdo a la ficha técnica</t>
  </si>
  <si>
    <t>TOTALES</t>
  </si>
  <si>
    <t>COMISIÓN NACIONAL DEL SERVICIO CIVIL - CNSC</t>
  </si>
  <si>
    <t>ANEXO OFERTA ECONÓMICA</t>
  </si>
  <si>
    <t xml:space="preserve">PRESTAR LOS SERVICIOS DE MANTENIMIENTO PREVENTIVO Y CORRECTIVO CON BOLSA DE REPUESTOS, QUE SOPORTEN LA OPERACIÓN DE LOS EQUIPOS DE COMPUTO Y PERIFERICOS PARA USUARIO FINAL DE LA COMISIÓN NACIONAL DEL SERVICIO CIVIL.  </t>
  </si>
  <si>
    <t>MANTENIMIENTO PREVENTIVO DE EQUIPOS DE COMPUTO Y PERIFERICOS PARA USUARIO FINAL</t>
  </si>
  <si>
    <t>ítem</t>
  </si>
  <si>
    <t>Cantidad</t>
  </si>
  <si>
    <t>Valor Total techo IVA incluido</t>
  </si>
  <si>
    <t>Precio Unitario</t>
  </si>
  <si>
    <t>Precio Total con IVA</t>
  </si>
  <si>
    <t>1.</t>
  </si>
  <si>
    <t>Mantenimiento Preventivo Equipos,  Impresoras,  Scanners y Video Beam - de acuerdo a la ficha técnica</t>
  </si>
  <si>
    <t>Equipos de Computo</t>
  </si>
  <si>
    <t>Portatiles  </t>
  </si>
  <si>
    <t>Impresoras</t>
  </si>
  <si>
    <t>Video Proyectores</t>
  </si>
  <si>
    <t>Scanner</t>
  </si>
  <si>
    <t>Control De Acceso</t>
  </si>
  <si>
    <t>Totales</t>
  </si>
  <si>
    <t>BOLSA DE PARTES</t>
  </si>
  <si>
    <t>Valor Unitario techo IVA incluido</t>
  </si>
  <si>
    <t>N/A</t>
  </si>
  <si>
    <t>Disco Estado Solido SSD 500 GB</t>
  </si>
  <si>
    <t>Disco Estado Solido SSD 1 TB</t>
  </si>
  <si>
    <t>Cable Utp 10 Mts Cat 6e Certificado Patch Cord Extensión Red (Powest - AMP )</t>
  </si>
  <si>
    <t xml:space="preserve">Patch Cord Cat 6 - 6 Metros </t>
  </si>
  <si>
    <t xml:space="preserve">Patch Cord Cat 6 - 3 Metros </t>
  </si>
  <si>
    <t>TOTAL VALOR BOLSA DE REPUESTOS VALORES UNITARIOS</t>
  </si>
  <si>
    <t xml:space="preserve">TOTAL VALOR BOLSA DE REPUESTOS VALORES UNITARIOS		</t>
  </si>
  <si>
    <t>TOTAL VALOR BOLSA DE REPUESTOS</t>
  </si>
  <si>
    <t>MANTENIMIENTO CORRECTIVO DE EQUIPOS DE COMPUTO Y PERIFERICOS PARA USUARIO FINAL</t>
  </si>
  <si>
    <t>Valor Total Techo IVA Incluido</t>
  </si>
  <si>
    <t xml:space="preserve">Mano de obra especialista en redes.  </t>
  </si>
  <si>
    <t>Total servicios</t>
  </si>
  <si>
    <t>Valor Total Oferta Techo IVA Incluido</t>
  </si>
  <si>
    <t xml:space="preserve">BOLSA DE PARTES					</t>
  </si>
  <si>
    <t>MANTENIMIENTO CORRECTIVO DE EQUIPOS DE COMPUTO Y PERIFERICOS PARA USUARIO FINAL
HORAS PROFESIONALES ESPECIALIZADAS</t>
  </si>
  <si>
    <t>TOTAL OFERTA</t>
  </si>
  <si>
    <r>
      <rPr>
        <b/>
        <sz val="11"/>
        <color rgb="FF000000"/>
        <rFont val="Aptos"/>
      </rPr>
      <t>Nota 1:</t>
    </r>
    <r>
      <rPr>
        <sz val="11"/>
        <color rgb="FF000000"/>
        <rFont val="Aptos"/>
      </rPr>
      <t xml:space="preserve"> El valor de los precios unitarios no podrá sobrepasar el valor unitario del precio techo incluidos impuestos, y la sumatoria total de los unitarios incluidos los impuestos, no podrá superar el presupuesto techo total,   so pena del rechazo de la misma</t>
    </r>
  </si>
  <si>
    <r>
      <rPr>
        <b/>
        <sz val="11"/>
        <color rgb="FF000000"/>
        <rFont val="Aptos"/>
      </rPr>
      <t xml:space="preserve">Nota 2: </t>
    </r>
    <r>
      <rPr>
        <sz val="11"/>
        <color rgb="FF000000"/>
        <rFont val="Aptos"/>
      </rPr>
      <t>Si el valor ofertado presenta decimales, será redondeado por la CNSC a un numero entero mediante la siguiente metodología, cuando la fracción decimal del valor sea igual o superior a cinco (5) se aproximara por exceso al peso o unidad y cuando la fracción decimal del valor sea inferior  (5) se aproximara por defecto al peso o unidad.</t>
    </r>
  </si>
  <si>
    <r>
      <rPr>
        <b/>
        <sz val="11"/>
        <color rgb="FF000000"/>
        <rFont val="Aptos"/>
      </rPr>
      <t xml:space="preserve">Nota 3: </t>
    </r>
    <r>
      <rPr>
        <sz val="11"/>
        <color rgb="FF000000"/>
        <rFont val="Aptos"/>
      </rPr>
      <t>No se acepta la presentación de ofertas con especificaciones técnicas inferiores, incompletas o diferentes a los elementos y cantidades señaladas en las especificaciones técnicas. Anexo No. 1</t>
    </r>
  </si>
  <si>
    <r>
      <rPr>
        <b/>
        <sz val="11"/>
        <color rgb="FF000000"/>
        <rFont val="Aptos"/>
      </rPr>
      <t xml:space="preserve">Nota 4: </t>
    </r>
    <r>
      <rPr>
        <sz val="11"/>
        <color rgb="FF000000"/>
        <rFont val="Aptos"/>
      </rPr>
      <t>Los oferentes deberán cotizar en su oferta la totalidad de los ítems.</t>
    </r>
  </si>
  <si>
    <r>
      <rPr>
        <b/>
        <sz val="11"/>
        <color rgb="FF000000"/>
        <rFont val="Aptos"/>
      </rPr>
      <t xml:space="preserve">Nota 5. </t>
    </r>
    <r>
      <rPr>
        <sz val="11"/>
        <color rgb="FF000000"/>
        <rFont val="Aptos"/>
      </rPr>
      <t>En el valor de la propuesta se debe incluir todos los costos por el transporte, y desplazamiento a las instalaciones ubicadas en la ciudad de Bogotá, en aras de cumplir con el objeto contractual, el cual debe estar dentro del rango del presupuesto oficial asignado para este proceso.</t>
    </r>
  </si>
  <si>
    <r>
      <rPr>
        <b/>
        <sz val="11"/>
        <color rgb="FF000000"/>
        <rFont val="Aptos"/>
      </rPr>
      <t>Nota 6:</t>
    </r>
    <r>
      <rPr>
        <sz val="11"/>
        <color rgb="FF000000"/>
        <rFont val="Aptos"/>
      </rPr>
      <t xml:space="preserve">   La propuesta económica debe especificar si el bien o servicio está gravado con el Impuesto al Valor Agregado IVA, o en caso contrario especificar si está exento o excluido del mismo y las razones.</t>
    </r>
  </si>
  <si>
    <r>
      <rPr>
        <b/>
        <sz val="11"/>
        <color rgb="FF000000"/>
        <rFont val="Aptos"/>
      </rPr>
      <t xml:space="preserve">Nota 7: </t>
    </r>
    <r>
      <rPr>
        <sz val="11"/>
        <color rgb="FF000000"/>
        <rFont val="Aptos"/>
      </rPr>
      <t>La OFERTA ECONÓMICA debe presentarse en moneda nacional colombiana sin decimales y no podrá ser superior al cien por ciento (100%) del presupuesto oficial.</t>
    </r>
  </si>
  <si>
    <r>
      <rPr>
        <b/>
        <sz val="11"/>
        <color rgb="FF000000"/>
        <rFont val="Aptos"/>
      </rPr>
      <t xml:space="preserve">Nota 8: </t>
    </r>
    <r>
      <rPr>
        <sz val="11"/>
        <color rgb="FF000000"/>
        <rFont val="Aptos"/>
      </rPr>
      <t>El proponente no podrá cambiar el contenido de este formato, de lo contrario incurrirá en CAUSAL DE RECHAZO DE LA OFERTA</t>
    </r>
  </si>
  <si>
    <t>______________________________</t>
  </si>
  <si>
    <t>FIRMA</t>
  </si>
  <si>
    <t>NOMBRE DEL REPRESENTANTE LEGAL:</t>
  </si>
  <si>
    <t>NOMBRE O RAZÓN SOCIAL:</t>
  </si>
  <si>
    <t>NIT:</t>
  </si>
  <si>
    <t>CORREO ELECTRÓNICO</t>
  </si>
  <si>
    <t>TELÉFONO</t>
  </si>
  <si>
    <t>Monto fijo  repuestos adicionales no previstos</t>
  </si>
  <si>
    <r>
      <rPr>
        <b/>
        <sz val="11"/>
        <rFont val="Aptos"/>
        <family val="2"/>
      </rPr>
      <t xml:space="preserve">Nota 9: </t>
    </r>
    <r>
      <rPr>
        <sz val="11"/>
        <rFont val="Aptos"/>
        <family val="2"/>
      </rPr>
      <t xml:space="preserve">El ítem denominado “Monto fijo repuestos adicionales no previstos” no puede ofertarse por un valor inferior ni superior, ya que se ejecutará a monto agotable de acuerdo con las necesidades identificadas o requeridas durante la ejecución del contrato por la CNSC. </t>
    </r>
  </si>
  <si>
    <t>SELECCIÓN ABREVIADA MENOR CUANTÍA 
CNSC-PAMC-004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</si>
</sst>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&quot;$&quot;#,##0"/>
    <numFmt numFmtId="166" formatCode="_-&quot;$&quot;* #,##0_-;\-&quot;$&quot;* #,##0_-;_-&quot;$&quot;* &quot;-&quot;_-;_-@_-"/>
    <numFmt numFmtId="167" formatCode="&quot;$&quot;\ #,##0.00"/>
    <numFmt numFmtId="168" formatCode="&quot;$&quot;\ #,##0"/>
    <numFmt numFmtId="169" formatCode="_-[$$-409]* #,##0_ ;_-[$$-409]* \-#,##0\ ;_-[$$-409]* &quot;-&quot;??_ ;_-@_ "/>
    <numFmt numFmtId="170" formatCode="[$$-240A]\ #,##0.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indexed="8"/>
      <name val="Arial"/>
      <family val="2"/>
    </font>
    <font>
      <b/>
      <sz val="16"/>
      <color theme="1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</font>
    <font>
      <b/>
      <sz val="11"/>
      <color indexed="8"/>
      <name val="Arial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</font>
    <font>
      <sz val="11"/>
      <color theme="1"/>
      <name val="Arial"/>
    </font>
    <font>
      <sz val="11"/>
      <color rgb="FF000000"/>
      <name val="Aptos"/>
    </font>
    <font>
      <b/>
      <sz val="11"/>
      <color rgb="FF000000"/>
      <name val="Aptos"/>
    </font>
    <font>
      <sz val="11"/>
      <color rgb="FF000000"/>
      <name val="Aptos"/>
      <charset val="1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9"/>
      <color theme="1"/>
      <name val="Segoe UI"/>
      <charset val="1"/>
    </font>
    <font>
      <sz val="11"/>
      <color rgb="FF000000"/>
      <name val="Calibri"/>
      <family val="2"/>
      <scheme val="minor"/>
    </font>
    <font>
      <sz val="11"/>
      <color rgb="FF000000"/>
      <name val="Arial"/>
    </font>
    <font>
      <sz val="12"/>
      <color rgb="FF000000"/>
      <name val="Arial"/>
      <family val="2"/>
    </font>
    <font>
      <sz val="11"/>
      <name val="Aptos"/>
      <family val="2"/>
    </font>
    <font>
      <b/>
      <sz val="11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8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auto="1"/>
      </top>
      <bottom style="medium">
        <color indexed="64"/>
      </bottom>
      <diagonal/>
    </border>
    <border>
      <left style="medium">
        <color rgb="FF000000"/>
      </left>
      <right style="thin">
        <color auto="1"/>
      </right>
      <top/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0">
    <xf numFmtId="0" fontId="0" fillId="0" borderId="0" xfId="0"/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4" borderId="0" xfId="0" applyFont="1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justify" vertical="center" wrapText="1"/>
    </xf>
    <xf numFmtId="165" fontId="3" fillId="0" borderId="10" xfId="0" applyNumberFormat="1" applyFont="1" applyBorder="1" applyAlignment="1">
      <alignment horizontal="center" vertical="center"/>
    </xf>
    <xf numFmtId="165" fontId="3" fillId="0" borderId="11" xfId="0" applyNumberFormat="1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165" fontId="4" fillId="3" borderId="6" xfId="0" applyNumberFormat="1" applyFont="1" applyFill="1" applyBorder="1" applyAlignment="1">
      <alignment horizontal="center" vertical="center" wrapText="1"/>
    </xf>
    <xf numFmtId="165" fontId="4" fillId="3" borderId="6" xfId="0" applyNumberFormat="1" applyFont="1" applyFill="1" applyBorder="1" applyAlignment="1">
      <alignment horizontal="center" vertical="center"/>
    </xf>
    <xf numFmtId="165" fontId="4" fillId="3" borderId="7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3" fillId="0" borderId="13" xfId="0" applyFont="1" applyBorder="1" applyAlignment="1">
      <alignment horizontal="justify" vertical="center" wrapText="1"/>
    </xf>
    <xf numFmtId="165" fontId="3" fillId="0" borderId="13" xfId="0" applyNumberFormat="1" applyFont="1" applyBorder="1" applyAlignment="1">
      <alignment horizontal="center" vertical="center"/>
    </xf>
    <xf numFmtId="165" fontId="3" fillId="0" borderId="14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1" fontId="5" fillId="0" borderId="15" xfId="0" applyNumberFormat="1" applyFont="1" applyBorder="1" applyAlignment="1">
      <alignment horizontal="left" vertical="center" wrapText="1"/>
    </xf>
    <xf numFmtId="0" fontId="0" fillId="0" borderId="10" xfId="0" applyBorder="1"/>
    <xf numFmtId="165" fontId="3" fillId="0" borderId="17" xfId="0" applyNumberFormat="1" applyFont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/>
    </xf>
    <xf numFmtId="165" fontId="3" fillId="0" borderId="19" xfId="0" applyNumberFormat="1" applyFont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5" fillId="0" borderId="20" xfId="0" applyNumberFormat="1" applyFont="1" applyBorder="1" applyAlignment="1">
      <alignment horizontal="left" vertical="center" wrapText="1"/>
    </xf>
    <xf numFmtId="1" fontId="7" fillId="0" borderId="21" xfId="0" applyNumberFormat="1" applyFont="1" applyBorder="1" applyAlignment="1">
      <alignment horizontal="center" vertical="center" wrapText="1"/>
    </xf>
    <xf numFmtId="4" fontId="7" fillId="0" borderId="22" xfId="0" applyNumberFormat="1" applyFont="1" applyBorder="1" applyAlignment="1">
      <alignment horizontal="center" vertical="center" wrapText="1"/>
    </xf>
    <xf numFmtId="4" fontId="7" fillId="4" borderId="20" xfId="0" applyNumberFormat="1" applyFont="1" applyFill="1" applyBorder="1" applyAlignment="1">
      <alignment horizontal="center" vertical="center" wrapText="1"/>
    </xf>
    <xf numFmtId="4" fontId="7" fillId="4" borderId="21" xfId="0" applyNumberFormat="1" applyFont="1" applyFill="1" applyBorder="1" applyAlignment="1">
      <alignment horizontal="center" vertical="center" wrapText="1"/>
    </xf>
    <xf numFmtId="4" fontId="7" fillId="0" borderId="21" xfId="0" applyNumberFormat="1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center" wrapText="1"/>
    </xf>
    <xf numFmtId="166" fontId="9" fillId="0" borderId="13" xfId="2" applyFont="1" applyBorder="1" applyAlignment="1">
      <alignment horizontal="left" vertical="center" wrapText="1"/>
    </xf>
    <xf numFmtId="0" fontId="3" fillId="2" borderId="5" xfId="0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1" fontId="13" fillId="0" borderId="0" xfId="0" applyNumberFormat="1" applyFont="1" applyAlignment="1">
      <alignment horizontal="left" vertical="center" wrapText="1"/>
    </xf>
    <xf numFmtId="167" fontId="13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165" fontId="15" fillId="6" borderId="6" xfId="0" applyNumberFormat="1" applyFont="1" applyFill="1" applyBorder="1" applyAlignment="1">
      <alignment horizontal="center" vertical="center" wrapText="1"/>
    </xf>
    <xf numFmtId="0" fontId="16" fillId="0" borderId="0" xfId="0" applyFont="1"/>
    <xf numFmtId="165" fontId="15" fillId="3" borderId="6" xfId="0" applyNumberFormat="1" applyFont="1" applyFill="1" applyBorder="1" applyAlignment="1">
      <alignment horizontal="center" vertical="center" wrapText="1"/>
    </xf>
    <xf numFmtId="165" fontId="15" fillId="3" borderId="6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164" fontId="16" fillId="0" borderId="0" xfId="1" applyFont="1" applyBorder="1" applyAlignment="1">
      <alignment horizontal="right" vertical="center"/>
    </xf>
    <xf numFmtId="164" fontId="16" fillId="0" borderId="0" xfId="1" applyFont="1" applyBorder="1" applyAlignment="1">
      <alignment vertical="center" wrapText="1"/>
    </xf>
    <xf numFmtId="0" fontId="17" fillId="0" borderId="0" xfId="0" applyFont="1" applyAlignment="1">
      <alignment horizontal="center" vertical="center"/>
    </xf>
    <xf numFmtId="0" fontId="18" fillId="2" borderId="28" xfId="0" applyFont="1" applyFill="1" applyBorder="1" applyAlignment="1">
      <alignment vertical="center" wrapText="1"/>
    </xf>
    <xf numFmtId="0" fontId="18" fillId="2" borderId="29" xfId="0" applyFont="1" applyFill="1" applyBorder="1" applyAlignment="1">
      <alignment vertical="center" wrapText="1"/>
    </xf>
    <xf numFmtId="1" fontId="13" fillId="0" borderId="21" xfId="0" applyNumberFormat="1" applyFont="1" applyBorder="1" applyAlignment="1">
      <alignment horizontal="center" vertical="center" wrapText="1"/>
    </xf>
    <xf numFmtId="4" fontId="13" fillId="4" borderId="21" xfId="0" applyNumberFormat="1" applyFont="1" applyFill="1" applyBorder="1" applyAlignment="1">
      <alignment horizontal="center" vertical="center" wrapText="1"/>
    </xf>
    <xf numFmtId="166" fontId="18" fillId="0" borderId="31" xfId="2" applyFont="1" applyBorder="1" applyAlignment="1">
      <alignment horizontal="left" vertical="center" wrapText="1"/>
    </xf>
    <xf numFmtId="166" fontId="18" fillId="0" borderId="13" xfId="2" applyFont="1" applyBorder="1" applyAlignment="1">
      <alignment horizontal="left" vertical="center" wrapText="1"/>
    </xf>
    <xf numFmtId="165" fontId="17" fillId="3" borderId="6" xfId="0" applyNumberFormat="1" applyFont="1" applyFill="1" applyBorder="1" applyAlignment="1">
      <alignment horizontal="center" vertical="center"/>
    </xf>
    <xf numFmtId="0" fontId="18" fillId="0" borderId="13" xfId="0" applyFont="1" applyBorder="1" applyAlignment="1">
      <alignment horizontal="left" vertical="center" wrapText="1"/>
    </xf>
    <xf numFmtId="1" fontId="18" fillId="0" borderId="3" xfId="0" applyNumberFormat="1" applyFont="1" applyBorder="1" applyAlignment="1">
      <alignment horizontal="center" vertical="center"/>
    </xf>
    <xf numFmtId="165" fontId="18" fillId="0" borderId="3" xfId="0" applyNumberFormat="1" applyFont="1" applyBorder="1" applyAlignment="1">
      <alignment horizontal="center" vertical="center"/>
    </xf>
    <xf numFmtId="165" fontId="18" fillId="0" borderId="17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horizontal="justify" vertical="center" wrapText="1"/>
    </xf>
    <xf numFmtId="165" fontId="18" fillId="0" borderId="10" xfId="0" applyNumberFormat="1" applyFont="1" applyBorder="1" applyAlignment="1">
      <alignment horizontal="center" vertical="center"/>
    </xf>
    <xf numFmtId="165" fontId="18" fillId="0" borderId="18" xfId="0" applyNumberFormat="1" applyFont="1" applyBorder="1" applyAlignment="1">
      <alignment horizontal="center" vertical="center"/>
    </xf>
    <xf numFmtId="165" fontId="18" fillId="0" borderId="6" xfId="0" applyNumberFormat="1" applyFont="1" applyBorder="1" applyAlignment="1">
      <alignment horizontal="center" vertical="center"/>
    </xf>
    <xf numFmtId="165" fontId="18" fillId="0" borderId="16" xfId="0" applyNumberFormat="1" applyFont="1" applyBorder="1" applyAlignment="1">
      <alignment horizontal="center" vertical="center"/>
    </xf>
    <xf numFmtId="165" fontId="18" fillId="0" borderId="0" xfId="0" applyNumberFormat="1" applyFont="1" applyAlignment="1">
      <alignment horizontal="center" vertical="center"/>
    </xf>
    <xf numFmtId="165" fontId="15" fillId="6" borderId="33" xfId="0" applyNumberFormat="1" applyFont="1" applyFill="1" applyBorder="1" applyAlignment="1">
      <alignment horizontal="center" vertical="center" wrapText="1"/>
    </xf>
    <xf numFmtId="165" fontId="17" fillId="3" borderId="16" xfId="0" applyNumberFormat="1" applyFont="1" applyFill="1" applyBorder="1" applyAlignment="1">
      <alignment horizontal="center" vertical="center" wrapText="1"/>
    </xf>
    <xf numFmtId="165" fontId="17" fillId="3" borderId="8" xfId="0" applyNumberFormat="1" applyFont="1" applyFill="1" applyBorder="1" applyAlignment="1">
      <alignment horizontal="center" vertical="center" wrapText="1"/>
    </xf>
    <xf numFmtId="4" fontId="13" fillId="0" borderId="34" xfId="0" applyNumberFormat="1" applyFont="1" applyBorder="1" applyAlignment="1">
      <alignment horizontal="center" vertical="center" wrapText="1"/>
    </xf>
    <xf numFmtId="4" fontId="13" fillId="4" borderId="35" xfId="0" applyNumberFormat="1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vertical="center" wrapText="1"/>
    </xf>
    <xf numFmtId="166" fontId="18" fillId="0" borderId="37" xfId="2" applyFont="1" applyBorder="1" applyAlignment="1">
      <alignment horizontal="left" vertical="center" wrapText="1"/>
    </xf>
    <xf numFmtId="0" fontId="23" fillId="0" borderId="41" xfId="0" applyFont="1" applyBorder="1" applyAlignment="1">
      <alignment wrapText="1"/>
    </xf>
    <xf numFmtId="0" fontId="22" fillId="0" borderId="41" xfId="0" applyFont="1" applyBorder="1" applyAlignment="1">
      <alignment wrapText="1"/>
    </xf>
    <xf numFmtId="44" fontId="0" fillId="0" borderId="0" xfId="3" applyFont="1"/>
    <xf numFmtId="44" fontId="0" fillId="0" borderId="0" xfId="0" applyNumberFormat="1"/>
    <xf numFmtId="0" fontId="22" fillId="0" borderId="3" xfId="0" applyFont="1" applyBorder="1" applyAlignment="1">
      <alignment horizontal="left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6" fillId="0" borderId="43" xfId="0" applyFont="1" applyBorder="1" applyAlignment="1">
      <alignment wrapText="1"/>
    </xf>
    <xf numFmtId="1" fontId="16" fillId="0" borderId="3" xfId="0" applyNumberFormat="1" applyFont="1" applyBorder="1" applyAlignment="1">
      <alignment horizontal="center" vertical="center"/>
    </xf>
    <xf numFmtId="170" fontId="0" fillId="0" borderId="0" xfId="0" applyNumberFormat="1"/>
    <xf numFmtId="166" fontId="18" fillId="0" borderId="44" xfId="2" applyFont="1" applyBorder="1" applyAlignment="1">
      <alignment horizontal="left" vertical="center" wrapText="1"/>
    </xf>
    <xf numFmtId="1" fontId="16" fillId="0" borderId="17" xfId="0" applyNumberFormat="1" applyFont="1" applyBorder="1" applyAlignment="1">
      <alignment horizontal="center" vertical="center"/>
    </xf>
    <xf numFmtId="0" fontId="24" fillId="0" borderId="0" xfId="0" applyFont="1"/>
    <xf numFmtId="165" fontId="18" fillId="6" borderId="46" xfId="0" applyNumberFormat="1" applyFont="1" applyFill="1" applyBorder="1" applyAlignment="1">
      <alignment horizontal="center" vertical="center"/>
    </xf>
    <xf numFmtId="165" fontId="18" fillId="6" borderId="47" xfId="0" applyNumberFormat="1" applyFont="1" applyFill="1" applyBorder="1" applyAlignment="1">
      <alignment horizontal="center" vertical="center"/>
    </xf>
    <xf numFmtId="165" fontId="17" fillId="6" borderId="48" xfId="0" applyNumberFormat="1" applyFont="1" applyFill="1" applyBorder="1" applyAlignment="1">
      <alignment horizontal="center" vertical="center"/>
    </xf>
    <xf numFmtId="165" fontId="17" fillId="6" borderId="55" xfId="0" applyNumberFormat="1" applyFont="1" applyFill="1" applyBorder="1" applyAlignment="1">
      <alignment horizontal="center" vertical="center" wrapText="1"/>
    </xf>
    <xf numFmtId="0" fontId="0" fillId="0" borderId="57" xfId="0" applyBorder="1"/>
    <xf numFmtId="0" fontId="0" fillId="0" borderId="39" xfId="0" applyBorder="1"/>
    <xf numFmtId="0" fontId="14" fillId="0" borderId="40" xfId="0" applyFont="1" applyBorder="1" applyAlignment="1">
      <alignment horizontal="center" wrapText="1"/>
    </xf>
    <xf numFmtId="0" fontId="14" fillId="0" borderId="41" xfId="0" applyFont="1" applyBorder="1" applyAlignment="1">
      <alignment horizontal="center" wrapText="1"/>
    </xf>
    <xf numFmtId="0" fontId="14" fillId="0" borderId="60" xfId="0" applyFont="1" applyBorder="1" applyAlignment="1">
      <alignment horizontal="center" vertical="center"/>
    </xf>
    <xf numFmtId="165" fontId="15" fillId="3" borderId="61" xfId="0" applyNumberFormat="1" applyFont="1" applyFill="1" applyBorder="1" applyAlignment="1">
      <alignment horizontal="center" vertical="center" wrapText="1"/>
    </xf>
    <xf numFmtId="0" fontId="15" fillId="0" borderId="62" xfId="0" applyFont="1" applyBorder="1" applyAlignment="1">
      <alignment horizontal="center" vertical="center"/>
    </xf>
    <xf numFmtId="0" fontId="15" fillId="0" borderId="64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164" fontId="16" fillId="0" borderId="41" xfId="1" applyFont="1" applyBorder="1" applyAlignment="1">
      <alignment vertical="center" wrapText="1"/>
    </xf>
    <xf numFmtId="0" fontId="16" fillId="0" borderId="41" xfId="0" applyFont="1" applyBorder="1"/>
    <xf numFmtId="0" fontId="17" fillId="2" borderId="65" xfId="0" applyFont="1" applyFill="1" applyBorder="1" applyAlignment="1">
      <alignment horizontal="center" vertical="center" wrapText="1"/>
    </xf>
    <xf numFmtId="0" fontId="18" fillId="2" borderId="66" xfId="0" applyFont="1" applyFill="1" applyBorder="1" applyAlignment="1">
      <alignment vertical="center" wrapText="1"/>
    </xf>
    <xf numFmtId="1" fontId="13" fillId="0" borderId="67" xfId="0" applyNumberFormat="1" applyFont="1" applyBorder="1" applyAlignment="1">
      <alignment horizontal="center" vertical="center" wrapText="1"/>
    </xf>
    <xf numFmtId="4" fontId="13" fillId="0" borderId="68" xfId="0" applyNumberFormat="1" applyFont="1" applyBorder="1" applyAlignment="1">
      <alignment horizontal="center" vertical="center" wrapText="1"/>
    </xf>
    <xf numFmtId="1" fontId="13" fillId="0" borderId="69" xfId="0" applyNumberFormat="1" applyFont="1" applyBorder="1" applyAlignment="1">
      <alignment horizontal="center" vertical="center" wrapText="1"/>
    </xf>
    <xf numFmtId="166" fontId="18" fillId="0" borderId="70" xfId="2" applyFont="1" applyBorder="1" applyAlignment="1">
      <alignment horizontal="left" vertical="center" wrapText="1"/>
    </xf>
    <xf numFmtId="166" fontId="18" fillId="0" borderId="47" xfId="2" applyFont="1" applyBorder="1" applyAlignment="1">
      <alignment horizontal="left" vertical="center" wrapText="1"/>
    </xf>
    <xf numFmtId="167" fontId="13" fillId="0" borderId="41" xfId="0" applyNumberFormat="1" applyFont="1" applyBorder="1" applyAlignment="1">
      <alignment horizontal="center" vertical="center" wrapText="1"/>
    </xf>
    <xf numFmtId="0" fontId="18" fillId="0" borderId="41" xfId="0" applyFont="1" applyBorder="1"/>
    <xf numFmtId="0" fontId="17" fillId="3" borderId="65" xfId="0" applyFont="1" applyFill="1" applyBorder="1" applyAlignment="1">
      <alignment horizontal="center" vertical="center"/>
    </xf>
    <xf numFmtId="165" fontId="17" fillId="3" borderId="61" xfId="0" applyNumberFormat="1" applyFont="1" applyFill="1" applyBorder="1" applyAlignment="1">
      <alignment horizontal="center" vertical="center" wrapText="1"/>
    </xf>
    <xf numFmtId="0" fontId="17" fillId="0" borderId="62" xfId="0" applyFont="1" applyBorder="1" applyAlignment="1">
      <alignment horizontal="center" vertical="center"/>
    </xf>
    <xf numFmtId="165" fontId="18" fillId="0" borderId="63" xfId="0" applyNumberFormat="1" applyFont="1" applyBorder="1" applyAlignment="1">
      <alignment horizontal="center" vertical="center"/>
    </xf>
    <xf numFmtId="165" fontId="18" fillId="0" borderId="71" xfId="0" applyNumberFormat="1" applyFont="1" applyBorder="1" applyAlignment="1">
      <alignment horizontal="center" vertical="center"/>
    </xf>
    <xf numFmtId="165" fontId="18" fillId="0" borderId="61" xfId="0" applyNumberFormat="1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165" fontId="18" fillId="0" borderId="41" xfId="0" applyNumberFormat="1" applyFont="1" applyBorder="1" applyAlignment="1">
      <alignment horizontal="center" vertical="center"/>
    </xf>
    <xf numFmtId="0" fontId="16" fillId="0" borderId="45" xfId="0" applyFont="1" applyBorder="1"/>
    <xf numFmtId="0" fontId="16" fillId="0" borderId="43" xfId="0" applyFont="1" applyBorder="1"/>
    <xf numFmtId="0" fontId="25" fillId="0" borderId="3" xfId="0" applyFont="1" applyBorder="1" applyAlignment="1">
      <alignment wrapText="1"/>
    </xf>
    <xf numFmtId="0" fontId="25" fillId="0" borderId="10" xfId="0" applyFont="1" applyBorder="1" applyAlignment="1">
      <alignment wrapText="1"/>
    </xf>
    <xf numFmtId="6" fontId="26" fillId="7" borderId="3" xfId="0" applyNumberFormat="1" applyFont="1" applyFill="1" applyBorder="1" applyAlignment="1">
      <alignment horizontal="center" vertical="center"/>
    </xf>
    <xf numFmtId="0" fontId="16" fillId="0" borderId="52" xfId="0" applyFont="1" applyBorder="1"/>
    <xf numFmtId="166" fontId="18" fillId="0" borderId="72" xfId="2" applyFont="1" applyBorder="1" applyAlignment="1">
      <alignment horizontal="left" vertical="center" wrapText="1"/>
    </xf>
    <xf numFmtId="165" fontId="15" fillId="6" borderId="32" xfId="0" applyNumberFormat="1" applyFont="1" applyFill="1" applyBorder="1" applyAlignment="1">
      <alignment horizontal="center" vertical="center" wrapText="1"/>
    </xf>
    <xf numFmtId="169" fontId="16" fillId="6" borderId="10" xfId="0" applyNumberFormat="1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/>
    </xf>
    <xf numFmtId="0" fontId="0" fillId="0" borderId="0" xfId="0" applyAlignment="1">
      <alignment horizontal="center"/>
    </xf>
    <xf numFmtId="0" fontId="16" fillId="0" borderId="40" xfId="0" applyFont="1" applyBorder="1" applyAlignment="1">
      <alignment horizontal="center"/>
    </xf>
    <xf numFmtId="0" fontId="18" fillId="2" borderId="64" xfId="0" applyFont="1" applyFill="1" applyBorder="1" applyAlignment="1">
      <alignment horizontal="center" vertical="center" wrapText="1"/>
    </xf>
    <xf numFmtId="1" fontId="13" fillId="0" borderId="40" xfId="0" applyNumberFormat="1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/>
    </xf>
    <xf numFmtId="0" fontId="22" fillId="0" borderId="40" xfId="0" applyFont="1" applyBorder="1" applyAlignment="1">
      <alignment horizontal="center" wrapText="1"/>
    </xf>
    <xf numFmtId="0" fontId="16" fillId="0" borderId="42" xfId="0" applyFont="1" applyBorder="1" applyAlignment="1">
      <alignment horizontal="center"/>
    </xf>
    <xf numFmtId="0" fontId="27" fillId="0" borderId="75" xfId="0" applyFont="1" applyBorder="1" applyAlignment="1">
      <alignment horizontal="center" wrapText="1"/>
    </xf>
    <xf numFmtId="0" fontId="27" fillId="0" borderId="42" xfId="0" applyFont="1" applyBorder="1" applyAlignment="1">
      <alignment horizontal="center" wrapText="1"/>
    </xf>
    <xf numFmtId="0" fontId="16" fillId="0" borderId="36" xfId="0" applyFont="1" applyBorder="1" applyAlignment="1">
      <alignment horizontal="center" vertical="center" wrapText="1"/>
    </xf>
    <xf numFmtId="0" fontId="15" fillId="0" borderId="76" xfId="0" applyFont="1" applyBorder="1" applyAlignment="1">
      <alignment horizontal="center" vertical="center"/>
    </xf>
    <xf numFmtId="164" fontId="16" fillId="0" borderId="36" xfId="1" applyFont="1" applyBorder="1" applyAlignment="1">
      <alignment horizontal="left" vertical="center"/>
    </xf>
    <xf numFmtId="169" fontId="15" fillId="0" borderId="76" xfId="0" applyNumberFormat="1" applyFont="1" applyBorder="1" applyAlignment="1">
      <alignment horizontal="center" vertical="center"/>
    </xf>
    <xf numFmtId="0" fontId="27" fillId="0" borderId="77" xfId="0" applyFont="1" applyBorder="1" applyAlignment="1">
      <alignment horizont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165" fontId="16" fillId="6" borderId="9" xfId="0" applyNumberFormat="1" applyFont="1" applyFill="1" applyBorder="1" applyAlignment="1">
      <alignment horizontal="center" vertical="center" wrapText="1"/>
    </xf>
    <xf numFmtId="165" fontId="17" fillId="6" borderId="7" xfId="0" applyNumberFormat="1" applyFont="1" applyFill="1" applyBorder="1" applyAlignment="1">
      <alignment horizontal="center" vertical="center"/>
    </xf>
    <xf numFmtId="169" fontId="15" fillId="6" borderId="10" xfId="0" applyNumberFormat="1" applyFont="1" applyFill="1" applyBorder="1" applyAlignment="1">
      <alignment horizontal="center" vertical="center" wrapText="1"/>
    </xf>
    <xf numFmtId="165" fontId="16" fillId="6" borderId="78" xfId="0" applyNumberFormat="1" applyFont="1" applyFill="1" applyBorder="1" applyAlignment="1">
      <alignment horizontal="center" vertical="center" wrapText="1"/>
    </xf>
    <xf numFmtId="165" fontId="16" fillId="6" borderId="80" xfId="0" applyNumberFormat="1" applyFont="1" applyFill="1" applyBorder="1" applyAlignment="1">
      <alignment horizontal="center" vertical="center" wrapText="1"/>
    </xf>
    <xf numFmtId="169" fontId="15" fillId="6" borderId="82" xfId="0" applyNumberFormat="1" applyFont="1" applyFill="1" applyBorder="1" applyAlignment="1">
      <alignment horizontal="center" vertical="center"/>
    </xf>
    <xf numFmtId="164" fontId="16" fillId="0" borderId="36" xfId="1" applyFont="1" applyBorder="1" applyAlignment="1">
      <alignment horizontal="left" vertical="center" wrapText="1"/>
    </xf>
    <xf numFmtId="164" fontId="16" fillId="0" borderId="73" xfId="1" applyFont="1" applyBorder="1" applyAlignment="1">
      <alignment horizontal="left" vertical="center" wrapText="1"/>
    </xf>
    <xf numFmtId="169" fontId="15" fillId="6" borderId="76" xfId="0" applyNumberFormat="1" applyFont="1" applyFill="1" applyBorder="1" applyAlignment="1">
      <alignment horizontal="center" vertical="center"/>
    </xf>
    <xf numFmtId="169" fontId="15" fillId="0" borderId="59" xfId="0" applyNumberFormat="1" applyFont="1" applyBorder="1" applyAlignment="1">
      <alignment horizontal="center" vertical="center"/>
    </xf>
    <xf numFmtId="164" fontId="16" fillId="0" borderId="74" xfId="1" applyFont="1" applyBorder="1" applyAlignment="1">
      <alignment horizontal="left" vertical="center" wrapText="1"/>
    </xf>
    <xf numFmtId="0" fontId="0" fillId="0" borderId="83" xfId="0" applyBorder="1"/>
    <xf numFmtId="0" fontId="0" fillId="0" borderId="44" xfId="0" applyBorder="1"/>
    <xf numFmtId="0" fontId="0" fillId="0" borderId="84" xfId="0" applyBorder="1"/>
    <xf numFmtId="164" fontId="16" fillId="0" borderId="79" xfId="1" applyFont="1" applyBorder="1" applyAlignment="1">
      <alignment horizontal="left" vertical="center" wrapText="1"/>
    </xf>
    <xf numFmtId="164" fontId="16" fillId="0" borderId="46" xfId="1" applyFont="1" applyBorder="1" applyAlignment="1">
      <alignment horizontal="left" vertical="center" wrapText="1"/>
    </xf>
    <xf numFmtId="164" fontId="16" fillId="0" borderId="47" xfId="1" applyFont="1" applyBorder="1" applyAlignment="1">
      <alignment horizontal="left" vertical="center" wrapText="1"/>
    </xf>
    <xf numFmtId="164" fontId="16" fillId="0" borderId="81" xfId="1" applyFont="1" applyBorder="1" applyAlignment="1">
      <alignment horizontal="left" vertical="center" wrapText="1"/>
    </xf>
    <xf numFmtId="164" fontId="16" fillId="0" borderId="48" xfId="1" applyFont="1" applyBorder="1" applyAlignment="1">
      <alignment horizontal="left" vertical="center" wrapText="1"/>
    </xf>
    <xf numFmtId="1" fontId="13" fillId="0" borderId="64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169" fontId="0" fillId="0" borderId="0" xfId="0" applyNumberFormat="1"/>
    <xf numFmtId="166" fontId="18" fillId="0" borderId="0" xfId="2" applyFont="1" applyBorder="1" applyAlignment="1">
      <alignment horizontal="left" vertical="center" wrapText="1"/>
    </xf>
    <xf numFmtId="166" fontId="18" fillId="0" borderId="41" xfId="2" applyFont="1" applyBorder="1" applyAlignment="1">
      <alignment horizontal="left" vertical="center" wrapText="1"/>
    </xf>
    <xf numFmtId="165" fontId="0" fillId="0" borderId="0" xfId="0" applyNumberFormat="1"/>
    <xf numFmtId="1" fontId="13" fillId="6" borderId="9" xfId="0" applyNumberFormat="1" applyFont="1" applyFill="1" applyBorder="1" applyAlignment="1">
      <alignment horizontal="center" vertical="center" wrapText="1"/>
    </xf>
    <xf numFmtId="0" fontId="17" fillId="0" borderId="49" xfId="0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 wrapText="1"/>
    </xf>
    <xf numFmtId="0" fontId="17" fillId="0" borderId="51" xfId="0" applyFont="1" applyBorder="1" applyAlignment="1">
      <alignment horizontal="center" vertical="center" wrapText="1"/>
    </xf>
    <xf numFmtId="0" fontId="17" fillId="0" borderId="52" xfId="0" applyFont="1" applyBorder="1" applyAlignment="1">
      <alignment horizontal="center" vertical="center" wrapText="1"/>
    </xf>
    <xf numFmtId="0" fontId="17" fillId="0" borderId="53" xfId="0" applyFont="1" applyBorder="1" applyAlignment="1">
      <alignment horizontal="center" vertical="center" wrapText="1"/>
    </xf>
    <xf numFmtId="0" fontId="17" fillId="0" borderId="54" xfId="0" applyFont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/>
    </xf>
    <xf numFmtId="0" fontId="17" fillId="3" borderId="56" xfId="0" applyFont="1" applyFill="1" applyBorder="1" applyAlignment="1">
      <alignment horizontal="center" vertical="center"/>
    </xf>
    <xf numFmtId="0" fontId="22" fillId="0" borderId="40" xfId="0" applyFont="1" applyBorder="1" applyAlignment="1">
      <alignment wrapText="1"/>
    </xf>
    <xf numFmtId="0" fontId="22" fillId="0" borderId="41" xfId="0" applyFont="1" applyBorder="1" applyAlignment="1">
      <alignment wrapText="1"/>
    </xf>
    <xf numFmtId="0" fontId="19" fillId="0" borderId="40" xfId="0" applyFont="1" applyBorder="1" applyAlignment="1">
      <alignment wrapText="1"/>
    </xf>
    <xf numFmtId="0" fontId="21" fillId="0" borderId="0" xfId="0" applyFont="1" applyAlignment="1">
      <alignment wrapText="1"/>
    </xf>
    <xf numFmtId="0" fontId="21" fillId="0" borderId="41" xfId="0" applyFont="1" applyBorder="1" applyAlignment="1">
      <alignment wrapText="1"/>
    </xf>
    <xf numFmtId="0" fontId="19" fillId="0" borderId="0" xfId="0" applyFont="1" applyAlignment="1">
      <alignment wrapText="1"/>
    </xf>
    <xf numFmtId="0" fontId="19" fillId="0" borderId="41" xfId="0" applyFont="1" applyBorder="1" applyAlignment="1">
      <alignment wrapText="1"/>
    </xf>
    <xf numFmtId="0" fontId="21" fillId="0" borderId="40" xfId="0" applyFont="1" applyBorder="1" applyAlignment="1">
      <alignment wrapText="1"/>
    </xf>
    <xf numFmtId="0" fontId="22" fillId="0" borderId="38" xfId="0" applyFont="1" applyBorder="1" applyAlignment="1">
      <alignment wrapText="1"/>
    </xf>
    <xf numFmtId="0" fontId="22" fillId="0" borderId="39" xfId="0" applyFont="1" applyBorder="1" applyAlignment="1">
      <alignment wrapText="1"/>
    </xf>
    <xf numFmtId="0" fontId="28" fillId="0" borderId="40" xfId="0" applyFont="1" applyBorder="1" applyAlignment="1">
      <alignment wrapText="1"/>
    </xf>
    <xf numFmtId="0" fontId="28" fillId="0" borderId="0" xfId="0" applyFont="1" applyAlignment="1">
      <alignment wrapText="1"/>
    </xf>
    <xf numFmtId="0" fontId="28" fillId="0" borderId="41" xfId="0" applyFont="1" applyBorder="1" applyAlignment="1">
      <alignment wrapText="1"/>
    </xf>
    <xf numFmtId="0" fontId="17" fillId="0" borderId="64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41" xfId="0" applyFont="1" applyBorder="1" applyAlignment="1">
      <alignment horizontal="center"/>
    </xf>
    <xf numFmtId="0" fontId="14" fillId="0" borderId="58" xfId="0" applyFont="1" applyBorder="1" applyAlignment="1">
      <alignment horizontal="center" wrapText="1"/>
    </xf>
    <xf numFmtId="0" fontId="14" fillId="0" borderId="30" xfId="0" applyFont="1" applyBorder="1" applyAlignment="1">
      <alignment horizontal="center" wrapText="1"/>
    </xf>
    <xf numFmtId="0" fontId="14" fillId="0" borderId="59" xfId="0" applyFont="1" applyBorder="1" applyAlignment="1">
      <alignment horizontal="center" wrapText="1"/>
    </xf>
    <xf numFmtId="0" fontId="15" fillId="5" borderId="40" xfId="0" applyFont="1" applyFill="1" applyBorder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0" fontId="17" fillId="5" borderId="41" xfId="0" applyFont="1" applyFill="1" applyBorder="1" applyAlignment="1">
      <alignment horizontal="center" vertical="center" wrapText="1"/>
    </xf>
    <xf numFmtId="0" fontId="17" fillId="5" borderId="40" xfId="0" applyFont="1" applyFill="1" applyBorder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17" fillId="5" borderId="41" xfId="0" applyFont="1" applyFill="1" applyBorder="1" applyAlignment="1">
      <alignment horizontal="center" vertical="center"/>
    </xf>
    <xf numFmtId="1" fontId="13" fillId="0" borderId="64" xfId="0" applyNumberFormat="1" applyFont="1" applyBorder="1" applyAlignment="1">
      <alignment horizontal="center" vertical="center" wrapText="1"/>
    </xf>
    <xf numFmtId="1" fontId="13" fillId="0" borderId="9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167" fontId="13" fillId="0" borderId="45" xfId="0" applyNumberFormat="1" applyFont="1" applyBorder="1" applyAlignment="1">
      <alignment horizontal="center" vertical="center" wrapText="1"/>
    </xf>
    <xf numFmtId="167" fontId="13" fillId="0" borderId="43" xfId="0" applyNumberFormat="1" applyFont="1" applyBorder="1" applyAlignment="1">
      <alignment horizontal="center" vertical="center" wrapText="1"/>
    </xf>
    <xf numFmtId="0" fontId="17" fillId="2" borderId="65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7" fillId="2" borderId="6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1" fontId="5" fillId="0" borderId="1" xfId="0" applyNumberFormat="1" applyFont="1" applyBorder="1" applyAlignment="1">
      <alignment horizontal="left" vertical="center" wrapText="1"/>
    </xf>
    <xf numFmtId="1" fontId="5" fillId="0" borderId="9" xfId="0" applyNumberFormat="1" applyFont="1" applyBorder="1" applyAlignment="1">
      <alignment horizontal="left" vertical="center" wrapText="1"/>
    </xf>
    <xf numFmtId="1" fontId="5" fillId="0" borderId="23" xfId="0" applyNumberFormat="1" applyFont="1" applyBorder="1" applyAlignment="1">
      <alignment horizontal="left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167" fontId="5" fillId="0" borderId="9" xfId="0" applyNumberFormat="1" applyFont="1" applyBorder="1" applyAlignment="1">
      <alignment horizontal="center" vertical="center" wrapText="1"/>
    </xf>
    <xf numFmtId="167" fontId="5" fillId="0" borderId="23" xfId="0" applyNumberFormat="1" applyFont="1" applyBorder="1" applyAlignment="1">
      <alignment horizontal="center" vertical="center" wrapText="1"/>
    </xf>
    <xf numFmtId="168" fontId="5" fillId="0" borderId="1" xfId="0" applyNumberFormat="1" applyFont="1" applyBorder="1" applyAlignment="1">
      <alignment horizontal="center" vertical="center" wrapText="1"/>
    </xf>
    <xf numFmtId="168" fontId="5" fillId="0" borderId="9" xfId="0" applyNumberFormat="1" applyFont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4">
    <cellStyle name="Millares" xfId="1" builtinId="3"/>
    <cellStyle name="Moneda" xfId="3" builtinId="4"/>
    <cellStyle name="Moneda [0] 2" xfId="2" xr:uid="{EC385CD7-BC2B-48A4-9421-53C5E58D2F8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819150</xdr:colOff>
      <xdr:row>0</xdr:row>
      <xdr:rowOff>133350</xdr:rowOff>
    </xdr:from>
    <xdr:to>
      <xdr:col>6</xdr:col>
      <xdr:colOff>609600</xdr:colOff>
      <xdr:row>3</xdr:row>
      <xdr:rowOff>133350</xdr:rowOff>
    </xdr:to>
    <xdr:pic>
      <xdr:nvPicPr>
        <xdr:cNvPr id="2" name="Imagen 1" descr="Logosímbolo de la Comisión Nacional del Servicio Civil con la leyenda igualdad mérito y oportunidad">
          <a:extLst>
            <a:ext uri="{FF2B5EF4-FFF2-40B4-BE49-F238E27FC236}">
              <a16:creationId xmlns:a16="http://schemas.microsoft.com/office/drawing/2014/main" id="{A9AA46E7-EE71-E405-2BFF-628298307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48750" y="133350"/>
          <a:ext cx="1314450" cy="57150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Nathalia Lopez Contreras" id="{701A2D2B-7479-436B-A6C9-96D11A35E6D8}" userId="nlopezc@cnsc.gov.co" providerId="PeoplePicker"/>
  <person displayName="Bibiana Yineth Duran Godoy" id="{FA11365C-159B-4731-B5E1-F251D304B651}" userId="S::bduran@cnsc.gov.co::30dcead7-7b06-4544-b66a-2246b9ab7f24" providerId="AD"/>
  <person displayName="Nathalia Lopez Contreras" id="{9CBEAD49-1D40-40E4-A367-65A975078630}" userId="S::nlopezc@cnsc.gov.co::ef140311-840b-4be9-be24-3cec798ca71d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6" dT="2026-04-14T13:11:11.23" personId="{FA11365C-159B-4731-B5E1-F251D304B651}" id="{C381D5B1-04C2-45F2-BC3D-773EE44C75D1}">
    <text xml:space="preserve">@Nathalia Lopez Contreras ingeniera por favor ajustar el objeto por este: PRESTAR LOS SERVICIOS DE MANTENIMIENTO PREVENTIVO Y CORRECTIVO CON BOLSA DE REPUESTOS, QUE SOPORTEN LA OPERACIÓN DE LOS EQUIPOS DE COMPUTO Y PERIFERICOS PARA USUARIO FINAL DE LA COMISIÓN NACIONAL DEL SERVICIO CIVIL 
</text>
    <mentions>
      <mention mentionpersonId="{701A2D2B-7479-436B-A6C9-96D11A35E6D8}" mentionId="{905CBBFC-3862-4052-ABAB-990283A2C7FD}" startIndex="0" length="25"/>
    </mentions>
  </threadedComment>
  <threadedComment ref="A6" dT="2026-04-14T13:20:54.15" personId="{9CBEAD49-1D40-40E4-A367-65A975078630}" id="{814C9043-DC19-4D26-A490-B34F2D22F396}" parentId="{C381D5B1-04C2-45F2-BC3D-773EE44C75D1}">
    <text xml:space="preserve">Listo ing, ajustado 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38"/>
  <sheetViews>
    <sheetView showGridLines="0" view="pageBreakPreview" zoomScale="90" zoomScaleNormal="100" zoomScaleSheetLayoutView="90" workbookViewId="0">
      <selection activeCell="B29" sqref="B29"/>
    </sheetView>
  </sheetViews>
  <sheetFormatPr baseColWidth="10" defaultColWidth="9" defaultRowHeight="15.75" customHeight="1" x14ac:dyDescent="0.25"/>
  <cols>
    <col min="1" max="1" width="2.109375" style="24" customWidth="1"/>
    <col min="2" max="2" width="5.88671875" style="24" bestFit="1" customWidth="1"/>
    <col min="3" max="3" width="113" style="24" bestFit="1" customWidth="1"/>
    <col min="4" max="4" width="16.88671875" style="24" customWidth="1"/>
    <col min="5" max="5" width="18" style="24" customWidth="1"/>
    <col min="6" max="6" width="21.44140625" style="24" customWidth="1"/>
    <col min="7" max="7" width="9" style="24"/>
    <col min="8" max="9" width="17.6640625" style="24" customWidth="1"/>
    <col min="10" max="10" width="9" style="24"/>
    <col min="11" max="11" width="17" style="24" customWidth="1"/>
    <col min="12" max="16384" width="9" style="24"/>
  </cols>
  <sheetData>
    <row r="1" spans="1:11" ht="15" x14ac:dyDescent="0.25">
      <c r="A1" s="229"/>
      <c r="B1" s="229"/>
      <c r="C1" s="229"/>
      <c r="D1" s="229"/>
      <c r="E1" s="229"/>
      <c r="F1" s="229"/>
      <c r="G1" s="229"/>
    </row>
    <row r="2" spans="1:11" ht="20.25" customHeight="1" x14ac:dyDescent="0.25">
      <c r="A2" s="229"/>
      <c r="B2" s="42"/>
      <c r="C2" s="241" t="s">
        <v>0</v>
      </c>
      <c r="D2" s="242"/>
      <c r="E2" s="242"/>
      <c r="F2" s="242"/>
      <c r="G2" s="242"/>
      <c r="H2" s="242"/>
      <c r="I2" s="242"/>
      <c r="J2" s="242"/>
      <c r="K2" s="242"/>
    </row>
    <row r="3" spans="1:11" ht="43.5" customHeight="1" x14ac:dyDescent="0.25">
      <c r="A3" s="229"/>
      <c r="B3" s="43"/>
      <c r="C3" s="238" t="s">
        <v>1</v>
      </c>
      <c r="D3" s="239"/>
      <c r="E3" s="239"/>
      <c r="F3" s="239"/>
      <c r="G3" s="239"/>
      <c r="H3" s="239"/>
      <c r="I3" s="239"/>
      <c r="J3" s="239"/>
      <c r="K3" s="240"/>
    </row>
    <row r="4" spans="1:11" ht="15" customHeight="1" x14ac:dyDescent="0.25">
      <c r="A4" s="25"/>
      <c r="B4" s="41" t="s">
        <v>2</v>
      </c>
      <c r="C4" s="44"/>
      <c r="D4" s="44"/>
      <c r="E4" s="44"/>
      <c r="F4" s="45"/>
      <c r="G4" s="44"/>
      <c r="H4" s="44"/>
      <c r="I4" s="44"/>
      <c r="J4" s="44"/>
      <c r="K4" s="44"/>
    </row>
    <row r="5" spans="1:11" ht="26.4" x14ac:dyDescent="0.25">
      <c r="A5" s="25"/>
      <c r="B5" s="33" t="s">
        <v>3</v>
      </c>
      <c r="C5" s="34" t="s">
        <v>4</v>
      </c>
      <c r="D5" s="35" t="s">
        <v>5</v>
      </c>
      <c r="E5" s="36" t="s">
        <v>6</v>
      </c>
      <c r="F5" s="37" t="s">
        <v>7</v>
      </c>
      <c r="G5" s="38" t="s">
        <v>8</v>
      </c>
      <c r="H5" s="37" t="s">
        <v>9</v>
      </c>
      <c r="I5" s="36" t="s">
        <v>10</v>
      </c>
      <c r="J5" s="37" t="s">
        <v>8</v>
      </c>
      <c r="K5" s="38" t="s">
        <v>11</v>
      </c>
    </row>
    <row r="6" spans="1:11" ht="15.6" x14ac:dyDescent="0.3">
      <c r="A6" s="25"/>
      <c r="B6" s="26">
        <v>1</v>
      </c>
      <c r="C6" s="27" t="s">
        <v>12</v>
      </c>
      <c r="D6" s="39">
        <v>9</v>
      </c>
      <c r="E6" s="40"/>
      <c r="F6" s="40"/>
      <c r="G6" s="40"/>
      <c r="H6" s="40"/>
      <c r="I6" s="40"/>
      <c r="J6" s="40"/>
      <c r="K6" s="40"/>
    </row>
    <row r="7" spans="1:11" ht="15.6" x14ac:dyDescent="0.3">
      <c r="A7" s="25"/>
      <c r="B7" s="26">
        <v>2</v>
      </c>
      <c r="C7" s="27" t="s">
        <v>13</v>
      </c>
      <c r="D7" s="39">
        <v>6</v>
      </c>
      <c r="E7" s="40"/>
      <c r="F7" s="40"/>
      <c r="G7" s="40"/>
      <c r="H7" s="40"/>
      <c r="I7" s="40"/>
      <c r="J7" s="40"/>
      <c r="K7" s="40"/>
    </row>
    <row r="8" spans="1:11" ht="15.6" x14ac:dyDescent="0.3">
      <c r="A8" s="25"/>
      <c r="B8" s="26">
        <v>3</v>
      </c>
      <c r="C8" s="27" t="s">
        <v>14</v>
      </c>
      <c r="D8" s="39">
        <v>8</v>
      </c>
      <c r="E8" s="40"/>
      <c r="F8" s="40"/>
      <c r="G8" s="40"/>
      <c r="H8" s="40"/>
      <c r="I8" s="40"/>
      <c r="J8" s="40"/>
      <c r="K8" s="40"/>
    </row>
    <row r="9" spans="1:11" ht="15.6" x14ac:dyDescent="0.3">
      <c r="A9" s="25"/>
      <c r="B9" s="26">
        <v>4</v>
      </c>
      <c r="C9" s="27" t="s">
        <v>15</v>
      </c>
      <c r="D9" s="39">
        <v>9</v>
      </c>
      <c r="E9" s="40"/>
      <c r="F9" s="40"/>
      <c r="G9" s="40"/>
      <c r="H9" s="40"/>
      <c r="I9" s="40"/>
      <c r="J9" s="40"/>
      <c r="K9" s="40"/>
    </row>
    <row r="10" spans="1:11" ht="15.6" x14ac:dyDescent="0.3">
      <c r="A10" s="25"/>
      <c r="B10" s="26">
        <v>5</v>
      </c>
      <c r="C10" s="27" t="s">
        <v>16</v>
      </c>
      <c r="D10" s="39">
        <v>14</v>
      </c>
      <c r="E10" s="40"/>
      <c r="F10" s="40"/>
      <c r="G10" s="40"/>
      <c r="H10" s="40"/>
      <c r="I10" s="40"/>
      <c r="J10" s="40"/>
      <c r="K10" s="40"/>
    </row>
    <row r="11" spans="1:11" ht="15.6" x14ac:dyDescent="0.3">
      <c r="A11" s="25"/>
      <c r="B11" s="26">
        <v>6</v>
      </c>
      <c r="C11" s="27" t="s">
        <v>17</v>
      </c>
      <c r="D11" s="39">
        <v>1</v>
      </c>
      <c r="E11" s="40"/>
      <c r="F11" s="40"/>
      <c r="G11" s="40"/>
      <c r="H11" s="40"/>
      <c r="I11" s="40"/>
      <c r="J11" s="40"/>
      <c r="K11" s="40"/>
    </row>
    <row r="12" spans="1:11" ht="15.6" x14ac:dyDescent="0.3">
      <c r="A12" s="25"/>
      <c r="B12" s="26">
        <v>7</v>
      </c>
      <c r="C12" s="27" t="s">
        <v>18</v>
      </c>
      <c r="D12" s="39">
        <v>2</v>
      </c>
      <c r="E12" s="40"/>
      <c r="F12" s="40"/>
      <c r="G12" s="40"/>
      <c r="H12" s="40"/>
      <c r="I12" s="40"/>
      <c r="J12" s="40"/>
      <c r="K12" s="40"/>
    </row>
    <row r="13" spans="1:11" ht="15.6" x14ac:dyDescent="0.3">
      <c r="A13" s="25"/>
      <c r="B13" s="26">
        <v>8</v>
      </c>
      <c r="C13" s="27" t="s">
        <v>19</v>
      </c>
      <c r="D13" s="39">
        <v>2</v>
      </c>
      <c r="E13" s="40"/>
      <c r="F13" s="40"/>
      <c r="G13" s="40"/>
      <c r="H13" s="40"/>
      <c r="I13" s="40"/>
      <c r="J13" s="40"/>
      <c r="K13" s="40"/>
    </row>
    <row r="14" spans="1:11" ht="15.6" x14ac:dyDescent="0.3">
      <c r="A14" s="25"/>
      <c r="B14" s="26">
        <v>9</v>
      </c>
      <c r="C14" s="27" t="s">
        <v>20</v>
      </c>
      <c r="D14" s="39">
        <v>2</v>
      </c>
      <c r="E14" s="40"/>
      <c r="F14" s="40"/>
      <c r="G14" s="40"/>
      <c r="H14" s="40"/>
      <c r="I14" s="40"/>
      <c r="J14" s="40"/>
      <c r="K14" s="40"/>
    </row>
    <row r="15" spans="1:11" ht="15.6" x14ac:dyDescent="0.3">
      <c r="A15" s="25"/>
      <c r="B15" s="26">
        <v>10</v>
      </c>
      <c r="C15" s="27" t="s">
        <v>21</v>
      </c>
      <c r="D15" s="39">
        <v>2</v>
      </c>
      <c r="E15" s="40"/>
      <c r="F15" s="40"/>
      <c r="G15" s="40"/>
      <c r="H15" s="40"/>
      <c r="I15" s="40"/>
      <c r="J15" s="40"/>
      <c r="K15" s="40"/>
    </row>
    <row r="16" spans="1:11" ht="15.6" x14ac:dyDescent="0.3">
      <c r="A16" s="25"/>
      <c r="B16" s="26">
        <v>11</v>
      </c>
      <c r="C16" s="27" t="s">
        <v>22</v>
      </c>
      <c r="D16" s="39">
        <v>2</v>
      </c>
      <c r="E16" s="40"/>
      <c r="F16" s="40"/>
      <c r="G16" s="40"/>
      <c r="H16" s="40"/>
      <c r="I16" s="40"/>
      <c r="J16" s="40"/>
      <c r="K16" s="40"/>
    </row>
    <row r="17" spans="1:11" ht="15.6" x14ac:dyDescent="0.3">
      <c r="A17" s="25"/>
      <c r="B17" s="26">
        <v>12</v>
      </c>
      <c r="C17" s="27" t="s">
        <v>23</v>
      </c>
      <c r="D17" s="39">
        <v>2</v>
      </c>
      <c r="E17" s="40"/>
      <c r="F17" s="40"/>
      <c r="G17" s="40"/>
      <c r="H17" s="40"/>
      <c r="I17" s="40"/>
      <c r="J17" s="40"/>
      <c r="K17" s="40"/>
    </row>
    <row r="18" spans="1:11" ht="15.6" x14ac:dyDescent="0.3">
      <c r="A18" s="25"/>
      <c r="B18" s="26">
        <v>13</v>
      </c>
      <c r="C18" s="27" t="s">
        <v>24</v>
      </c>
      <c r="D18" s="39">
        <v>2</v>
      </c>
      <c r="E18" s="40"/>
      <c r="F18" s="40"/>
      <c r="G18" s="40"/>
      <c r="H18" s="40"/>
      <c r="I18" s="40"/>
      <c r="J18" s="40"/>
      <c r="K18" s="40"/>
    </row>
    <row r="19" spans="1:11" ht="15.6" x14ac:dyDescent="0.3">
      <c r="A19" s="25"/>
      <c r="B19" s="26">
        <v>14</v>
      </c>
      <c r="C19" s="27" t="s">
        <v>25</v>
      </c>
      <c r="D19" s="39">
        <v>3</v>
      </c>
      <c r="E19" s="40"/>
      <c r="F19" s="40"/>
      <c r="G19" s="40"/>
      <c r="H19" s="40"/>
      <c r="I19" s="40"/>
      <c r="J19" s="40"/>
      <c r="K19" s="40"/>
    </row>
    <row r="20" spans="1:11" ht="15.6" x14ac:dyDescent="0.3">
      <c r="A20" s="25"/>
      <c r="B20" s="26">
        <v>15</v>
      </c>
      <c r="C20" s="27" t="s">
        <v>26</v>
      </c>
      <c r="D20" s="39">
        <v>5</v>
      </c>
      <c r="E20" s="40"/>
      <c r="F20" s="40"/>
      <c r="G20" s="40"/>
      <c r="H20" s="40"/>
      <c r="I20" s="40"/>
      <c r="J20" s="40"/>
      <c r="K20" s="40"/>
    </row>
    <row r="21" spans="1:11" ht="15.6" x14ac:dyDescent="0.3">
      <c r="A21" s="25"/>
      <c r="B21" s="26">
        <v>16</v>
      </c>
      <c r="C21" s="27" t="s">
        <v>27</v>
      </c>
      <c r="D21" s="39">
        <v>4</v>
      </c>
      <c r="E21" s="40"/>
      <c r="F21" s="40"/>
      <c r="G21" s="40"/>
      <c r="H21" s="40"/>
      <c r="I21" s="40"/>
      <c r="J21" s="40"/>
      <c r="K21" s="40"/>
    </row>
    <row r="22" spans="1:11" ht="15.6" x14ac:dyDescent="0.3">
      <c r="A22" s="25"/>
      <c r="B22" s="26">
        <v>17</v>
      </c>
      <c r="C22" s="27" t="s">
        <v>28</v>
      </c>
      <c r="D22" s="39">
        <v>5</v>
      </c>
      <c r="E22" s="40"/>
      <c r="F22" s="40"/>
      <c r="G22" s="40"/>
      <c r="H22" s="40"/>
      <c r="I22" s="40"/>
      <c r="J22" s="40"/>
      <c r="K22" s="40"/>
    </row>
    <row r="23" spans="1:11" ht="15.6" x14ac:dyDescent="0.3">
      <c r="A23" s="25"/>
      <c r="B23" s="26">
        <v>18</v>
      </c>
      <c r="C23" s="27" t="s">
        <v>29</v>
      </c>
      <c r="D23" s="39">
        <v>5</v>
      </c>
      <c r="E23" s="40"/>
      <c r="F23" s="40"/>
      <c r="G23" s="40"/>
      <c r="H23" s="40"/>
      <c r="I23" s="40"/>
      <c r="J23" s="40"/>
      <c r="K23" s="40"/>
    </row>
    <row r="24" spans="1:11" ht="15.6" x14ac:dyDescent="0.3">
      <c r="A24" s="25"/>
      <c r="B24" s="26">
        <v>19</v>
      </c>
      <c r="C24" s="27" t="s">
        <v>30</v>
      </c>
      <c r="D24" s="39">
        <v>6</v>
      </c>
      <c r="E24" s="40"/>
      <c r="F24" s="40"/>
      <c r="G24" s="40"/>
      <c r="H24" s="40"/>
      <c r="I24" s="40"/>
      <c r="J24" s="40"/>
      <c r="K24" s="40"/>
    </row>
    <row r="25" spans="1:11" ht="15.6" x14ac:dyDescent="0.3">
      <c r="A25" s="25"/>
      <c r="B25" s="26">
        <v>20</v>
      </c>
      <c r="C25" s="27" t="s">
        <v>31</v>
      </c>
      <c r="D25" s="39">
        <v>4</v>
      </c>
      <c r="E25" s="40"/>
      <c r="F25" s="40"/>
      <c r="G25" s="40"/>
      <c r="H25" s="40"/>
      <c r="I25" s="40"/>
      <c r="J25" s="40"/>
      <c r="K25" s="40"/>
    </row>
    <row r="26" spans="1:11" ht="15" customHeight="1" x14ac:dyDescent="0.25">
      <c r="B26" s="230" t="s">
        <v>32</v>
      </c>
      <c r="C26" s="231"/>
      <c r="D26" s="232"/>
      <c r="E26" s="233">
        <f>SUM(F6:F25)</f>
        <v>0</v>
      </c>
      <c r="F26" s="234"/>
      <c r="G26" s="234"/>
      <c r="H26" s="235"/>
      <c r="I26" s="236">
        <f>SUM(J6:J25)</f>
        <v>0</v>
      </c>
      <c r="J26" s="237"/>
      <c r="K26" s="237"/>
    </row>
    <row r="30" spans="1:11" ht="15.75" customHeight="1" x14ac:dyDescent="0.25">
      <c r="C30" s="243"/>
      <c r="D30" s="244"/>
      <c r="E30" s="244"/>
      <c r="F30" s="244"/>
      <c r="G30" s="244"/>
      <c r="H30" s="244"/>
      <c r="I30" s="244"/>
      <c r="J30" s="244"/>
    </row>
    <row r="31" spans="1:11" ht="15.75" customHeight="1" x14ac:dyDescent="0.25">
      <c r="C31" s="46"/>
      <c r="D31" s="47"/>
      <c r="E31" s="47"/>
      <c r="F31" s="46"/>
      <c r="G31" s="46"/>
      <c r="H31" s="47"/>
      <c r="I31" s="47"/>
      <c r="J31" s="46"/>
    </row>
    <row r="32" spans="1:11" ht="15.75" customHeight="1" x14ac:dyDescent="0.25">
      <c r="C32" s="244"/>
      <c r="D32" s="244"/>
      <c r="E32" s="244"/>
      <c r="F32" s="244"/>
      <c r="G32" s="244"/>
      <c r="H32" s="244"/>
      <c r="I32" s="244"/>
      <c r="J32" s="244"/>
    </row>
    <row r="33" spans="3:10" ht="15.75" customHeight="1" x14ac:dyDescent="0.25">
      <c r="C33" s="46"/>
      <c r="D33" s="47"/>
      <c r="E33" s="47"/>
      <c r="F33" s="46"/>
      <c r="G33" s="46"/>
      <c r="H33" s="47"/>
      <c r="I33" s="47"/>
      <c r="J33" s="46"/>
    </row>
    <row r="34" spans="3:10" ht="15.75" customHeight="1" x14ac:dyDescent="0.25">
      <c r="C34" s="244"/>
      <c r="D34" s="244"/>
      <c r="E34" s="244"/>
      <c r="F34" s="244"/>
      <c r="G34" s="244"/>
      <c r="H34" s="244"/>
      <c r="I34" s="244"/>
      <c r="J34" s="244"/>
    </row>
    <row r="35" spans="3:10" ht="15.75" customHeight="1" x14ac:dyDescent="0.25">
      <c r="C35" s="46"/>
      <c r="D35" s="47"/>
      <c r="E35" s="47"/>
      <c r="F35" s="46"/>
      <c r="G35" s="46"/>
      <c r="H35" s="47"/>
      <c r="I35" s="47"/>
      <c r="J35" s="46"/>
    </row>
    <row r="36" spans="3:10" ht="15.75" customHeight="1" x14ac:dyDescent="0.25">
      <c r="C36" s="244"/>
      <c r="D36" s="244"/>
      <c r="E36" s="244"/>
      <c r="F36" s="244"/>
      <c r="G36" s="244"/>
      <c r="H36" s="244"/>
      <c r="I36" s="244"/>
      <c r="J36" s="244"/>
    </row>
    <row r="37" spans="3:10" ht="15.75" customHeight="1" x14ac:dyDescent="0.25">
      <c r="C37" s="46"/>
      <c r="D37" s="47"/>
      <c r="E37" s="47"/>
      <c r="F37" s="46"/>
      <c r="G37" s="46"/>
      <c r="H37" s="47"/>
      <c r="I37" s="47"/>
      <c r="J37" s="46"/>
    </row>
    <row r="38" spans="3:10" ht="15.75" customHeight="1" x14ac:dyDescent="0.25">
      <c r="C38" s="244"/>
      <c r="D38" s="244"/>
      <c r="E38" s="244"/>
      <c r="F38" s="244"/>
      <c r="G38" s="244"/>
      <c r="H38" s="244"/>
      <c r="I38" s="244"/>
      <c r="J38" s="244"/>
    </row>
  </sheetData>
  <mergeCells count="12">
    <mergeCell ref="C30:J30"/>
    <mergeCell ref="C32:J32"/>
    <mergeCell ref="C34:J34"/>
    <mergeCell ref="C36:J36"/>
    <mergeCell ref="C38:J38"/>
    <mergeCell ref="A1:G1"/>
    <mergeCell ref="A2:A3"/>
    <mergeCell ref="B26:D26"/>
    <mergeCell ref="E26:H26"/>
    <mergeCell ref="I26:K26"/>
    <mergeCell ref="C3:K3"/>
    <mergeCell ref="C2:K2"/>
  </mergeCells>
  <pageMargins left="0.70866141732283472" right="0.70866141732283472" top="0.74803149606299213" bottom="0.74803149606299213" header="0.31496062992125984" footer="0.31496062992125984"/>
  <pageSetup scale="49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100"/>
  <sheetViews>
    <sheetView view="pageBreakPreview" zoomScale="60" zoomScaleNormal="100" workbookViewId="0">
      <selection activeCell="C27" sqref="C27"/>
    </sheetView>
  </sheetViews>
  <sheetFormatPr baseColWidth="10" defaultColWidth="0" defaultRowHeight="14.4" zeroHeight="1" x14ac:dyDescent="0.3"/>
  <cols>
    <col min="1" max="1" width="0.88671875" style="3" customWidth="1"/>
    <col min="2" max="2" width="16.44140625" style="3" bestFit="1" customWidth="1"/>
    <col min="3" max="3" width="97.6640625" style="3" customWidth="1"/>
    <col min="4" max="4" width="15.88671875" style="3" customWidth="1"/>
    <col min="5" max="6" width="22" style="3" customWidth="1"/>
    <col min="7" max="7" width="22.44140625" style="3" customWidth="1"/>
    <col min="8" max="8" width="0.88671875" style="3" customWidth="1"/>
    <col min="9" max="16384" width="11.44140625" style="3" hidden="1"/>
  </cols>
  <sheetData>
    <row r="1" spans="2:25" s="1" customFormat="1" ht="5.0999999999999996" customHeight="1" thickBot="1" x14ac:dyDescent="0.3">
      <c r="B1" s="4"/>
      <c r="C1" s="4"/>
      <c r="D1" s="4"/>
      <c r="E1" s="4"/>
      <c r="F1" s="4"/>
      <c r="G1" s="4"/>
      <c r="H1" s="4"/>
      <c r="I1" s="4"/>
    </row>
    <row r="2" spans="2:25" s="1" customFormat="1" ht="36" customHeight="1" thickBot="1" x14ac:dyDescent="0.3">
      <c r="B2" s="245" t="s">
        <v>0</v>
      </c>
      <c r="C2" s="246"/>
      <c r="D2" s="246"/>
      <c r="E2" s="246"/>
      <c r="F2" s="247"/>
      <c r="G2" s="248"/>
      <c r="H2" s="4"/>
      <c r="I2" s="259"/>
      <c r="J2" s="6"/>
      <c r="K2" s="4"/>
      <c r="L2" s="4"/>
      <c r="M2" s="4"/>
      <c r="N2" s="4"/>
      <c r="O2" s="4"/>
      <c r="P2" s="4"/>
      <c r="Q2" s="4"/>
      <c r="R2" s="4"/>
      <c r="S2" s="4"/>
    </row>
    <row r="3" spans="2:25" s="1" customFormat="1" ht="43.5" customHeight="1" thickBot="1" x14ac:dyDescent="0.3">
      <c r="B3" s="249" t="s">
        <v>1</v>
      </c>
      <c r="C3" s="250"/>
      <c r="D3" s="250"/>
      <c r="E3" s="250"/>
      <c r="F3" s="251"/>
      <c r="G3" s="252"/>
      <c r="H3" s="4"/>
      <c r="I3" s="259"/>
      <c r="J3" s="4"/>
      <c r="K3" s="4"/>
      <c r="L3" s="4"/>
      <c r="M3" s="4"/>
      <c r="N3" s="4"/>
      <c r="O3" s="4"/>
      <c r="P3" s="4"/>
      <c r="Q3" s="4"/>
      <c r="R3" s="4"/>
      <c r="S3" s="4"/>
    </row>
    <row r="4" spans="2:25" s="1" customFormat="1" ht="16.2" thickBot="1" x14ac:dyDescent="0.3">
      <c r="B4" s="253" t="s">
        <v>33</v>
      </c>
      <c r="C4" s="254"/>
      <c r="D4" s="254"/>
      <c r="E4" s="254"/>
      <c r="F4" s="255"/>
      <c r="G4" s="256"/>
      <c r="H4" s="4"/>
      <c r="I4" s="6"/>
      <c r="J4" s="4"/>
      <c r="K4" s="4"/>
      <c r="L4" s="4"/>
      <c r="M4" s="4"/>
      <c r="N4" s="4"/>
      <c r="O4" s="4"/>
      <c r="P4" s="4"/>
      <c r="Q4" s="4"/>
      <c r="R4" s="4"/>
      <c r="S4" s="4"/>
    </row>
    <row r="5" spans="2:25" ht="31.8" thickBot="1" x14ac:dyDescent="0.3">
      <c r="B5" s="13" t="s">
        <v>34</v>
      </c>
      <c r="C5" s="14" t="s">
        <v>35</v>
      </c>
      <c r="D5" s="15" t="s">
        <v>36</v>
      </c>
      <c r="E5" s="15" t="s">
        <v>37</v>
      </c>
      <c r="F5" s="16" t="s">
        <v>8</v>
      </c>
      <c r="G5" s="17" t="s">
        <v>38</v>
      </c>
      <c r="H5" s="4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2:25" ht="46.5" customHeight="1" x14ac:dyDescent="0.3">
      <c r="B6" s="2">
        <v>1</v>
      </c>
      <c r="C6" s="7" t="s">
        <v>39</v>
      </c>
      <c r="D6" s="32">
        <v>50</v>
      </c>
      <c r="E6" s="11"/>
      <c r="F6" s="28"/>
      <c r="G6" s="12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2:25" ht="42" customHeight="1" x14ac:dyDescent="0.3">
      <c r="B7" s="2">
        <v>2</v>
      </c>
      <c r="C7" s="8" t="s">
        <v>40</v>
      </c>
      <c r="D7" s="32">
        <v>45</v>
      </c>
      <c r="E7" s="9"/>
      <c r="F7" s="29"/>
      <c r="G7" s="10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</row>
    <row r="8" spans="2:25" ht="15.6" thickBot="1" x14ac:dyDescent="0.35">
      <c r="B8" s="18"/>
      <c r="C8" s="19"/>
      <c r="D8" s="20"/>
      <c r="E8" s="20"/>
      <c r="F8" s="30"/>
      <c r="G8" s="21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2:25" ht="16.2" thickBot="1" x14ac:dyDescent="0.35">
      <c r="B9" s="257" t="s">
        <v>41</v>
      </c>
      <c r="C9" s="258"/>
      <c r="D9" s="22"/>
      <c r="E9" s="22"/>
      <c r="F9" s="31"/>
      <c r="G9" s="2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2:25" ht="21" customHeight="1" x14ac:dyDescent="0.3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2:25" x14ac:dyDescent="0.3">
      <c r="B11" s="243"/>
      <c r="C11" s="244"/>
      <c r="D11" s="244"/>
      <c r="E11" s="244"/>
      <c r="F11" s="244"/>
      <c r="G11" s="244"/>
      <c r="H11" s="244"/>
      <c r="I11" s="24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2:25" x14ac:dyDescent="0.25">
      <c r="B12" s="46"/>
      <c r="C12" s="47"/>
      <c r="D12" s="47"/>
      <c r="E12" s="46"/>
      <c r="F12" s="46"/>
      <c r="G12" s="47"/>
      <c r="H12" s="47"/>
      <c r="I12" s="4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2:25" x14ac:dyDescent="0.3">
      <c r="B13" s="244"/>
      <c r="C13" s="244"/>
      <c r="D13" s="244"/>
      <c r="E13" s="244"/>
      <c r="F13" s="244"/>
      <c r="G13" s="244"/>
      <c r="H13" s="244"/>
      <c r="I13" s="24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2:25" x14ac:dyDescent="0.25">
      <c r="B14" s="46"/>
      <c r="C14" s="47"/>
      <c r="D14" s="47"/>
      <c r="E14" s="46"/>
      <c r="F14" s="46"/>
      <c r="G14" s="47"/>
      <c r="H14" s="47"/>
      <c r="I14" s="46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2:25" x14ac:dyDescent="0.3">
      <c r="B15" s="244"/>
      <c r="C15" s="244"/>
      <c r="D15" s="244"/>
      <c r="E15" s="244"/>
      <c r="F15" s="244"/>
      <c r="G15" s="244"/>
      <c r="H15" s="244"/>
      <c r="I15" s="24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2:25" x14ac:dyDescent="0.25">
      <c r="B16" s="46"/>
      <c r="C16" s="47"/>
      <c r="D16" s="47"/>
      <c r="E16" s="46"/>
      <c r="F16" s="46"/>
      <c r="G16" s="47"/>
      <c r="H16" s="47"/>
      <c r="I16" s="46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2:25" x14ac:dyDescent="0.3">
      <c r="B17" s="244"/>
      <c r="C17" s="244"/>
      <c r="D17" s="244"/>
      <c r="E17" s="244"/>
      <c r="F17" s="244"/>
      <c r="G17" s="244"/>
      <c r="H17" s="244"/>
      <c r="I17" s="244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2:25" x14ac:dyDescent="0.25">
      <c r="B18" s="46"/>
      <c r="C18" s="47"/>
      <c r="D18" s="47"/>
      <c r="E18" s="46"/>
      <c r="F18" s="46"/>
      <c r="G18" s="47"/>
      <c r="H18" s="47"/>
      <c r="I18" s="46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2:25" x14ac:dyDescent="0.3">
      <c r="B19" s="244"/>
      <c r="C19" s="244"/>
      <c r="D19" s="244"/>
      <c r="E19" s="244"/>
      <c r="F19" s="244"/>
      <c r="G19" s="244"/>
      <c r="H19" s="244"/>
      <c r="I19" s="244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2:25" x14ac:dyDescent="0.3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2:25" x14ac:dyDescent="0.3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2:25" x14ac:dyDescent="0.3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2:25" x14ac:dyDescent="0.3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2:25" x14ac:dyDescent="0.3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2:25" x14ac:dyDescent="0.3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2:25" x14ac:dyDescent="0.3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2:25" x14ac:dyDescent="0.3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2:25" x14ac:dyDescent="0.3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2:25" x14ac:dyDescent="0.3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2:25" x14ac:dyDescent="0.3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2:25" x14ac:dyDescent="0.3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2:25" x14ac:dyDescent="0.3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2:25" x14ac:dyDescent="0.3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2:25" x14ac:dyDescent="0.3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2:25" x14ac:dyDescent="0.3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2:25" x14ac:dyDescent="0.3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2:25" x14ac:dyDescent="0.3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2:25" x14ac:dyDescent="0.3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2:25" x14ac:dyDescent="0.3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2:25" x14ac:dyDescent="0.3"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2:25" x14ac:dyDescent="0.3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2:25" x14ac:dyDescent="0.3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2:25" x14ac:dyDescent="0.3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2:25" x14ac:dyDescent="0.3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2:25" x14ac:dyDescent="0.3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2:25" x14ac:dyDescent="0.3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2:25" x14ac:dyDescent="0.3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2:25" x14ac:dyDescent="0.3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2:25" x14ac:dyDescent="0.3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2:25" x14ac:dyDescent="0.3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2:25" x14ac:dyDescent="0.3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2:25" x14ac:dyDescent="0.3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2:25" x14ac:dyDescent="0.3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2:25" x14ac:dyDescent="0.3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2:25" x14ac:dyDescent="0.3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2:25" x14ac:dyDescent="0.3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2:25" x14ac:dyDescent="0.3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2:25" x14ac:dyDescent="0.3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2:25" x14ac:dyDescent="0.3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2:25" x14ac:dyDescent="0.3"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2:25" x14ac:dyDescent="0.3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2:25" x14ac:dyDescent="0.3"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2:25" x14ac:dyDescent="0.3"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2:25" x14ac:dyDescent="0.3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2:25" x14ac:dyDescent="0.3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2:25" x14ac:dyDescent="0.3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2:25" x14ac:dyDescent="0.3"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2:25" x14ac:dyDescent="0.3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2:25" x14ac:dyDescent="0.3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2:25" x14ac:dyDescent="0.3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2:25" x14ac:dyDescent="0.3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2:25" x14ac:dyDescent="0.3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2:25" x14ac:dyDescent="0.3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2:25" x14ac:dyDescent="0.3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2:25" x14ac:dyDescent="0.3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2:25" x14ac:dyDescent="0.3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2:25" x14ac:dyDescent="0.3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2:25" x14ac:dyDescent="0.3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2:25" x14ac:dyDescent="0.3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2:25" x14ac:dyDescent="0.3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2:25" x14ac:dyDescent="0.3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2:25" x14ac:dyDescent="0.3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2:25" x14ac:dyDescent="0.3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2:25" x14ac:dyDescent="0.3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2:25" x14ac:dyDescent="0.3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2:25" x14ac:dyDescent="0.3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2:25" x14ac:dyDescent="0.3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2:25" x14ac:dyDescent="0.3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2:25" x14ac:dyDescent="0.3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2:25" x14ac:dyDescent="0.3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2:25" x14ac:dyDescent="0.3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2:25" x14ac:dyDescent="0.3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2:25" x14ac:dyDescent="0.3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2:25" x14ac:dyDescent="0.3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2:25" x14ac:dyDescent="0.3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2:25" x14ac:dyDescent="0.3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2:25" x14ac:dyDescent="0.3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2:25" ht="11.25" customHeight="1" x14ac:dyDescent="0.3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2:25" x14ac:dyDescent="0.3"/>
    <row r="100" spans="2:25" ht="15" customHeight="1" x14ac:dyDescent="0.3"/>
  </sheetData>
  <mergeCells count="10">
    <mergeCell ref="B11:I11"/>
    <mergeCell ref="B13:I13"/>
    <mergeCell ref="B15:I15"/>
    <mergeCell ref="B17:I17"/>
    <mergeCell ref="B19:I19"/>
    <mergeCell ref="B2:G2"/>
    <mergeCell ref="B3:G3"/>
    <mergeCell ref="B4:G4"/>
    <mergeCell ref="B9:C9"/>
    <mergeCell ref="I2:I3"/>
  </mergeCells>
  <pageMargins left="0.70866141732283472" right="0.70866141732283472" top="0.74803149606299213" bottom="0.74803149606299213" header="0.31496062992125984" footer="0.31496062992125984"/>
  <pageSetup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D4FBE-F92C-42D3-8E54-3E34321242C8}">
  <dimension ref="A1:K74"/>
  <sheetViews>
    <sheetView tabSelected="1" topLeftCell="A57" workbookViewId="0">
      <selection activeCell="C7" sqref="C7"/>
    </sheetView>
  </sheetViews>
  <sheetFormatPr baseColWidth="10" defaultColWidth="8.88671875" defaultRowHeight="14.4" x14ac:dyDescent="0.3"/>
  <cols>
    <col min="1" max="1" width="17.88671875" style="140" customWidth="1"/>
    <col min="2" max="2" width="52.44140625" customWidth="1"/>
    <col min="3" max="3" width="10.44140625" customWidth="1"/>
    <col min="4" max="4" width="19.33203125" customWidth="1"/>
    <col min="5" max="5" width="20.109375" customWidth="1"/>
    <col min="6" max="6" width="22.88671875" customWidth="1"/>
    <col min="7" max="7" width="23.33203125" customWidth="1"/>
    <col min="8" max="8" width="13.5546875" customWidth="1"/>
    <col min="22" max="22" width="31" bestFit="1" customWidth="1"/>
  </cols>
  <sheetData>
    <row r="1" spans="1:11" x14ac:dyDescent="0.3">
      <c r="A1" s="139"/>
      <c r="B1" s="102"/>
      <c r="C1" s="102"/>
      <c r="D1" s="102"/>
      <c r="E1" s="102"/>
      <c r="F1" s="102"/>
      <c r="G1" s="103"/>
      <c r="K1" s="97"/>
    </row>
    <row r="2" spans="1:11" x14ac:dyDescent="0.3">
      <c r="A2" s="207" t="s">
        <v>42</v>
      </c>
      <c r="B2" s="208"/>
      <c r="C2" s="208"/>
      <c r="D2" s="208"/>
      <c r="E2" s="208"/>
      <c r="F2" s="208"/>
      <c r="G2" s="209"/>
      <c r="K2" s="97"/>
    </row>
    <row r="3" spans="1:11" x14ac:dyDescent="0.3">
      <c r="A3" s="207" t="s">
        <v>43</v>
      </c>
      <c r="B3" s="208"/>
      <c r="C3" s="208"/>
      <c r="D3" s="208"/>
      <c r="E3" s="208"/>
      <c r="F3" s="208"/>
      <c r="G3" s="209"/>
      <c r="K3" s="97"/>
    </row>
    <row r="4" spans="1:11" ht="35.4" customHeight="1" x14ac:dyDescent="0.3">
      <c r="A4" s="210" t="s">
        <v>96</v>
      </c>
      <c r="B4" s="211"/>
      <c r="C4" s="211"/>
      <c r="D4" s="211"/>
      <c r="E4" s="211"/>
      <c r="F4" s="211"/>
      <c r="G4" s="212"/>
      <c r="K4" s="97"/>
    </row>
    <row r="5" spans="1:11" x14ac:dyDescent="0.3">
      <c r="A5" s="104"/>
      <c r="B5" s="50"/>
      <c r="C5" s="50"/>
      <c r="D5" s="50"/>
      <c r="E5" s="50"/>
      <c r="F5" s="50"/>
      <c r="G5" s="105"/>
      <c r="K5" s="97"/>
    </row>
    <row r="6" spans="1:11" ht="52.5" customHeight="1" x14ac:dyDescent="0.3">
      <c r="A6" s="213" t="s">
        <v>44</v>
      </c>
      <c r="B6" s="214"/>
      <c r="C6" s="214"/>
      <c r="D6" s="214"/>
      <c r="E6" s="214"/>
      <c r="F6" s="214"/>
      <c r="G6" s="215"/>
    </row>
    <row r="7" spans="1:11" x14ac:dyDescent="0.3">
      <c r="A7" s="104"/>
      <c r="B7" s="50"/>
      <c r="C7" s="50"/>
      <c r="D7" s="50"/>
      <c r="E7" s="50"/>
      <c r="F7" s="50"/>
      <c r="G7" s="105"/>
    </row>
    <row r="8" spans="1:11" x14ac:dyDescent="0.3">
      <c r="A8" s="216" t="s">
        <v>45</v>
      </c>
      <c r="B8" s="217"/>
      <c r="C8" s="217"/>
      <c r="D8" s="217"/>
      <c r="E8" s="217"/>
      <c r="F8" s="217"/>
      <c r="G8" s="218"/>
    </row>
    <row r="9" spans="1:11" ht="28.2" thickBot="1" x14ac:dyDescent="0.35">
      <c r="A9" s="106" t="s">
        <v>46</v>
      </c>
      <c r="B9" s="88" t="s">
        <v>35</v>
      </c>
      <c r="C9" s="53" t="s">
        <v>47</v>
      </c>
      <c r="D9" s="51" t="s">
        <v>48</v>
      </c>
      <c r="E9" s="53" t="s">
        <v>49</v>
      </c>
      <c r="F9" s="54" t="s">
        <v>8</v>
      </c>
      <c r="G9" s="107" t="s">
        <v>50</v>
      </c>
    </row>
    <row r="10" spans="1:11" ht="27.6" hidden="1" x14ac:dyDescent="0.3">
      <c r="A10" s="108" t="s">
        <v>51</v>
      </c>
      <c r="B10" s="149" t="s">
        <v>52</v>
      </c>
      <c r="C10" s="149">
        <v>1</v>
      </c>
      <c r="D10" s="163">
        <v>54884861</v>
      </c>
      <c r="E10" s="151"/>
      <c r="F10" s="164"/>
      <c r="G10" s="165"/>
    </row>
    <row r="11" spans="1:11" ht="16.2" thickBot="1" x14ac:dyDescent="0.35">
      <c r="A11" s="140">
        <v>1</v>
      </c>
      <c r="B11" s="153" t="s">
        <v>53</v>
      </c>
      <c r="C11" s="154">
        <v>313</v>
      </c>
      <c r="D11" s="161">
        <v>45937967</v>
      </c>
      <c r="E11" s="169"/>
      <c r="F11" s="172"/>
      <c r="G11" s="173"/>
    </row>
    <row r="12" spans="1:11" ht="16.2" thickBot="1" x14ac:dyDescent="0.35">
      <c r="A12" s="140">
        <v>2</v>
      </c>
      <c r="B12" s="147" t="s">
        <v>54</v>
      </c>
      <c r="C12" s="155">
        <v>5</v>
      </c>
      <c r="D12" s="158">
        <v>743750</v>
      </c>
      <c r="E12" s="170"/>
      <c r="F12" s="168"/>
      <c r="G12" s="174"/>
    </row>
    <row r="13" spans="1:11" ht="16.2" thickBot="1" x14ac:dyDescent="0.35">
      <c r="A13" s="140">
        <v>3</v>
      </c>
      <c r="B13" s="147" t="s">
        <v>55</v>
      </c>
      <c r="C13" s="155">
        <v>14</v>
      </c>
      <c r="D13" s="158">
        <v>3277339</v>
      </c>
      <c r="E13" s="170"/>
      <c r="F13" s="168"/>
      <c r="G13" s="174"/>
    </row>
    <row r="14" spans="1:11" ht="16.2" thickBot="1" x14ac:dyDescent="0.35">
      <c r="A14" s="140">
        <v>4</v>
      </c>
      <c r="B14" s="147" t="s">
        <v>56</v>
      </c>
      <c r="C14" s="155">
        <v>1</v>
      </c>
      <c r="D14" s="158">
        <v>349067</v>
      </c>
      <c r="E14" s="170"/>
      <c r="F14" s="168"/>
      <c r="G14" s="174"/>
    </row>
    <row r="15" spans="1:11" ht="16.2" thickBot="1" x14ac:dyDescent="0.35">
      <c r="A15" s="140">
        <v>5</v>
      </c>
      <c r="B15" s="147" t="s">
        <v>57</v>
      </c>
      <c r="C15" s="155">
        <v>6</v>
      </c>
      <c r="D15" s="158">
        <v>1494640</v>
      </c>
      <c r="E15" s="170"/>
      <c r="F15" s="168"/>
      <c r="G15" s="174"/>
    </row>
    <row r="16" spans="1:11" ht="16.2" thickBot="1" x14ac:dyDescent="0.35">
      <c r="A16" s="140">
        <v>6</v>
      </c>
      <c r="B16" s="148" t="s">
        <v>58</v>
      </c>
      <c r="C16" s="156">
        <v>2</v>
      </c>
      <c r="D16" s="162">
        <v>3082100</v>
      </c>
      <c r="E16" s="171"/>
      <c r="F16" s="175"/>
      <c r="G16" s="176"/>
    </row>
    <row r="17" spans="1:8" ht="15" thickBot="1" x14ac:dyDescent="0.35">
      <c r="A17" s="109" t="s">
        <v>59</v>
      </c>
      <c r="B17" s="157"/>
      <c r="C17" s="150"/>
      <c r="D17" s="166">
        <f>SUM(D11:D16)</f>
        <v>54884863</v>
      </c>
      <c r="E17" s="152">
        <f>SUM(E10)</f>
        <v>0</v>
      </c>
      <c r="F17" s="152">
        <f>SUM(F10)</f>
        <v>0</v>
      </c>
      <c r="G17" s="167">
        <f>SUM(G10)</f>
        <v>0</v>
      </c>
      <c r="H17" s="182"/>
    </row>
    <row r="18" spans="1:8" x14ac:dyDescent="0.3">
      <c r="A18" s="110"/>
      <c r="B18" s="89"/>
      <c r="C18" s="55"/>
      <c r="D18" s="55"/>
      <c r="E18" s="56"/>
      <c r="F18" s="57"/>
      <c r="G18" s="111"/>
    </row>
    <row r="19" spans="1:8" x14ac:dyDescent="0.3">
      <c r="A19" s="141"/>
      <c r="B19" s="90"/>
      <c r="C19" s="58"/>
      <c r="D19" s="58"/>
      <c r="E19" s="58"/>
      <c r="F19" s="58"/>
      <c r="G19" s="112"/>
    </row>
    <row r="20" spans="1:8" ht="15" customHeight="1" x14ac:dyDescent="0.3">
      <c r="A20" s="142"/>
      <c r="B20" s="214" t="s">
        <v>60</v>
      </c>
      <c r="C20" s="214"/>
      <c r="D20" s="214"/>
      <c r="E20" s="214"/>
      <c r="F20" s="214"/>
      <c r="G20" s="215"/>
    </row>
    <row r="21" spans="1:8" ht="27.6" x14ac:dyDescent="0.3">
      <c r="A21" s="113" t="s">
        <v>2</v>
      </c>
      <c r="B21" s="59"/>
      <c r="C21" s="59"/>
      <c r="D21" s="81"/>
      <c r="E21" s="59"/>
      <c r="F21" s="60"/>
      <c r="G21" s="114"/>
    </row>
    <row r="22" spans="1:8" ht="55.8" thickBot="1" x14ac:dyDescent="0.35">
      <c r="A22" s="115" t="s">
        <v>3</v>
      </c>
      <c r="B22" s="61" t="s">
        <v>4</v>
      </c>
      <c r="C22" s="79" t="s">
        <v>5</v>
      </c>
      <c r="D22" s="137" t="s">
        <v>61</v>
      </c>
      <c r="E22" s="80" t="s">
        <v>49</v>
      </c>
      <c r="F22" s="62" t="s">
        <v>8</v>
      </c>
      <c r="G22" s="116" t="s">
        <v>50</v>
      </c>
    </row>
    <row r="23" spans="1:8" ht="28.8" x14ac:dyDescent="0.3">
      <c r="A23" s="117">
        <v>1</v>
      </c>
      <c r="B23" s="132" t="s">
        <v>12</v>
      </c>
      <c r="C23" s="93" t="s">
        <v>62</v>
      </c>
      <c r="D23" s="138">
        <v>317412.66666666663</v>
      </c>
      <c r="E23" s="63"/>
      <c r="F23" s="64"/>
      <c r="G23" s="118"/>
    </row>
    <row r="24" spans="1:8" ht="28.8" x14ac:dyDescent="0.3">
      <c r="A24" s="117">
        <v>2</v>
      </c>
      <c r="B24" s="133" t="s">
        <v>13</v>
      </c>
      <c r="C24" s="93" t="s">
        <v>62</v>
      </c>
      <c r="D24" s="138">
        <v>558486.83333333337</v>
      </c>
      <c r="E24" s="135"/>
      <c r="F24" s="63"/>
      <c r="G24" s="118"/>
    </row>
    <row r="25" spans="1:8" x14ac:dyDescent="0.3">
      <c r="A25" s="117">
        <v>3</v>
      </c>
      <c r="B25" s="133" t="s">
        <v>63</v>
      </c>
      <c r="C25" s="93" t="s">
        <v>62</v>
      </c>
      <c r="D25" s="138">
        <v>589407</v>
      </c>
      <c r="E25" s="82"/>
      <c r="F25" s="64"/>
      <c r="G25" s="118"/>
    </row>
    <row r="26" spans="1:8" x14ac:dyDescent="0.3">
      <c r="A26" s="117">
        <v>4</v>
      </c>
      <c r="B26" s="133" t="s">
        <v>64</v>
      </c>
      <c r="C26" s="93" t="s">
        <v>62</v>
      </c>
      <c r="D26" s="138">
        <v>999024.83333333326</v>
      </c>
      <c r="E26" s="63"/>
      <c r="F26" s="64"/>
      <c r="G26" s="118"/>
    </row>
    <row r="27" spans="1:8" x14ac:dyDescent="0.3">
      <c r="A27" s="117">
        <v>5</v>
      </c>
      <c r="B27" s="133" t="s">
        <v>17</v>
      </c>
      <c r="C27" s="93" t="s">
        <v>62</v>
      </c>
      <c r="D27" s="138">
        <v>167645.61166666666</v>
      </c>
      <c r="E27" s="63"/>
      <c r="F27" s="64"/>
      <c r="G27" s="118"/>
    </row>
    <row r="28" spans="1:8" x14ac:dyDescent="0.3">
      <c r="A28" s="117">
        <v>6</v>
      </c>
      <c r="B28" s="133" t="s">
        <v>18</v>
      </c>
      <c r="C28" s="93" t="s">
        <v>62</v>
      </c>
      <c r="D28" s="138">
        <v>119051.96333333333</v>
      </c>
      <c r="E28" s="63"/>
      <c r="F28" s="64"/>
      <c r="G28" s="118"/>
    </row>
    <row r="29" spans="1:8" x14ac:dyDescent="0.3">
      <c r="A29" s="117">
        <v>7</v>
      </c>
      <c r="B29" s="133" t="s">
        <v>21</v>
      </c>
      <c r="C29" s="93" t="s">
        <v>62</v>
      </c>
      <c r="D29" s="138">
        <v>96776.750000000015</v>
      </c>
      <c r="E29" s="63"/>
      <c r="F29" s="64"/>
      <c r="G29" s="118"/>
    </row>
    <row r="30" spans="1:8" x14ac:dyDescent="0.3">
      <c r="A30" s="117">
        <v>8</v>
      </c>
      <c r="B30" s="133" t="s">
        <v>22</v>
      </c>
      <c r="C30" s="93" t="s">
        <v>62</v>
      </c>
      <c r="D30" s="138">
        <v>76274.043333333335</v>
      </c>
      <c r="E30" s="63"/>
      <c r="F30" s="64"/>
      <c r="G30" s="118"/>
    </row>
    <row r="31" spans="1:8" ht="28.8" x14ac:dyDescent="0.3">
      <c r="A31" s="117">
        <v>9</v>
      </c>
      <c r="B31" s="133" t="s">
        <v>24</v>
      </c>
      <c r="C31" s="93" t="s">
        <v>62</v>
      </c>
      <c r="D31" s="138">
        <v>57033.237777777795</v>
      </c>
      <c r="E31" s="63"/>
      <c r="F31" s="64"/>
      <c r="G31" s="118"/>
    </row>
    <row r="32" spans="1:8" ht="28.8" x14ac:dyDescent="0.3">
      <c r="A32" s="117">
        <v>10</v>
      </c>
      <c r="B32" s="133" t="s">
        <v>25</v>
      </c>
      <c r="C32" s="93" t="s">
        <v>62</v>
      </c>
      <c r="D32" s="138">
        <v>87426.902222222212</v>
      </c>
      <c r="E32" s="63"/>
      <c r="F32" s="64"/>
      <c r="G32" s="118"/>
    </row>
    <row r="33" spans="1:8" ht="28.8" x14ac:dyDescent="0.3">
      <c r="A33" s="117">
        <v>11</v>
      </c>
      <c r="B33" s="133" t="s">
        <v>65</v>
      </c>
      <c r="C33" s="93" t="s">
        <v>62</v>
      </c>
      <c r="D33" s="138">
        <v>121823.70555555554</v>
      </c>
      <c r="E33" s="63"/>
      <c r="F33" s="64"/>
      <c r="G33" s="118"/>
    </row>
    <row r="34" spans="1:8" ht="27.6" x14ac:dyDescent="0.3">
      <c r="A34" s="117">
        <v>12</v>
      </c>
      <c r="B34" s="87" t="s">
        <v>26</v>
      </c>
      <c r="C34" s="93" t="s">
        <v>62</v>
      </c>
      <c r="D34" s="138">
        <v>164894.33333333331</v>
      </c>
      <c r="E34" s="63"/>
      <c r="F34" s="64"/>
      <c r="G34" s="118"/>
    </row>
    <row r="35" spans="1:8" ht="27.6" x14ac:dyDescent="0.3">
      <c r="A35" s="117">
        <v>13</v>
      </c>
      <c r="B35" s="87" t="s">
        <v>27</v>
      </c>
      <c r="C35" s="93" t="s">
        <v>62</v>
      </c>
      <c r="D35" s="138">
        <v>192694.05444444457</v>
      </c>
      <c r="E35" s="63"/>
      <c r="F35" s="64"/>
      <c r="G35" s="118"/>
    </row>
    <row r="36" spans="1:8" x14ac:dyDescent="0.3">
      <c r="A36" s="117">
        <v>14</v>
      </c>
      <c r="B36" s="87" t="s">
        <v>66</v>
      </c>
      <c r="C36" s="93" t="s">
        <v>62</v>
      </c>
      <c r="D36" s="138">
        <v>63158.587777777764</v>
      </c>
      <c r="E36" s="63"/>
      <c r="F36" s="64"/>
      <c r="G36" s="118"/>
    </row>
    <row r="37" spans="1:8" x14ac:dyDescent="0.3">
      <c r="A37" s="117">
        <v>15</v>
      </c>
      <c r="B37" s="87" t="s">
        <v>67</v>
      </c>
      <c r="C37" s="93" t="s">
        <v>62</v>
      </c>
      <c r="D37" s="138">
        <v>43528.482222222236</v>
      </c>
      <c r="E37" s="63"/>
      <c r="F37" s="64"/>
      <c r="G37" s="118"/>
    </row>
    <row r="38" spans="1:8" x14ac:dyDescent="0.3">
      <c r="A38" s="117">
        <v>16</v>
      </c>
      <c r="B38" s="87" t="s">
        <v>31</v>
      </c>
      <c r="C38" s="96" t="s">
        <v>62</v>
      </c>
      <c r="D38" s="138">
        <v>152424.95111111112</v>
      </c>
      <c r="E38" s="63"/>
      <c r="F38" s="64"/>
      <c r="G38" s="118"/>
    </row>
    <row r="39" spans="1:8" ht="15" thickBot="1" x14ac:dyDescent="0.35">
      <c r="A39" s="219" t="s">
        <v>68</v>
      </c>
      <c r="B39" s="220" t="s">
        <v>69</v>
      </c>
      <c r="C39" s="221"/>
      <c r="D39" s="138">
        <f>SUM(D23:D38)</f>
        <v>3807063.9561111112</v>
      </c>
      <c r="E39" s="136"/>
      <c r="F39" s="95"/>
      <c r="G39" s="119"/>
      <c r="H39" s="179"/>
    </row>
    <row r="40" spans="1:8" x14ac:dyDescent="0.3">
      <c r="A40" s="177"/>
      <c r="B40" s="183" t="s">
        <v>94</v>
      </c>
      <c r="C40" s="178"/>
      <c r="D40" s="138">
        <f>D41-D39</f>
        <v>1329302.0438888888</v>
      </c>
      <c r="E40" s="180"/>
      <c r="F40" s="180"/>
      <c r="G40" s="181"/>
    </row>
    <row r="41" spans="1:8" x14ac:dyDescent="0.3">
      <c r="A41" s="219" t="s">
        <v>70</v>
      </c>
      <c r="B41" s="220"/>
      <c r="C41" s="221"/>
      <c r="D41" s="160">
        <v>5136366</v>
      </c>
      <c r="E41" s="222">
        <f>SUM(G23:G38)</f>
        <v>0</v>
      </c>
      <c r="F41" s="222"/>
      <c r="G41" s="223"/>
      <c r="H41" s="179"/>
    </row>
    <row r="42" spans="1:8" x14ac:dyDescent="0.3">
      <c r="A42" s="143"/>
      <c r="B42" s="48"/>
      <c r="C42" s="48"/>
      <c r="D42" s="48"/>
      <c r="E42" s="49"/>
      <c r="F42" s="49"/>
      <c r="G42" s="120"/>
    </row>
    <row r="43" spans="1:8" x14ac:dyDescent="0.3">
      <c r="A43" s="144"/>
      <c r="B43" s="90"/>
      <c r="C43" s="58"/>
      <c r="D43" s="58"/>
      <c r="E43" s="58"/>
      <c r="F43" s="58"/>
      <c r="G43" s="121"/>
    </row>
    <row r="44" spans="1:8" x14ac:dyDescent="0.3">
      <c r="A44" s="216" t="s">
        <v>71</v>
      </c>
      <c r="B44" s="217"/>
      <c r="C44" s="217"/>
      <c r="D44" s="217"/>
      <c r="E44" s="217"/>
      <c r="F44" s="217"/>
      <c r="G44" s="218"/>
    </row>
    <row r="45" spans="1:8" x14ac:dyDescent="0.3">
      <c r="A45" s="224" t="s">
        <v>33</v>
      </c>
      <c r="B45" s="225"/>
      <c r="C45" s="225"/>
      <c r="D45" s="226"/>
      <c r="E45" s="225"/>
      <c r="F45" s="227"/>
      <c r="G45" s="228"/>
    </row>
    <row r="46" spans="1:8" ht="28.2" thickBot="1" x14ac:dyDescent="0.35">
      <c r="A46" s="122" t="s">
        <v>34</v>
      </c>
      <c r="B46" s="91" t="s">
        <v>35</v>
      </c>
      <c r="C46" s="77" t="s">
        <v>36</v>
      </c>
      <c r="D46" s="76" t="s">
        <v>72</v>
      </c>
      <c r="E46" s="78" t="s">
        <v>37</v>
      </c>
      <c r="F46" s="65" t="s">
        <v>8</v>
      </c>
      <c r="G46" s="123" t="s">
        <v>50</v>
      </c>
    </row>
    <row r="47" spans="1:8" ht="27.6" x14ac:dyDescent="0.3">
      <c r="A47" s="124">
        <v>1</v>
      </c>
      <c r="B47" s="66" t="s">
        <v>39</v>
      </c>
      <c r="C47" s="67">
        <v>5</v>
      </c>
      <c r="D47" s="134">
        <v>2153670</v>
      </c>
      <c r="E47" s="68"/>
      <c r="F47" s="69"/>
      <c r="G47" s="125"/>
    </row>
    <row r="48" spans="1:8" ht="15" thickBot="1" x14ac:dyDescent="0.35">
      <c r="A48" s="124">
        <v>2</v>
      </c>
      <c r="B48" s="70" t="s">
        <v>73</v>
      </c>
      <c r="C48" s="67">
        <v>4</v>
      </c>
      <c r="D48" s="134">
        <v>1825101</v>
      </c>
      <c r="E48" s="71"/>
      <c r="F48" s="72"/>
      <c r="G48" s="126"/>
    </row>
    <row r="49" spans="1:8" ht="15" thickBot="1" x14ac:dyDescent="0.35">
      <c r="A49" s="205" t="s">
        <v>41</v>
      </c>
      <c r="B49" s="206"/>
      <c r="C49" s="73"/>
      <c r="D49" s="159">
        <f>SUM(D47:D48)</f>
        <v>3978771</v>
      </c>
      <c r="E49" s="73">
        <f>SUM(E47:E48)</f>
        <v>0</v>
      </c>
      <c r="F49" s="74">
        <f>SUM(F47:F48)</f>
        <v>0</v>
      </c>
      <c r="G49" s="127">
        <f>SUM(G47:G48)</f>
        <v>0</v>
      </c>
    </row>
    <row r="50" spans="1:8" x14ac:dyDescent="0.3">
      <c r="A50" s="128"/>
      <c r="B50" s="58"/>
      <c r="C50" s="75"/>
      <c r="D50" s="75"/>
      <c r="E50" s="75"/>
      <c r="F50" s="75"/>
      <c r="G50" s="129"/>
      <c r="H50" s="179"/>
    </row>
    <row r="51" spans="1:8" ht="47.25" customHeight="1" thickBot="1" x14ac:dyDescent="0.35">
      <c r="A51" s="128"/>
      <c r="B51" s="190" t="s">
        <v>74</v>
      </c>
      <c r="C51" s="191"/>
      <c r="D51" s="101" t="s">
        <v>75</v>
      </c>
      <c r="E51" s="75"/>
      <c r="F51" s="75"/>
      <c r="G51" s="129"/>
    </row>
    <row r="52" spans="1:8" ht="36" customHeight="1" x14ac:dyDescent="0.3">
      <c r="A52" s="128"/>
      <c r="B52" s="184" t="s">
        <v>45</v>
      </c>
      <c r="C52" s="185"/>
      <c r="D52" s="98">
        <f>D17</f>
        <v>54884863</v>
      </c>
      <c r="E52" s="75"/>
      <c r="F52" s="75"/>
      <c r="G52" s="129"/>
    </row>
    <row r="53" spans="1:8" x14ac:dyDescent="0.3">
      <c r="A53" s="128"/>
      <c r="B53" s="186" t="s">
        <v>76</v>
      </c>
      <c r="C53" s="187"/>
      <c r="D53" s="99">
        <f>D41</f>
        <v>5136366</v>
      </c>
      <c r="E53" s="75"/>
      <c r="F53" s="75"/>
      <c r="G53" s="129"/>
    </row>
    <row r="54" spans="1:8" ht="83.25" customHeight="1" x14ac:dyDescent="0.3">
      <c r="A54" s="128"/>
      <c r="B54" s="186" t="s">
        <v>77</v>
      </c>
      <c r="C54" s="187"/>
      <c r="D54" s="99">
        <f>D49</f>
        <v>3978771</v>
      </c>
      <c r="E54" s="75"/>
      <c r="F54" s="75"/>
      <c r="G54" s="129"/>
    </row>
    <row r="55" spans="1:8" x14ac:dyDescent="0.3">
      <c r="A55" s="128"/>
      <c r="B55" s="188" t="s">
        <v>78</v>
      </c>
      <c r="C55" s="189"/>
      <c r="D55" s="100">
        <f>SUM(D52:D54)</f>
        <v>64000000</v>
      </c>
      <c r="E55" s="75"/>
      <c r="F55" s="75"/>
      <c r="G55" s="129"/>
    </row>
    <row r="56" spans="1:8" x14ac:dyDescent="0.3">
      <c r="A56" s="128"/>
      <c r="B56" s="97"/>
      <c r="C56" s="75"/>
      <c r="D56" s="75"/>
      <c r="E56" s="75"/>
      <c r="F56" s="75"/>
      <c r="G56" s="129"/>
    </row>
    <row r="57" spans="1:8" ht="40.5" customHeight="1" x14ac:dyDescent="0.3">
      <c r="A57" s="194" t="s">
        <v>79</v>
      </c>
      <c r="B57" s="195"/>
      <c r="C57" s="195"/>
      <c r="D57" s="195"/>
      <c r="E57" s="195"/>
      <c r="F57" s="195"/>
      <c r="G57" s="196"/>
    </row>
    <row r="58" spans="1:8" ht="36.75" customHeight="1" x14ac:dyDescent="0.3">
      <c r="A58" s="194" t="s">
        <v>80</v>
      </c>
      <c r="B58" s="197"/>
      <c r="C58" s="197"/>
      <c r="D58" s="197"/>
      <c r="E58" s="197"/>
      <c r="F58" s="197"/>
      <c r="G58" s="198"/>
    </row>
    <row r="59" spans="1:8" ht="36.75" customHeight="1" x14ac:dyDescent="0.3">
      <c r="A59" s="194" t="s">
        <v>81</v>
      </c>
      <c r="B59" s="197"/>
      <c r="C59" s="197"/>
      <c r="D59" s="197"/>
      <c r="E59" s="197"/>
      <c r="F59" s="197"/>
      <c r="G59" s="198"/>
    </row>
    <row r="60" spans="1:8" x14ac:dyDescent="0.3">
      <c r="A60" s="194" t="s">
        <v>82</v>
      </c>
      <c r="B60" s="197"/>
      <c r="C60" s="197"/>
      <c r="D60" s="197"/>
      <c r="E60" s="197"/>
      <c r="F60" s="197"/>
      <c r="G60" s="198"/>
    </row>
    <row r="61" spans="1:8" ht="32.25" customHeight="1" x14ac:dyDescent="0.3">
      <c r="A61" s="194" t="s">
        <v>83</v>
      </c>
      <c r="B61" s="195"/>
      <c r="C61" s="195"/>
      <c r="D61" s="195"/>
      <c r="E61" s="195"/>
      <c r="F61" s="195"/>
      <c r="G61" s="196"/>
    </row>
    <row r="62" spans="1:8" ht="36.75" customHeight="1" x14ac:dyDescent="0.3">
      <c r="A62" s="194" t="s">
        <v>84</v>
      </c>
      <c r="B62" s="195"/>
      <c r="C62" s="195"/>
      <c r="D62" s="195"/>
      <c r="E62" s="195"/>
      <c r="F62" s="195"/>
      <c r="G62" s="196"/>
    </row>
    <row r="63" spans="1:8" x14ac:dyDescent="0.3">
      <c r="A63" s="199" t="s">
        <v>85</v>
      </c>
      <c r="B63" s="195"/>
      <c r="C63" s="195"/>
      <c r="D63" s="195"/>
      <c r="E63" s="195"/>
      <c r="F63" s="195"/>
      <c r="G63" s="196"/>
    </row>
    <row r="64" spans="1:8" ht="23.25" customHeight="1" x14ac:dyDescent="0.3">
      <c r="A64" s="194" t="s">
        <v>86</v>
      </c>
      <c r="B64" s="195"/>
      <c r="C64" s="195"/>
      <c r="D64" s="195"/>
      <c r="E64" s="195"/>
      <c r="F64" s="195"/>
      <c r="G64" s="196"/>
    </row>
    <row r="65" spans="1:7" ht="32.25" customHeight="1" x14ac:dyDescent="0.3">
      <c r="A65" s="202" t="s">
        <v>95</v>
      </c>
      <c r="B65" s="203"/>
      <c r="C65" s="203"/>
      <c r="D65" s="203"/>
      <c r="E65" s="203"/>
      <c r="F65" s="203"/>
      <c r="G65" s="204"/>
    </row>
    <row r="67" spans="1:7" x14ac:dyDescent="0.3">
      <c r="A67" s="200" t="s">
        <v>87</v>
      </c>
      <c r="B67" s="201"/>
      <c r="C67" s="52"/>
      <c r="D67" s="52"/>
      <c r="E67" s="52"/>
      <c r="F67" s="52"/>
      <c r="G67" s="112"/>
    </row>
    <row r="68" spans="1:7" x14ac:dyDescent="0.3">
      <c r="A68" s="145" t="s">
        <v>88</v>
      </c>
      <c r="B68" s="83"/>
      <c r="C68" s="52"/>
      <c r="D68" s="52"/>
      <c r="E68" s="52"/>
      <c r="F68" s="52"/>
      <c r="G68" s="112"/>
    </row>
    <row r="69" spans="1:7" x14ac:dyDescent="0.3">
      <c r="A69" s="192" t="s">
        <v>89</v>
      </c>
      <c r="B69" s="193"/>
      <c r="C69" s="52"/>
      <c r="D69" s="52"/>
      <c r="E69" s="52"/>
      <c r="F69" s="52"/>
      <c r="G69" s="112"/>
    </row>
    <row r="70" spans="1:7" x14ac:dyDescent="0.3">
      <c r="A70" s="192" t="s">
        <v>90</v>
      </c>
      <c r="B70" s="193"/>
      <c r="C70" s="52"/>
      <c r="D70" s="52"/>
      <c r="E70" s="52"/>
      <c r="F70" s="52"/>
      <c r="G70" s="112"/>
    </row>
    <row r="71" spans="1:7" x14ac:dyDescent="0.3">
      <c r="A71" s="145" t="s">
        <v>91</v>
      </c>
      <c r="B71" s="83"/>
      <c r="C71" s="52"/>
      <c r="D71" s="52"/>
      <c r="E71" s="52"/>
      <c r="F71" s="52"/>
      <c r="G71" s="112"/>
    </row>
    <row r="72" spans="1:7" ht="28.2" x14ac:dyDescent="0.3">
      <c r="A72" s="145" t="s">
        <v>92</v>
      </c>
      <c r="B72" s="84"/>
      <c r="C72" s="52"/>
      <c r="D72" s="52"/>
      <c r="E72" s="52"/>
      <c r="F72" s="52"/>
      <c r="G72" s="112"/>
    </row>
    <row r="73" spans="1:7" x14ac:dyDescent="0.3">
      <c r="A73" s="145" t="s">
        <v>93</v>
      </c>
      <c r="B73" s="84"/>
      <c r="C73" s="52"/>
      <c r="D73" s="52"/>
      <c r="E73" s="52"/>
      <c r="F73" s="52"/>
      <c r="G73" s="112"/>
    </row>
    <row r="74" spans="1:7" x14ac:dyDescent="0.3">
      <c r="A74" s="146"/>
      <c r="B74" s="92"/>
      <c r="C74" s="130"/>
      <c r="D74" s="130"/>
      <c r="E74" s="130"/>
      <c r="F74" s="130"/>
      <c r="G74" s="131"/>
    </row>
  </sheetData>
  <protectedRanges>
    <protectedRange sqref="E11:G17" name="Rango1"/>
    <protectedRange sqref="E47:G48" name="Rango3_1"/>
    <protectedRange sqref="E22:G41" name="Rango4_1"/>
    <protectedRange sqref="A57:G65 A67:G74" name="Rango4"/>
  </protectedRanges>
  <mergeCells count="29">
    <mergeCell ref="A49:B49"/>
    <mergeCell ref="A2:G2"/>
    <mergeCell ref="A3:G3"/>
    <mergeCell ref="A4:G4"/>
    <mergeCell ref="A6:G6"/>
    <mergeCell ref="A8:G8"/>
    <mergeCell ref="B20:G20"/>
    <mergeCell ref="A39:C39"/>
    <mergeCell ref="A41:C41"/>
    <mergeCell ref="E41:G41"/>
    <mergeCell ref="A44:G44"/>
    <mergeCell ref="A45:G45"/>
    <mergeCell ref="A70:B70"/>
    <mergeCell ref="A57:G57"/>
    <mergeCell ref="A58:G58"/>
    <mergeCell ref="A59:G59"/>
    <mergeCell ref="A60:G60"/>
    <mergeCell ref="A61:G61"/>
    <mergeCell ref="A62:G62"/>
    <mergeCell ref="A63:G63"/>
    <mergeCell ref="A64:G64"/>
    <mergeCell ref="A67:B67"/>
    <mergeCell ref="A69:B69"/>
    <mergeCell ref="A65:G65"/>
    <mergeCell ref="B52:C52"/>
    <mergeCell ref="B53:C53"/>
    <mergeCell ref="B54:C54"/>
    <mergeCell ref="B55:C55"/>
    <mergeCell ref="B51:C51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97330-608D-4D1C-890F-55FE070DE359}">
  <dimension ref="C2:C6"/>
  <sheetViews>
    <sheetView workbookViewId="0">
      <selection activeCell="C5" sqref="C5"/>
    </sheetView>
  </sheetViews>
  <sheetFormatPr baseColWidth="10" defaultColWidth="9.109375" defaultRowHeight="14.4" x14ac:dyDescent="0.3"/>
  <cols>
    <col min="3" max="3" width="14.88671875" bestFit="1" customWidth="1"/>
  </cols>
  <sheetData>
    <row r="2" spans="3:3" x14ac:dyDescent="0.3">
      <c r="C2" s="94">
        <v>63144442</v>
      </c>
    </row>
    <row r="3" spans="3:3" x14ac:dyDescent="0.3">
      <c r="C3" s="94">
        <v>3576278</v>
      </c>
    </row>
    <row r="4" spans="3:3" x14ac:dyDescent="0.3">
      <c r="C4" s="94">
        <f>402638*18</f>
        <v>7247484</v>
      </c>
    </row>
    <row r="5" spans="3:3" x14ac:dyDescent="0.3">
      <c r="C5" s="94">
        <f>381705*15</f>
        <v>5725575</v>
      </c>
    </row>
    <row r="6" spans="3:3" x14ac:dyDescent="0.3">
      <c r="C6" s="94">
        <f>SUM(C2:C5)</f>
        <v>79693779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96832-E8B6-493E-8539-4311E3D0A606}">
  <dimension ref="F11:H14"/>
  <sheetViews>
    <sheetView workbookViewId="0">
      <selection activeCell="H14" sqref="H14"/>
    </sheetView>
  </sheetViews>
  <sheetFormatPr baseColWidth="10" defaultColWidth="11.44140625" defaultRowHeight="14.4" x14ac:dyDescent="0.3"/>
  <cols>
    <col min="6" max="8" width="15.5546875" bestFit="1" customWidth="1"/>
  </cols>
  <sheetData>
    <row r="11" spans="6:8" x14ac:dyDescent="0.3">
      <c r="F11" s="85">
        <v>53062557</v>
      </c>
      <c r="G11" s="86">
        <f>F11*0.19</f>
        <v>10081885.83</v>
      </c>
      <c r="H11" s="86">
        <f>F11+G11</f>
        <v>63144442.829999998</v>
      </c>
    </row>
    <row r="12" spans="6:8" x14ac:dyDescent="0.3">
      <c r="F12" s="85">
        <v>6090318</v>
      </c>
      <c r="G12" s="86">
        <f>F12*0.19</f>
        <v>1157160.42</v>
      </c>
      <c r="H12" s="86">
        <f>F12+G12</f>
        <v>7247478.4199999999</v>
      </c>
    </row>
    <row r="13" spans="6:8" x14ac:dyDescent="0.3">
      <c r="F13" s="85">
        <v>4811415</v>
      </c>
      <c r="G13" s="86">
        <f>F13*0.19</f>
        <v>914168.85</v>
      </c>
      <c r="H13" s="86">
        <f>F13+G13</f>
        <v>5725583.8499999996</v>
      </c>
    </row>
    <row r="14" spans="6:8" x14ac:dyDescent="0.3">
      <c r="F14" s="85">
        <v>3005275</v>
      </c>
      <c r="G14" s="86">
        <f>F14*0.19</f>
        <v>571002.25</v>
      </c>
      <c r="H14" s="86">
        <f>F14+G14</f>
        <v>3576277.25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B22F409C910A458457A7A4C0746848" ma:contentTypeVersion="16" ma:contentTypeDescription="Crear nuevo documento." ma:contentTypeScope="" ma:versionID="70263da69a196918cfbe2e42807ffe40">
  <xsd:schema xmlns:xsd="http://www.w3.org/2001/XMLSchema" xmlns:xs="http://www.w3.org/2001/XMLSchema" xmlns:p="http://schemas.microsoft.com/office/2006/metadata/properties" xmlns:ns2="1587c923-d24e-4b7f-8933-f5058e6cacbc" xmlns:ns3="a6ab0a77-5c33-451e-a603-10c0689fbe4a" targetNamespace="http://schemas.microsoft.com/office/2006/metadata/properties" ma:root="true" ma:fieldsID="b918bb679df0ee32c9a08af6c034f636" ns2:_="" ns3:_="">
    <xsd:import namespace="1587c923-d24e-4b7f-8933-f5058e6cacbc"/>
    <xsd:import namespace="a6ab0a77-5c33-451e-a603-10c0689fbe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Descripc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87c923-d24e-4b7f-8933-f5058e6cac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cfcdd3c2-6565-4d24-8a0c-0159a39ab9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Descripcion" ma:index="22" nillable="true" ma:displayName="Descripcion" ma:description="." ma:format="Dropdown" ma:internalName="Descripcion">
      <xsd:simpleType>
        <xsd:restriction base="dms:Text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ab0a77-5c33-451e-a603-10c0689fbe4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46a80e5d-6182-480f-a153-c500ed91eaf4}" ma:internalName="TaxCatchAll" ma:showField="CatchAllData" ma:web="a6ab0a77-5c33-451e-a603-10c0689fbe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6ab0a77-5c33-451e-a603-10c0689fbe4a" xsi:nil="true"/>
    <lcf76f155ced4ddcb4097134ff3c332f xmlns="1587c923-d24e-4b7f-8933-f5058e6cacbc">
      <Terms xmlns="http://schemas.microsoft.com/office/infopath/2007/PartnerControls"/>
    </lcf76f155ced4ddcb4097134ff3c332f>
    <Descripcion xmlns="1587c923-d24e-4b7f-8933-f5058e6cacb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DCF7F7-E3FB-4725-93D1-B542893713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87c923-d24e-4b7f-8933-f5058e6cacbc"/>
    <ds:schemaRef ds:uri="a6ab0a77-5c33-451e-a603-10c0689fbe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8C5827-4F7C-4A02-86E8-0FCA6023E2CD}">
  <ds:schemaRefs>
    <ds:schemaRef ds:uri="http://schemas.microsoft.com/office/2006/metadata/properties"/>
    <ds:schemaRef ds:uri="http://schemas.microsoft.com/office/infopath/2007/PartnerControls"/>
    <ds:schemaRef ds:uri="a6ab0a77-5c33-451e-a603-10c0689fbe4a"/>
    <ds:schemaRef ds:uri="1587c923-d24e-4b7f-8933-f5058e6cacbc"/>
  </ds:schemaRefs>
</ds:datastoreItem>
</file>

<file path=customXml/itemProps3.xml><?xml version="1.0" encoding="utf-8"?>
<ds:datastoreItem xmlns:ds="http://schemas.openxmlformats.org/officeDocument/2006/customXml" ds:itemID="{9BA498A0-A85E-4FC6-A0DD-D5A43C186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Bolsa de Partes</vt:lpstr>
      <vt:lpstr>Mantenimiento Correctivo</vt:lpstr>
      <vt:lpstr>Anexo oferta económica </vt:lpstr>
      <vt:lpstr>Hoja2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Edgar Anibal Medina Heredia</dc:creator>
  <cp:keywords/>
  <dc:description/>
  <cp:lastModifiedBy>CLAUDIA MARCELA RAMIREZ YAÑEZ</cp:lastModifiedBy>
  <cp:revision/>
  <dcterms:created xsi:type="dcterms:W3CDTF">2015-04-21T14:34:07Z</dcterms:created>
  <dcterms:modified xsi:type="dcterms:W3CDTF">2026-05-07T19:11:13Z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0x01010023B22F409C910A458457A7A4C0746848</vt:lpwstr>
  </property>
  <property fmtid="{D5CDD505-2E9C-101B-9397-08002B2CF9AE}" pid="3" name="MediaServiceImageTags">
    <vt:lpwstr/>
  </property>
</Properties>
</file>