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66925"/>
  <mc:AlternateContent xmlns:mc="http://schemas.openxmlformats.org/markup-compatibility/2006">
    <mc:Choice Requires="x15">
      <x15ac:absPath xmlns:x15ac="http://schemas.microsoft.com/office/spreadsheetml/2010/11/ac" url="C:\Users\SENA\Downloads\"/>
    </mc:Choice>
  </mc:AlternateContent>
  <xr:revisionPtr revIDLastSave="0" documentId="13_ncr:1_{B7EAA6C4-55E5-4D02-A40B-F21B3CDA7BA4}" xr6:coauthVersionLast="47" xr6:coauthVersionMax="47" xr10:uidLastSave="{00000000-0000-0000-0000-000000000000}"/>
  <bookViews>
    <workbookView xWindow="-120" yWindow="-120" windowWidth="20730" windowHeight="11040" firstSheet="1" activeTab="1" xr2:uid="{00000000-000D-0000-FFFF-FFFF00000000}"/>
  </bookViews>
  <sheets>
    <sheet name="Hoja1" sheetId="1" state="hidden" r:id="rId1"/>
    <sheet name="ESTUDIO DE MERCADO" sheetId="2" r:id="rId2"/>
  </sheets>
  <externalReferences>
    <externalReference r:id="rId3"/>
  </externalReferences>
  <definedNames>
    <definedName name="_xlnm._FilterDatabase" localSheetId="1" hidden="1">'ESTUDIO DE MERCADO'!$A$9:$V$636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0" i="2" l="1"/>
  <c r="V636" i="2"/>
  <c r="A12" i="2"/>
  <c r="A13" i="2"/>
  <c r="A14" i="2"/>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c r="A124" i="2" s="1"/>
  <c r="A125" i="2" s="1"/>
  <c r="A126" i="2" s="1"/>
  <c r="A127" i="2" s="1"/>
  <c r="A128" i="2" s="1"/>
  <c r="A129" i="2" s="1"/>
  <c r="A130" i="2" s="1"/>
  <c r="A131" i="2" s="1"/>
  <c r="A132" i="2" s="1"/>
  <c r="A133" i="2" s="1"/>
  <c r="A134" i="2" s="1"/>
  <c r="A135" i="2" s="1"/>
  <c r="A136" i="2" s="1"/>
  <c r="A137" i="2" s="1"/>
  <c r="A138" i="2" s="1"/>
  <c r="A139" i="2"/>
  <c r="A140" i="2" s="1"/>
  <c r="A141" i="2" s="1"/>
  <c r="A142" i="2" s="1"/>
  <c r="A143" i="2" s="1"/>
  <c r="A144" i="2" s="1"/>
  <c r="A145" i="2" s="1"/>
  <c r="A146" i="2" s="1"/>
  <c r="A147" i="2"/>
  <c r="A148" i="2" s="1"/>
  <c r="A149" i="2" s="1"/>
  <c r="A150" i="2" s="1"/>
  <c r="A151" i="2" s="1"/>
  <c r="A152" i="2" s="1"/>
  <c r="A153" i="2" s="1"/>
  <c r="A154" i="2" s="1"/>
  <c r="A155" i="2"/>
  <c r="A156" i="2" s="1"/>
  <c r="A157" i="2" s="1"/>
  <c r="A158" i="2" s="1"/>
  <c r="A159" i="2" s="1"/>
  <c r="A160" i="2" s="1"/>
  <c r="A161" i="2" s="1"/>
  <c r="A162" i="2" s="1"/>
  <c r="A163" i="2"/>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 r="A422" i="2" s="1"/>
  <c r="A423" i="2" s="1"/>
  <c r="A424" i="2" s="1"/>
  <c r="A425" i="2" s="1"/>
  <c r="A426" i="2" s="1"/>
  <c r="A427" i="2" s="1"/>
  <c r="A428" i="2" s="1"/>
  <c r="A429" i="2" s="1"/>
  <c r="A430" i="2" s="1"/>
  <c r="A431" i="2" s="1"/>
  <c r="A432" i="2" s="1"/>
  <c r="A433" i="2" s="1"/>
  <c r="A434" i="2" s="1"/>
  <c r="A435" i="2" s="1"/>
  <c r="A436" i="2" s="1"/>
  <c r="A437" i="2" s="1"/>
  <c r="A438" i="2" s="1"/>
  <c r="A439" i="2" s="1"/>
  <c r="A440" i="2" s="1"/>
  <c r="A441" i="2" s="1"/>
  <c r="A442" i="2" s="1"/>
  <c r="A443" i="2" s="1"/>
  <c r="A444" i="2" s="1"/>
  <c r="A445" i="2" s="1"/>
  <c r="A446" i="2" s="1"/>
  <c r="A447" i="2" s="1"/>
  <c r="A448" i="2" s="1"/>
  <c r="A449" i="2" s="1"/>
  <c r="A450" i="2" s="1"/>
  <c r="A451" i="2" s="1"/>
  <c r="A452" i="2" s="1"/>
  <c r="A453" i="2" s="1"/>
  <c r="A454" i="2" s="1"/>
  <c r="A455" i="2" s="1"/>
  <c r="A456" i="2" s="1"/>
  <c r="A457" i="2" s="1"/>
  <c r="A458" i="2" s="1"/>
  <c r="A459" i="2" s="1"/>
  <c r="A460" i="2" s="1"/>
  <c r="A461" i="2" s="1"/>
  <c r="A462" i="2" s="1"/>
  <c r="A463" i="2" s="1"/>
  <c r="A464" i="2" s="1"/>
  <c r="A465" i="2" s="1"/>
  <c r="A466" i="2" s="1"/>
  <c r="A467" i="2" s="1"/>
  <c r="A468" i="2" s="1"/>
  <c r="A469" i="2" s="1"/>
  <c r="A470" i="2" s="1"/>
  <c r="A471" i="2" s="1"/>
  <c r="A472" i="2" s="1"/>
  <c r="A473" i="2" s="1"/>
  <c r="A474" i="2" s="1"/>
  <c r="A475" i="2" s="1"/>
  <c r="A476" i="2" s="1"/>
  <c r="A477" i="2" s="1"/>
  <c r="A478" i="2" s="1"/>
  <c r="A479" i="2" s="1"/>
  <c r="A480" i="2" s="1"/>
  <c r="A481" i="2" s="1"/>
  <c r="A482" i="2" s="1"/>
  <c r="A483" i="2" s="1"/>
  <c r="A484" i="2" s="1"/>
  <c r="A485" i="2" s="1"/>
  <c r="A486" i="2" s="1"/>
  <c r="A487" i="2" s="1"/>
  <c r="A488" i="2" s="1"/>
  <c r="A489" i="2" s="1"/>
  <c r="A490" i="2" s="1"/>
  <c r="A491" i="2" s="1"/>
  <c r="A492" i="2" s="1"/>
  <c r="A493" i="2" s="1"/>
  <c r="A494" i="2" s="1"/>
  <c r="A495" i="2" s="1"/>
  <c r="A496" i="2" s="1"/>
  <c r="A497" i="2" s="1"/>
  <c r="A498" i="2" s="1"/>
  <c r="A499" i="2" s="1"/>
  <c r="A500" i="2" s="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A526" i="2" s="1"/>
  <c r="A527" i="2" s="1"/>
  <c r="A528" i="2" s="1"/>
  <c r="A529" i="2" s="1"/>
  <c r="A530" i="2" s="1"/>
  <c r="A531" i="2" s="1"/>
  <c r="A532" i="2" s="1"/>
  <c r="A533" i="2" s="1"/>
  <c r="A534" i="2" s="1"/>
  <c r="A535" i="2" s="1"/>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A565" i="2" s="1"/>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A11" i="2"/>
  <c r="S635"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49" i="2"/>
  <c r="V250" i="2"/>
  <c r="V251" i="2"/>
  <c r="V252" i="2"/>
  <c r="V253" i="2"/>
  <c r="V254" i="2"/>
  <c r="V255" i="2"/>
  <c r="V256"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V334" i="2"/>
  <c r="V335" i="2"/>
  <c r="V336" i="2"/>
  <c r="V337" i="2"/>
  <c r="V338" i="2"/>
  <c r="V339" i="2"/>
  <c r="V340" i="2"/>
  <c r="V341" i="2"/>
  <c r="V342" i="2"/>
  <c r="V343" i="2"/>
  <c r="V344" i="2"/>
  <c r="V345" i="2"/>
  <c r="V346" i="2"/>
  <c r="V347" i="2"/>
  <c r="V348" i="2"/>
  <c r="V349" i="2"/>
  <c r="V350" i="2"/>
  <c r="V351" i="2"/>
  <c r="V352" i="2"/>
  <c r="V353" i="2"/>
  <c r="V354" i="2"/>
  <c r="V355" i="2"/>
  <c r="V356" i="2"/>
  <c r="V357" i="2"/>
  <c r="V358" i="2"/>
  <c r="V359" i="2"/>
  <c r="V360" i="2"/>
  <c r="V361" i="2"/>
  <c r="V362" i="2"/>
  <c r="V363" i="2"/>
  <c r="V364" i="2"/>
  <c r="V365" i="2"/>
  <c r="V366" i="2"/>
  <c r="V367" i="2"/>
  <c r="V368" i="2"/>
  <c r="V369" i="2"/>
  <c r="V370" i="2"/>
  <c r="V371" i="2"/>
  <c r="V372" i="2"/>
  <c r="V373" i="2"/>
  <c r="V374" i="2"/>
  <c r="V375" i="2"/>
  <c r="V376" i="2"/>
  <c r="V377" i="2"/>
  <c r="V378" i="2"/>
  <c r="V379" i="2"/>
  <c r="V380" i="2"/>
  <c r="V381" i="2"/>
  <c r="V382" i="2"/>
  <c r="V383" i="2"/>
  <c r="V384" i="2"/>
  <c r="V385" i="2"/>
  <c r="V386" i="2"/>
  <c r="V387" i="2"/>
  <c r="V388" i="2"/>
  <c r="V389" i="2"/>
  <c r="V390" i="2"/>
  <c r="V391" i="2"/>
  <c r="V392" i="2"/>
  <c r="V393" i="2"/>
  <c r="V394" i="2"/>
  <c r="V395" i="2"/>
  <c r="V396" i="2"/>
  <c r="V397" i="2"/>
  <c r="V398" i="2"/>
  <c r="V399" i="2"/>
  <c r="V400" i="2"/>
  <c r="V401" i="2"/>
  <c r="V402" i="2"/>
  <c r="V403" i="2"/>
  <c r="V404" i="2"/>
  <c r="V405" i="2"/>
  <c r="V406" i="2"/>
  <c r="V407" i="2"/>
  <c r="V408" i="2"/>
  <c r="V409" i="2"/>
  <c r="V410" i="2"/>
  <c r="V411" i="2"/>
  <c r="V412" i="2"/>
  <c r="V413" i="2"/>
  <c r="V414" i="2"/>
  <c r="V415" i="2"/>
  <c r="V416" i="2"/>
  <c r="V417" i="2"/>
  <c r="V418" i="2"/>
  <c r="V419" i="2"/>
  <c r="V420" i="2"/>
  <c r="V421" i="2"/>
  <c r="V422" i="2"/>
  <c r="V423" i="2"/>
  <c r="V424" i="2"/>
  <c r="V425" i="2"/>
  <c r="V426" i="2"/>
  <c r="V427" i="2"/>
  <c r="V428" i="2"/>
  <c r="V429" i="2"/>
  <c r="V430" i="2"/>
  <c r="V431" i="2"/>
  <c r="V432" i="2"/>
  <c r="V433" i="2"/>
  <c r="V434" i="2"/>
  <c r="V435" i="2"/>
  <c r="V436" i="2"/>
  <c r="V437" i="2"/>
  <c r="V438" i="2"/>
  <c r="V439" i="2"/>
  <c r="V440" i="2"/>
  <c r="V441" i="2"/>
  <c r="V442" i="2"/>
  <c r="V443" i="2"/>
  <c r="V444" i="2"/>
  <c r="V445" i="2"/>
  <c r="V446" i="2"/>
  <c r="V447" i="2"/>
  <c r="V448" i="2"/>
  <c r="V449" i="2"/>
  <c r="V450" i="2"/>
  <c r="V451" i="2"/>
  <c r="V452" i="2"/>
  <c r="V453" i="2"/>
  <c r="V454" i="2"/>
  <c r="V455" i="2"/>
  <c r="V456" i="2"/>
  <c r="V457" i="2"/>
  <c r="V458" i="2"/>
  <c r="V459" i="2"/>
  <c r="V460" i="2"/>
  <c r="V461" i="2"/>
  <c r="V462" i="2"/>
  <c r="V463" i="2"/>
  <c r="V464" i="2"/>
  <c r="V465" i="2"/>
  <c r="V466" i="2"/>
  <c r="V467" i="2"/>
  <c r="V468" i="2"/>
  <c r="V469" i="2"/>
  <c r="V470" i="2"/>
  <c r="V471" i="2"/>
  <c r="V472" i="2"/>
  <c r="V473" i="2"/>
  <c r="V474" i="2"/>
  <c r="V475" i="2"/>
  <c r="V476" i="2"/>
  <c r="V477" i="2"/>
  <c r="V478" i="2"/>
  <c r="V479" i="2"/>
  <c r="V480" i="2"/>
  <c r="V481" i="2"/>
  <c r="V482" i="2"/>
  <c r="V483" i="2"/>
  <c r="V484" i="2"/>
  <c r="V485" i="2"/>
  <c r="V486" i="2"/>
  <c r="V487" i="2"/>
  <c r="V488" i="2"/>
  <c r="V489" i="2"/>
  <c r="V490" i="2"/>
  <c r="V491" i="2"/>
  <c r="V492" i="2"/>
  <c r="V493" i="2"/>
  <c r="V494" i="2"/>
  <c r="V495" i="2"/>
  <c r="V496" i="2"/>
  <c r="V497" i="2"/>
  <c r="V498" i="2"/>
  <c r="V499" i="2"/>
  <c r="V500" i="2"/>
  <c r="V501" i="2"/>
  <c r="V502" i="2"/>
  <c r="V503" i="2"/>
  <c r="V504" i="2"/>
  <c r="V505" i="2"/>
  <c r="V506" i="2"/>
  <c r="V507" i="2"/>
  <c r="V508" i="2"/>
  <c r="V509" i="2"/>
  <c r="V510" i="2"/>
  <c r="V511" i="2"/>
  <c r="V512" i="2"/>
  <c r="V513" i="2"/>
  <c r="V514" i="2"/>
  <c r="V515" i="2"/>
  <c r="V516" i="2"/>
  <c r="V517" i="2"/>
  <c r="V518" i="2"/>
  <c r="V519" i="2"/>
  <c r="V520" i="2"/>
  <c r="V521" i="2"/>
  <c r="V522" i="2"/>
  <c r="V523" i="2"/>
  <c r="V524" i="2"/>
  <c r="V525" i="2"/>
  <c r="V526" i="2"/>
  <c r="V527" i="2"/>
  <c r="V528" i="2"/>
  <c r="V529" i="2"/>
  <c r="V530" i="2"/>
  <c r="V531" i="2"/>
  <c r="V532" i="2"/>
  <c r="V533" i="2"/>
  <c r="V534" i="2"/>
  <c r="V535" i="2"/>
  <c r="V536" i="2"/>
  <c r="V537" i="2"/>
  <c r="V538" i="2"/>
  <c r="V539" i="2"/>
  <c r="V540" i="2"/>
  <c r="V541" i="2"/>
  <c r="V542" i="2"/>
  <c r="V543" i="2"/>
  <c r="V544" i="2"/>
  <c r="V545" i="2"/>
  <c r="V546" i="2"/>
  <c r="V547" i="2"/>
  <c r="V548" i="2"/>
  <c r="V549" i="2"/>
  <c r="V550" i="2"/>
  <c r="V551" i="2"/>
  <c r="V552" i="2"/>
  <c r="V553" i="2"/>
  <c r="V554" i="2"/>
  <c r="V555" i="2"/>
  <c r="V556" i="2"/>
  <c r="V557" i="2"/>
  <c r="V558" i="2"/>
  <c r="V559" i="2"/>
  <c r="V560" i="2"/>
  <c r="V561" i="2"/>
  <c r="V562" i="2"/>
  <c r="V563" i="2"/>
  <c r="V564" i="2"/>
  <c r="V565" i="2"/>
  <c r="V566" i="2"/>
  <c r="V567" i="2"/>
  <c r="V568" i="2"/>
  <c r="V569" i="2"/>
  <c r="V570" i="2"/>
  <c r="V571" i="2"/>
  <c r="V572" i="2"/>
  <c r="V573" i="2"/>
  <c r="V574" i="2"/>
  <c r="V575" i="2"/>
  <c r="V576" i="2"/>
  <c r="V577" i="2"/>
  <c r="V578" i="2"/>
  <c r="V579" i="2"/>
  <c r="V580" i="2"/>
  <c r="V581" i="2"/>
  <c r="V582" i="2"/>
  <c r="V583" i="2"/>
  <c r="V584" i="2"/>
  <c r="V585" i="2"/>
  <c r="V586" i="2"/>
  <c r="V587" i="2"/>
  <c r="V588" i="2"/>
  <c r="V589" i="2"/>
  <c r="V590" i="2"/>
  <c r="V591" i="2"/>
  <c r="V592" i="2"/>
  <c r="V593" i="2"/>
  <c r="V594" i="2"/>
  <c r="V595" i="2"/>
  <c r="V596" i="2"/>
  <c r="V597" i="2"/>
  <c r="V598" i="2"/>
  <c r="V599" i="2"/>
  <c r="V600" i="2"/>
  <c r="V601" i="2"/>
  <c r="V602" i="2"/>
  <c r="V603" i="2"/>
  <c r="V604" i="2"/>
  <c r="V605" i="2"/>
  <c r="V606" i="2"/>
  <c r="V607" i="2"/>
  <c r="V608" i="2"/>
  <c r="V609" i="2"/>
  <c r="V610" i="2"/>
  <c r="V611" i="2"/>
  <c r="V612" i="2"/>
  <c r="V613" i="2"/>
  <c r="V614" i="2"/>
  <c r="V615" i="2"/>
  <c r="V616" i="2"/>
  <c r="V617" i="2"/>
  <c r="V618" i="2"/>
  <c r="V619" i="2"/>
  <c r="V620" i="2"/>
  <c r="V621" i="2"/>
  <c r="V622" i="2"/>
  <c r="V623" i="2"/>
  <c r="V624" i="2"/>
  <c r="V625" i="2"/>
  <c r="V626" i="2"/>
  <c r="V627" i="2"/>
  <c r="V628" i="2"/>
  <c r="V629" i="2"/>
  <c r="V630" i="2"/>
  <c r="V631" i="2"/>
  <c r="V632" i="2"/>
  <c r="V633" i="2"/>
  <c r="V634" i="2"/>
  <c r="V635" i="2"/>
  <c r="V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U161" i="2"/>
  <c r="U162" i="2"/>
  <c r="U163" i="2"/>
  <c r="U164" i="2"/>
  <c r="U165" i="2"/>
  <c r="U166" i="2"/>
  <c r="U167" i="2"/>
  <c r="U168" i="2"/>
  <c r="U169" i="2"/>
  <c r="U170" i="2"/>
  <c r="U171" i="2"/>
  <c r="U172" i="2"/>
  <c r="U173" i="2"/>
  <c r="U174" i="2"/>
  <c r="U175" i="2"/>
  <c r="U176" i="2"/>
  <c r="U177" i="2"/>
  <c r="U178" i="2"/>
  <c r="U179" i="2"/>
  <c r="U180" i="2"/>
  <c r="U181" i="2"/>
  <c r="U182" i="2"/>
  <c r="U183" i="2"/>
  <c r="U184" i="2"/>
  <c r="U185" i="2"/>
  <c r="U186" i="2"/>
  <c r="U187" i="2"/>
  <c r="U188" i="2"/>
  <c r="U189" i="2"/>
  <c r="U190" i="2"/>
  <c r="U191" i="2"/>
  <c r="U192" i="2"/>
  <c r="U193" i="2"/>
  <c r="U194" i="2"/>
  <c r="U195" i="2"/>
  <c r="U196" i="2"/>
  <c r="U197" i="2"/>
  <c r="U198" i="2"/>
  <c r="U199" i="2"/>
  <c r="U200" i="2"/>
  <c r="U201" i="2"/>
  <c r="U202" i="2"/>
  <c r="U203" i="2"/>
  <c r="U204" i="2"/>
  <c r="U205" i="2"/>
  <c r="U206"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U334" i="2"/>
  <c r="U335" i="2"/>
  <c r="U336" i="2"/>
  <c r="U337" i="2"/>
  <c r="U338" i="2"/>
  <c r="U339" i="2"/>
  <c r="U340" i="2"/>
  <c r="U341" i="2"/>
  <c r="U342" i="2"/>
  <c r="U343" i="2"/>
  <c r="U344" i="2"/>
  <c r="U345" i="2"/>
  <c r="U346" i="2"/>
  <c r="U347" i="2"/>
  <c r="U348" i="2"/>
  <c r="U349" i="2"/>
  <c r="U350" i="2"/>
  <c r="U351" i="2"/>
  <c r="U352" i="2"/>
  <c r="U353" i="2"/>
  <c r="U354" i="2"/>
  <c r="U355" i="2"/>
  <c r="U356" i="2"/>
  <c r="U357" i="2"/>
  <c r="U358" i="2"/>
  <c r="U359" i="2"/>
  <c r="U360" i="2"/>
  <c r="U361" i="2"/>
  <c r="U362" i="2"/>
  <c r="U363" i="2"/>
  <c r="U364" i="2"/>
  <c r="U365" i="2"/>
  <c r="U366" i="2"/>
  <c r="U367" i="2"/>
  <c r="U368" i="2"/>
  <c r="U369" i="2"/>
  <c r="U370" i="2"/>
  <c r="U371" i="2"/>
  <c r="U372" i="2"/>
  <c r="U373" i="2"/>
  <c r="U374" i="2"/>
  <c r="U375" i="2"/>
  <c r="U376" i="2"/>
  <c r="U377" i="2"/>
  <c r="U378" i="2"/>
  <c r="U379" i="2"/>
  <c r="U380" i="2"/>
  <c r="U381" i="2"/>
  <c r="U382" i="2"/>
  <c r="U383" i="2"/>
  <c r="U384" i="2"/>
  <c r="U385" i="2"/>
  <c r="U386" i="2"/>
  <c r="U387" i="2"/>
  <c r="U388" i="2"/>
  <c r="U389" i="2"/>
  <c r="U390" i="2"/>
  <c r="U391" i="2"/>
  <c r="U392" i="2"/>
  <c r="U393" i="2"/>
  <c r="U394" i="2"/>
  <c r="U395" i="2"/>
  <c r="U396" i="2"/>
  <c r="U397" i="2"/>
  <c r="U398" i="2"/>
  <c r="U399" i="2"/>
  <c r="U400" i="2"/>
  <c r="U401" i="2"/>
  <c r="U402" i="2"/>
  <c r="U403" i="2"/>
  <c r="U404" i="2"/>
  <c r="U405" i="2"/>
  <c r="U406" i="2"/>
  <c r="U407" i="2"/>
  <c r="U408" i="2"/>
  <c r="U409" i="2"/>
  <c r="U410" i="2"/>
  <c r="U411" i="2"/>
  <c r="U412" i="2"/>
  <c r="U413" i="2"/>
  <c r="U414" i="2"/>
  <c r="U415" i="2"/>
  <c r="U416" i="2"/>
  <c r="U417" i="2"/>
  <c r="U418" i="2"/>
  <c r="U419" i="2"/>
  <c r="U420" i="2"/>
  <c r="U421" i="2"/>
  <c r="U422" i="2"/>
  <c r="U423" i="2"/>
  <c r="U424" i="2"/>
  <c r="U425" i="2"/>
  <c r="U426" i="2"/>
  <c r="U427" i="2"/>
  <c r="U428" i="2"/>
  <c r="U429" i="2"/>
  <c r="U430" i="2"/>
  <c r="U431" i="2"/>
  <c r="U432" i="2"/>
  <c r="U433" i="2"/>
  <c r="U434" i="2"/>
  <c r="U435" i="2"/>
  <c r="U436" i="2"/>
  <c r="U437" i="2"/>
  <c r="U438" i="2"/>
  <c r="U439" i="2"/>
  <c r="U440" i="2"/>
  <c r="U441" i="2"/>
  <c r="U442" i="2"/>
  <c r="U443" i="2"/>
  <c r="U444" i="2"/>
  <c r="U445" i="2"/>
  <c r="U446" i="2"/>
  <c r="U447" i="2"/>
  <c r="U448" i="2"/>
  <c r="U449" i="2"/>
  <c r="U450" i="2"/>
  <c r="U451" i="2"/>
  <c r="U452" i="2"/>
  <c r="U453" i="2"/>
  <c r="U454" i="2"/>
  <c r="U455" i="2"/>
  <c r="U456" i="2"/>
  <c r="U457" i="2"/>
  <c r="U458" i="2"/>
  <c r="U459" i="2"/>
  <c r="U460" i="2"/>
  <c r="U461" i="2"/>
  <c r="U462" i="2"/>
  <c r="U463" i="2"/>
  <c r="U464" i="2"/>
  <c r="U465" i="2"/>
  <c r="U466" i="2"/>
  <c r="U467" i="2"/>
  <c r="U468" i="2"/>
  <c r="U469" i="2"/>
  <c r="U470" i="2"/>
  <c r="U471" i="2"/>
  <c r="U472" i="2"/>
  <c r="U473" i="2"/>
  <c r="U474" i="2"/>
  <c r="U475" i="2"/>
  <c r="U476" i="2"/>
  <c r="U477" i="2"/>
  <c r="U478" i="2"/>
  <c r="U479" i="2"/>
  <c r="U480" i="2"/>
  <c r="U481" i="2"/>
  <c r="U482" i="2"/>
  <c r="U483" i="2"/>
  <c r="U484" i="2"/>
  <c r="U485" i="2"/>
  <c r="U486" i="2"/>
  <c r="U487" i="2"/>
  <c r="U488" i="2"/>
  <c r="U489" i="2"/>
  <c r="U490" i="2"/>
  <c r="U491" i="2"/>
  <c r="U492" i="2"/>
  <c r="U493" i="2"/>
  <c r="U494" i="2"/>
  <c r="U495" i="2"/>
  <c r="U496" i="2"/>
  <c r="U497" i="2"/>
  <c r="U498" i="2"/>
  <c r="U499" i="2"/>
  <c r="U500" i="2"/>
  <c r="U501" i="2"/>
  <c r="U502" i="2"/>
  <c r="U503" i="2"/>
  <c r="U504" i="2"/>
  <c r="U505" i="2"/>
  <c r="U506" i="2"/>
  <c r="U507" i="2"/>
  <c r="U508" i="2"/>
  <c r="U509" i="2"/>
  <c r="U510" i="2"/>
  <c r="U511" i="2"/>
  <c r="U512" i="2"/>
  <c r="U513" i="2"/>
  <c r="U514" i="2"/>
  <c r="U515" i="2"/>
  <c r="U516" i="2"/>
  <c r="U517" i="2"/>
  <c r="U518" i="2"/>
  <c r="U519" i="2"/>
  <c r="U520" i="2"/>
  <c r="U521" i="2"/>
  <c r="U522" i="2"/>
  <c r="U523" i="2"/>
  <c r="U524" i="2"/>
  <c r="U525" i="2"/>
  <c r="U526" i="2"/>
  <c r="U527" i="2"/>
  <c r="U528" i="2"/>
  <c r="U529" i="2"/>
  <c r="U530" i="2"/>
  <c r="U531" i="2"/>
  <c r="U532" i="2"/>
  <c r="U533" i="2"/>
  <c r="U534" i="2"/>
  <c r="U535" i="2"/>
  <c r="U536" i="2"/>
  <c r="U537" i="2"/>
  <c r="U538" i="2"/>
  <c r="U539" i="2"/>
  <c r="U540" i="2"/>
  <c r="U541" i="2"/>
  <c r="U542" i="2"/>
  <c r="U543" i="2"/>
  <c r="U544" i="2"/>
  <c r="U545" i="2"/>
  <c r="U546" i="2"/>
  <c r="U547" i="2"/>
  <c r="U548" i="2"/>
  <c r="U549" i="2"/>
  <c r="U550" i="2"/>
  <c r="U551" i="2"/>
  <c r="U552" i="2"/>
  <c r="U553" i="2"/>
  <c r="U554" i="2"/>
  <c r="U555" i="2"/>
  <c r="U556" i="2"/>
  <c r="U557" i="2"/>
  <c r="U558" i="2"/>
  <c r="U559" i="2"/>
  <c r="U560" i="2"/>
  <c r="U561" i="2"/>
  <c r="U562" i="2"/>
  <c r="U563" i="2"/>
  <c r="U564" i="2"/>
  <c r="U565" i="2"/>
  <c r="U566" i="2"/>
  <c r="U567" i="2"/>
  <c r="U568" i="2"/>
  <c r="U569" i="2"/>
  <c r="U570" i="2"/>
  <c r="U571" i="2"/>
  <c r="U572" i="2"/>
  <c r="U573" i="2"/>
  <c r="U574" i="2"/>
  <c r="U575" i="2"/>
  <c r="U576" i="2"/>
  <c r="U577" i="2"/>
  <c r="U578" i="2"/>
  <c r="U579" i="2"/>
  <c r="U580" i="2"/>
  <c r="U581" i="2"/>
  <c r="U582" i="2"/>
  <c r="U583" i="2"/>
  <c r="U584" i="2"/>
  <c r="U585" i="2"/>
  <c r="U586" i="2"/>
  <c r="U587" i="2"/>
  <c r="U588" i="2"/>
  <c r="U589" i="2"/>
  <c r="U590" i="2"/>
  <c r="U591" i="2"/>
  <c r="U592" i="2"/>
  <c r="U593" i="2"/>
  <c r="U594" i="2"/>
  <c r="U595" i="2"/>
  <c r="U596" i="2"/>
  <c r="U597" i="2"/>
  <c r="U598" i="2"/>
  <c r="U599" i="2"/>
  <c r="U600" i="2"/>
  <c r="U601" i="2"/>
  <c r="U602" i="2"/>
  <c r="U603" i="2"/>
  <c r="U604" i="2"/>
  <c r="U605" i="2"/>
  <c r="U606" i="2"/>
  <c r="U607" i="2"/>
  <c r="U608" i="2"/>
  <c r="U609" i="2"/>
  <c r="U610" i="2"/>
  <c r="U611" i="2"/>
  <c r="U612" i="2"/>
  <c r="U613" i="2"/>
  <c r="U614" i="2"/>
  <c r="U615" i="2"/>
  <c r="U616" i="2"/>
  <c r="U617" i="2"/>
  <c r="U618" i="2"/>
  <c r="U619" i="2"/>
  <c r="U620" i="2"/>
  <c r="U621" i="2"/>
  <c r="U622" i="2"/>
  <c r="U623" i="2"/>
  <c r="U624" i="2"/>
  <c r="U625" i="2"/>
  <c r="U626" i="2"/>
  <c r="U627" i="2"/>
  <c r="U628" i="2"/>
  <c r="U629" i="2"/>
  <c r="U630" i="2"/>
  <c r="U631" i="2"/>
  <c r="U632" i="2"/>
  <c r="U633" i="2"/>
  <c r="U634" i="2"/>
  <c r="U635" i="2"/>
  <c r="U10" i="2"/>
  <c r="S11" i="2" l="1"/>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S89" i="2"/>
  <c r="S90" i="2"/>
  <c r="S91" i="2"/>
  <c r="S92" i="2"/>
  <c r="S93" i="2"/>
  <c r="S94" i="2"/>
  <c r="S95" i="2"/>
  <c r="S96" i="2"/>
  <c r="S97" i="2"/>
  <c r="S98" i="2"/>
  <c r="S99" i="2"/>
  <c r="S100" i="2"/>
  <c r="S101" i="2"/>
  <c r="S102" i="2"/>
  <c r="S103" i="2"/>
  <c r="S104" i="2"/>
  <c r="S105" i="2"/>
  <c r="S106" i="2"/>
  <c r="S107" i="2"/>
  <c r="S108" i="2"/>
  <c r="S109" i="2"/>
  <c r="S110" i="2"/>
  <c r="S111" i="2"/>
  <c r="S112" i="2"/>
  <c r="S113" i="2"/>
  <c r="S114" i="2"/>
  <c r="S115" i="2"/>
  <c r="S116" i="2"/>
  <c r="S117" i="2"/>
  <c r="S118" i="2"/>
  <c r="S119" i="2"/>
  <c r="S120" i="2"/>
  <c r="S121" i="2"/>
  <c r="S122" i="2"/>
  <c r="S123" i="2"/>
  <c r="S124" i="2"/>
  <c r="S125" i="2"/>
  <c r="S126" i="2"/>
  <c r="S127" i="2"/>
  <c r="S128" i="2"/>
  <c r="S129" i="2"/>
  <c r="S130" i="2"/>
  <c r="S131" i="2"/>
  <c r="S132" i="2"/>
  <c r="S133" i="2"/>
  <c r="S134" i="2"/>
  <c r="S135" i="2"/>
  <c r="S136" i="2"/>
  <c r="S137" i="2"/>
  <c r="S138" i="2"/>
  <c r="S139" i="2"/>
  <c r="S140" i="2"/>
  <c r="S141" i="2"/>
  <c r="S142" i="2"/>
  <c r="S143" i="2"/>
  <c r="S144" i="2"/>
  <c r="S145" i="2"/>
  <c r="S146" i="2"/>
  <c r="S147" i="2"/>
  <c r="S148" i="2"/>
  <c r="S149" i="2"/>
  <c r="S150" i="2"/>
  <c r="S151" i="2"/>
  <c r="S152" i="2"/>
  <c r="S153" i="2"/>
  <c r="S154" i="2"/>
  <c r="S155" i="2"/>
  <c r="S156" i="2"/>
  <c r="S157" i="2"/>
  <c r="S158" i="2"/>
  <c r="S159" i="2"/>
  <c r="S160" i="2"/>
  <c r="S161" i="2"/>
  <c r="S162" i="2"/>
  <c r="S163" i="2"/>
  <c r="S164" i="2"/>
  <c r="S165" i="2"/>
  <c r="S166" i="2"/>
  <c r="S167" i="2"/>
  <c r="S168" i="2"/>
  <c r="S169" i="2"/>
  <c r="S170" i="2"/>
  <c r="S171" i="2"/>
  <c r="S172" i="2"/>
  <c r="S173" i="2"/>
  <c r="S174" i="2"/>
  <c r="S175" i="2"/>
  <c r="S176" i="2"/>
  <c r="S177" i="2"/>
  <c r="S178" i="2"/>
  <c r="S179" i="2"/>
  <c r="S180" i="2"/>
  <c r="S181" i="2"/>
  <c r="S182" i="2"/>
  <c r="S183" i="2"/>
  <c r="S184" i="2"/>
  <c r="S185" i="2"/>
  <c r="S186" i="2"/>
  <c r="S187" i="2"/>
  <c r="S188" i="2"/>
  <c r="S189" i="2"/>
  <c r="S190" i="2"/>
  <c r="S191" i="2"/>
  <c r="S192" i="2"/>
  <c r="S193" i="2"/>
  <c r="S194" i="2"/>
  <c r="S195" i="2"/>
  <c r="S196" i="2"/>
  <c r="S197" i="2"/>
  <c r="S198" i="2"/>
  <c r="S199" i="2"/>
  <c r="S200" i="2"/>
  <c r="S201" i="2"/>
  <c r="S202" i="2"/>
  <c r="S203" i="2"/>
  <c r="S204" i="2"/>
  <c r="S205" i="2"/>
  <c r="S206" i="2"/>
  <c r="S207" i="2"/>
  <c r="S208" i="2"/>
  <c r="S209" i="2"/>
  <c r="S210" i="2"/>
  <c r="S211" i="2"/>
  <c r="S212" i="2"/>
  <c r="S213" i="2"/>
  <c r="S214" i="2"/>
  <c r="S215" i="2"/>
  <c r="S216" i="2"/>
  <c r="S217" i="2"/>
  <c r="S218" i="2"/>
  <c r="S219" i="2"/>
  <c r="S220" i="2"/>
  <c r="S221" i="2"/>
  <c r="S222" i="2"/>
  <c r="S223" i="2"/>
  <c r="S224" i="2"/>
  <c r="S225" i="2"/>
  <c r="S226" i="2"/>
  <c r="S227" i="2"/>
  <c r="S228" i="2"/>
  <c r="S229" i="2"/>
  <c r="S230" i="2"/>
  <c r="S231" i="2"/>
  <c r="S232" i="2"/>
  <c r="S233" i="2"/>
  <c r="S234" i="2"/>
  <c r="S235" i="2"/>
  <c r="S236" i="2"/>
  <c r="S237" i="2"/>
  <c r="S238" i="2"/>
  <c r="S239" i="2"/>
  <c r="S240" i="2"/>
  <c r="S241" i="2"/>
  <c r="S242" i="2"/>
  <c r="S243" i="2"/>
  <c r="S244" i="2"/>
  <c r="S245" i="2"/>
  <c r="S246" i="2"/>
  <c r="S247" i="2"/>
  <c r="S248" i="2"/>
  <c r="S249" i="2"/>
  <c r="S250" i="2"/>
  <c r="S251" i="2"/>
  <c r="S252" i="2"/>
  <c r="S253" i="2"/>
  <c r="S254" i="2"/>
  <c r="S255" i="2"/>
  <c r="S256" i="2"/>
  <c r="S257" i="2"/>
  <c r="S258" i="2"/>
  <c r="S259" i="2"/>
  <c r="S260" i="2"/>
  <c r="S261" i="2"/>
  <c r="S262" i="2"/>
  <c r="S263" i="2"/>
  <c r="S264" i="2"/>
  <c r="S265" i="2"/>
  <c r="S266" i="2"/>
  <c r="S267" i="2"/>
  <c r="S268" i="2"/>
  <c r="S269" i="2"/>
  <c r="S270" i="2"/>
  <c r="S271" i="2"/>
  <c r="S272" i="2"/>
  <c r="S273" i="2"/>
  <c r="S274" i="2"/>
  <c r="S275" i="2"/>
  <c r="S276" i="2"/>
  <c r="S277" i="2"/>
  <c r="S278" i="2"/>
  <c r="S279" i="2"/>
  <c r="S280" i="2"/>
  <c r="S281" i="2"/>
  <c r="S282" i="2"/>
  <c r="S283" i="2"/>
  <c r="S284" i="2"/>
  <c r="S285" i="2"/>
  <c r="S286" i="2"/>
  <c r="S287" i="2"/>
  <c r="S288" i="2"/>
  <c r="S289" i="2"/>
  <c r="S290" i="2"/>
  <c r="S291" i="2"/>
  <c r="S292" i="2"/>
  <c r="S293" i="2"/>
  <c r="S294" i="2"/>
  <c r="S295" i="2"/>
  <c r="S296" i="2"/>
  <c r="S297" i="2"/>
  <c r="S298" i="2"/>
  <c r="S299" i="2"/>
  <c r="S300" i="2"/>
  <c r="S301" i="2"/>
  <c r="S302" i="2"/>
  <c r="S303" i="2"/>
  <c r="S304" i="2"/>
  <c r="S305" i="2"/>
  <c r="S306" i="2"/>
  <c r="S307" i="2"/>
  <c r="S308" i="2"/>
  <c r="S309" i="2"/>
  <c r="S310" i="2"/>
  <c r="S311" i="2"/>
  <c r="S312" i="2"/>
  <c r="S313" i="2"/>
  <c r="S314" i="2"/>
  <c r="S315" i="2"/>
  <c r="S316" i="2"/>
  <c r="S317" i="2"/>
  <c r="S318" i="2"/>
  <c r="S319" i="2"/>
  <c r="S320" i="2"/>
  <c r="S321" i="2"/>
  <c r="S322" i="2"/>
  <c r="S323" i="2"/>
  <c r="S324" i="2"/>
  <c r="S325" i="2"/>
  <c r="S326" i="2"/>
  <c r="S327" i="2"/>
  <c r="S328" i="2"/>
  <c r="S329" i="2"/>
  <c r="S330" i="2"/>
  <c r="S331" i="2"/>
  <c r="S332" i="2"/>
  <c r="S333" i="2"/>
  <c r="S334" i="2"/>
  <c r="S335" i="2"/>
  <c r="S336" i="2"/>
  <c r="S337" i="2"/>
  <c r="S338" i="2"/>
  <c r="S339" i="2"/>
  <c r="S340" i="2"/>
  <c r="S341" i="2"/>
  <c r="S342" i="2"/>
  <c r="S343" i="2"/>
  <c r="S344" i="2"/>
  <c r="S345" i="2"/>
  <c r="S346" i="2"/>
  <c r="S347" i="2"/>
  <c r="S348" i="2"/>
  <c r="S349" i="2"/>
  <c r="S350" i="2"/>
  <c r="S351" i="2"/>
  <c r="S352" i="2"/>
  <c r="S353" i="2"/>
  <c r="S354" i="2"/>
  <c r="S355" i="2"/>
  <c r="S356" i="2"/>
  <c r="S357" i="2"/>
  <c r="S358" i="2"/>
  <c r="S359" i="2"/>
  <c r="S360" i="2"/>
  <c r="S361" i="2"/>
  <c r="S362" i="2"/>
  <c r="S363" i="2"/>
  <c r="S364" i="2"/>
  <c r="S365" i="2"/>
  <c r="S366" i="2"/>
  <c r="S367" i="2"/>
  <c r="S368" i="2"/>
  <c r="S369" i="2"/>
  <c r="S370" i="2"/>
  <c r="S371" i="2"/>
  <c r="S372" i="2"/>
  <c r="S373" i="2"/>
  <c r="S374" i="2"/>
  <c r="S375" i="2"/>
  <c r="S376" i="2"/>
  <c r="S377" i="2"/>
  <c r="S378" i="2"/>
  <c r="S379" i="2"/>
  <c r="S380" i="2"/>
  <c r="S381" i="2"/>
  <c r="S382" i="2"/>
  <c r="S383" i="2"/>
  <c r="S384" i="2"/>
  <c r="S385" i="2"/>
  <c r="S386" i="2"/>
  <c r="S387" i="2"/>
  <c r="S388" i="2"/>
  <c r="S389" i="2"/>
  <c r="S390" i="2"/>
  <c r="S391" i="2"/>
  <c r="S392" i="2"/>
  <c r="S393" i="2"/>
  <c r="S394" i="2"/>
  <c r="S395" i="2"/>
  <c r="S396" i="2"/>
  <c r="S397" i="2"/>
  <c r="S398" i="2"/>
  <c r="S399" i="2"/>
  <c r="S400" i="2"/>
  <c r="S401" i="2"/>
  <c r="S402" i="2"/>
  <c r="S403" i="2"/>
  <c r="S404" i="2"/>
  <c r="S405" i="2"/>
  <c r="S406" i="2"/>
  <c r="S407" i="2"/>
  <c r="S408" i="2"/>
  <c r="S409" i="2"/>
  <c r="S410" i="2"/>
  <c r="S411" i="2"/>
  <c r="S412" i="2"/>
  <c r="S413" i="2"/>
  <c r="S414" i="2"/>
  <c r="S415" i="2"/>
  <c r="S416" i="2"/>
  <c r="S417" i="2"/>
  <c r="S418" i="2"/>
  <c r="S419" i="2"/>
  <c r="S420" i="2"/>
  <c r="S421" i="2"/>
  <c r="S422" i="2"/>
  <c r="S423" i="2"/>
  <c r="S424" i="2"/>
  <c r="S425" i="2"/>
  <c r="S426" i="2"/>
  <c r="S427" i="2"/>
  <c r="S428" i="2"/>
  <c r="S429" i="2"/>
  <c r="S430" i="2"/>
  <c r="S431" i="2"/>
  <c r="S432" i="2"/>
  <c r="S433" i="2"/>
  <c r="S434" i="2"/>
  <c r="S435" i="2"/>
  <c r="S436" i="2"/>
  <c r="S437" i="2"/>
  <c r="S438" i="2"/>
  <c r="S439" i="2"/>
  <c r="S440" i="2"/>
  <c r="S441" i="2"/>
  <c r="S442" i="2"/>
  <c r="S443" i="2"/>
  <c r="S444" i="2"/>
  <c r="S445" i="2"/>
  <c r="S446" i="2"/>
  <c r="S447" i="2"/>
  <c r="S448" i="2"/>
  <c r="S449" i="2"/>
  <c r="S450" i="2"/>
  <c r="S451" i="2"/>
  <c r="S452" i="2"/>
  <c r="S453" i="2"/>
  <c r="S454" i="2"/>
  <c r="S455" i="2"/>
  <c r="S456" i="2"/>
  <c r="S457" i="2"/>
  <c r="S458" i="2"/>
  <c r="S459" i="2"/>
  <c r="S460" i="2"/>
  <c r="S461" i="2"/>
  <c r="S462" i="2"/>
  <c r="S463" i="2"/>
  <c r="S464" i="2"/>
  <c r="S465" i="2"/>
  <c r="S466" i="2"/>
  <c r="S467" i="2"/>
  <c r="S468" i="2"/>
  <c r="S469" i="2"/>
  <c r="S470" i="2"/>
  <c r="S471" i="2"/>
  <c r="S472" i="2"/>
  <c r="S473" i="2"/>
  <c r="S474" i="2"/>
  <c r="S475" i="2"/>
  <c r="S476" i="2"/>
  <c r="S477" i="2"/>
  <c r="S478" i="2"/>
  <c r="S479" i="2"/>
  <c r="S480" i="2"/>
  <c r="S481" i="2"/>
  <c r="S482" i="2"/>
  <c r="S483" i="2"/>
  <c r="S484" i="2"/>
  <c r="S485" i="2"/>
  <c r="S486" i="2"/>
  <c r="S487" i="2"/>
  <c r="S488" i="2"/>
  <c r="S489" i="2"/>
  <c r="S490" i="2"/>
  <c r="S491" i="2"/>
  <c r="S492" i="2"/>
  <c r="S493" i="2"/>
  <c r="S494" i="2"/>
  <c r="S495" i="2"/>
  <c r="S496" i="2"/>
  <c r="S497" i="2"/>
  <c r="S498" i="2"/>
  <c r="S499" i="2"/>
  <c r="S500" i="2"/>
  <c r="S501" i="2"/>
  <c r="S502" i="2"/>
  <c r="S503" i="2"/>
  <c r="S504" i="2"/>
  <c r="S505" i="2"/>
  <c r="S506" i="2"/>
  <c r="S507" i="2"/>
  <c r="S508" i="2"/>
  <c r="S509" i="2"/>
  <c r="S510" i="2"/>
  <c r="S511" i="2"/>
  <c r="S512" i="2"/>
  <c r="S513" i="2"/>
  <c r="S514" i="2"/>
  <c r="S515" i="2"/>
  <c r="S516" i="2"/>
  <c r="S517" i="2"/>
  <c r="S518" i="2"/>
  <c r="S519" i="2"/>
  <c r="S520" i="2"/>
  <c r="S521" i="2"/>
  <c r="S522" i="2"/>
  <c r="S523" i="2"/>
  <c r="S524" i="2"/>
  <c r="S525" i="2"/>
  <c r="S526" i="2"/>
  <c r="S527" i="2"/>
  <c r="S528" i="2"/>
  <c r="S529" i="2"/>
  <c r="S530" i="2"/>
  <c r="S531" i="2"/>
  <c r="S532" i="2"/>
  <c r="S533" i="2"/>
  <c r="S534" i="2"/>
  <c r="S535" i="2"/>
  <c r="S536" i="2"/>
  <c r="S537" i="2"/>
  <c r="S538" i="2"/>
  <c r="S539" i="2"/>
  <c r="S540" i="2"/>
  <c r="S541" i="2"/>
  <c r="S542" i="2"/>
  <c r="S543" i="2"/>
  <c r="S544" i="2"/>
  <c r="S545" i="2"/>
  <c r="S546" i="2"/>
  <c r="S547" i="2"/>
  <c r="S548" i="2"/>
  <c r="S549" i="2"/>
  <c r="S550" i="2"/>
  <c r="S551" i="2"/>
  <c r="S552" i="2"/>
  <c r="S553" i="2"/>
  <c r="S554" i="2"/>
  <c r="S555" i="2"/>
  <c r="S556" i="2"/>
  <c r="S557" i="2"/>
  <c r="S558" i="2"/>
  <c r="S559" i="2"/>
  <c r="S560" i="2"/>
  <c r="S561" i="2"/>
  <c r="S562" i="2"/>
  <c r="S563" i="2"/>
  <c r="S564" i="2"/>
  <c r="S565" i="2"/>
  <c r="S566" i="2"/>
  <c r="S567" i="2"/>
  <c r="S568" i="2"/>
  <c r="S569" i="2"/>
  <c r="S570" i="2"/>
  <c r="S571" i="2"/>
  <c r="S572" i="2"/>
  <c r="S573" i="2"/>
  <c r="S574" i="2"/>
  <c r="S575" i="2"/>
  <c r="S576" i="2"/>
  <c r="S577" i="2"/>
  <c r="S578" i="2"/>
  <c r="S579" i="2"/>
  <c r="S580" i="2"/>
  <c r="S581" i="2"/>
  <c r="S582" i="2"/>
  <c r="S583" i="2"/>
  <c r="S584" i="2"/>
  <c r="S585" i="2"/>
  <c r="S586" i="2"/>
  <c r="S587" i="2"/>
  <c r="S588" i="2"/>
  <c r="S589" i="2"/>
  <c r="S590" i="2"/>
  <c r="S591" i="2"/>
  <c r="S592" i="2"/>
  <c r="S593" i="2"/>
  <c r="S594" i="2"/>
  <c r="S595" i="2"/>
  <c r="S596" i="2"/>
  <c r="S597" i="2"/>
  <c r="S598" i="2"/>
  <c r="S599" i="2"/>
  <c r="S600" i="2"/>
  <c r="S601" i="2"/>
  <c r="S602" i="2"/>
  <c r="S603" i="2"/>
  <c r="S604" i="2"/>
  <c r="S605" i="2"/>
  <c r="S606" i="2"/>
  <c r="S607" i="2"/>
  <c r="S608" i="2"/>
  <c r="S609" i="2"/>
  <c r="S610" i="2"/>
  <c r="S611" i="2"/>
  <c r="S612" i="2"/>
  <c r="S613" i="2"/>
  <c r="S614" i="2"/>
  <c r="S615" i="2"/>
  <c r="S616" i="2"/>
  <c r="S617" i="2"/>
  <c r="S618" i="2"/>
  <c r="S619" i="2"/>
  <c r="S620" i="2"/>
  <c r="S621" i="2"/>
  <c r="S622" i="2"/>
  <c r="S623" i="2"/>
  <c r="S624" i="2"/>
  <c r="S625" i="2"/>
  <c r="S626" i="2"/>
  <c r="S627" i="2"/>
  <c r="S628" i="2"/>
  <c r="S629" i="2"/>
  <c r="S630" i="2"/>
  <c r="S631" i="2"/>
  <c r="S632" i="2"/>
  <c r="S633" i="2"/>
  <c r="S634" i="2"/>
  <c r="I635" i="2" l="1"/>
  <c r="J635" i="2" s="1"/>
  <c r="I634" i="2"/>
  <c r="J634" i="2" s="1"/>
  <c r="I633" i="2"/>
  <c r="J633" i="2" s="1"/>
  <c r="I632" i="2"/>
  <c r="J632" i="2" s="1"/>
  <c r="I631" i="2"/>
  <c r="J631" i="2" s="1"/>
  <c r="I630" i="2"/>
  <c r="J630" i="2" s="1"/>
  <c r="I629" i="2"/>
  <c r="J629" i="2" s="1"/>
  <c r="I628" i="2"/>
  <c r="J628" i="2" s="1"/>
  <c r="I627" i="2"/>
  <c r="J627" i="2" s="1"/>
  <c r="I626" i="2"/>
  <c r="J626" i="2" s="1"/>
  <c r="I625" i="2"/>
  <c r="J625" i="2" s="1"/>
  <c r="I624" i="2"/>
  <c r="J624" i="2" s="1"/>
  <c r="I623" i="2"/>
  <c r="J623" i="2" s="1"/>
  <c r="I622" i="2"/>
  <c r="J622" i="2" s="1"/>
  <c r="I621" i="2"/>
  <c r="J621" i="2" s="1"/>
  <c r="I620" i="2"/>
  <c r="J620" i="2" s="1"/>
  <c r="I619" i="2"/>
  <c r="J619" i="2" s="1"/>
  <c r="I618" i="2"/>
  <c r="J618" i="2" s="1"/>
  <c r="I617" i="2"/>
  <c r="J617" i="2" s="1"/>
  <c r="I616" i="2"/>
  <c r="J616" i="2" s="1"/>
  <c r="I615" i="2"/>
  <c r="J615" i="2" s="1"/>
  <c r="I614" i="2"/>
  <c r="J614" i="2" s="1"/>
  <c r="I613" i="2"/>
  <c r="J613" i="2" s="1"/>
  <c r="I612" i="2"/>
  <c r="J612" i="2" s="1"/>
  <c r="I611" i="2"/>
  <c r="J611" i="2" s="1"/>
  <c r="I610" i="2"/>
  <c r="J610" i="2" s="1"/>
  <c r="I609" i="2"/>
  <c r="J609" i="2" s="1"/>
  <c r="I608" i="2"/>
  <c r="J608" i="2" s="1"/>
  <c r="I607" i="2"/>
  <c r="J607" i="2" s="1"/>
  <c r="I606" i="2"/>
  <c r="J606" i="2" s="1"/>
  <c r="I605" i="2"/>
  <c r="J605" i="2" s="1"/>
  <c r="I604" i="2"/>
  <c r="J604" i="2" s="1"/>
  <c r="I603" i="2"/>
  <c r="J603" i="2" s="1"/>
  <c r="I602" i="2"/>
  <c r="J602" i="2" s="1"/>
  <c r="I601" i="2"/>
  <c r="J601" i="2" s="1"/>
  <c r="I600" i="2"/>
  <c r="J600" i="2" s="1"/>
  <c r="I599" i="2"/>
  <c r="J599" i="2" s="1"/>
  <c r="I598" i="2"/>
  <c r="J598" i="2" s="1"/>
  <c r="I597" i="2"/>
  <c r="J597" i="2" s="1"/>
  <c r="I596" i="2"/>
  <c r="J596" i="2" s="1"/>
  <c r="I595" i="2"/>
  <c r="J595" i="2" s="1"/>
  <c r="I594" i="2"/>
  <c r="J594" i="2" s="1"/>
  <c r="I593" i="2"/>
  <c r="J593" i="2" s="1"/>
  <c r="I592" i="2"/>
  <c r="J592" i="2" s="1"/>
  <c r="I591" i="2"/>
  <c r="J591" i="2" s="1"/>
  <c r="I590" i="2"/>
  <c r="J590" i="2" s="1"/>
  <c r="I589" i="2"/>
  <c r="J589" i="2" s="1"/>
  <c r="I588" i="2"/>
  <c r="J588" i="2" s="1"/>
  <c r="I587" i="2"/>
  <c r="J587" i="2" s="1"/>
  <c r="I586" i="2"/>
  <c r="J586" i="2" s="1"/>
  <c r="I585" i="2"/>
  <c r="J585" i="2" s="1"/>
  <c r="I584" i="2"/>
  <c r="J584" i="2" s="1"/>
  <c r="I583" i="2"/>
  <c r="J583" i="2" s="1"/>
  <c r="I582" i="2"/>
  <c r="J582" i="2" s="1"/>
  <c r="I581" i="2"/>
  <c r="J581" i="2" s="1"/>
  <c r="I580" i="2"/>
  <c r="J580" i="2" s="1"/>
  <c r="I579" i="2"/>
  <c r="J579" i="2" s="1"/>
  <c r="I578" i="2"/>
  <c r="J578" i="2" s="1"/>
  <c r="I577" i="2"/>
  <c r="J577" i="2" s="1"/>
  <c r="I576" i="2"/>
  <c r="J576" i="2" s="1"/>
  <c r="I575" i="2"/>
  <c r="J575" i="2" s="1"/>
  <c r="I574" i="2"/>
  <c r="J574" i="2" s="1"/>
  <c r="I573" i="2"/>
  <c r="J573" i="2" s="1"/>
  <c r="I572" i="2"/>
  <c r="J572" i="2" s="1"/>
  <c r="I571" i="2"/>
  <c r="J571" i="2" s="1"/>
  <c r="I570" i="2"/>
  <c r="J570" i="2" s="1"/>
  <c r="I569" i="2"/>
  <c r="J569" i="2" s="1"/>
  <c r="I568" i="2"/>
  <c r="J568" i="2" s="1"/>
  <c r="I567" i="2"/>
  <c r="J567" i="2" s="1"/>
  <c r="I566" i="2"/>
  <c r="J566" i="2" s="1"/>
  <c r="I565" i="2"/>
  <c r="J565" i="2" s="1"/>
  <c r="I564" i="2"/>
  <c r="J564" i="2" s="1"/>
  <c r="I563" i="2"/>
  <c r="J563" i="2" s="1"/>
  <c r="I562" i="2"/>
  <c r="J562" i="2" s="1"/>
  <c r="I561" i="2"/>
  <c r="J561" i="2" s="1"/>
  <c r="I560" i="2"/>
  <c r="J560" i="2" s="1"/>
  <c r="I559" i="2"/>
  <c r="J559" i="2" s="1"/>
  <c r="I558" i="2"/>
  <c r="J558" i="2" s="1"/>
  <c r="I557" i="2"/>
  <c r="J557" i="2" s="1"/>
  <c r="I556" i="2"/>
  <c r="J556" i="2" s="1"/>
  <c r="I555" i="2"/>
  <c r="J555" i="2" s="1"/>
  <c r="I554" i="2"/>
  <c r="J554" i="2" s="1"/>
  <c r="I553" i="2"/>
  <c r="J553" i="2" s="1"/>
  <c r="I552" i="2"/>
  <c r="J552" i="2" s="1"/>
  <c r="I551" i="2"/>
  <c r="J551" i="2" s="1"/>
  <c r="I550" i="2"/>
  <c r="J550" i="2" s="1"/>
  <c r="I549" i="2"/>
  <c r="J549" i="2" s="1"/>
  <c r="I548" i="2"/>
  <c r="J548" i="2" s="1"/>
  <c r="I547" i="2"/>
  <c r="J547" i="2" s="1"/>
  <c r="I546" i="2"/>
  <c r="J546" i="2" s="1"/>
  <c r="I545" i="2"/>
  <c r="J545" i="2" s="1"/>
  <c r="I544" i="2"/>
  <c r="J544" i="2" s="1"/>
  <c r="I543" i="2"/>
  <c r="J543" i="2" s="1"/>
  <c r="I542" i="2"/>
  <c r="J542" i="2" s="1"/>
  <c r="I541" i="2"/>
  <c r="J541" i="2" s="1"/>
  <c r="I540" i="2"/>
  <c r="J540" i="2" s="1"/>
  <c r="I539" i="2"/>
  <c r="J539" i="2" s="1"/>
  <c r="I538" i="2"/>
  <c r="J538" i="2" s="1"/>
  <c r="I537" i="2"/>
  <c r="J537" i="2" s="1"/>
  <c r="I536" i="2"/>
  <c r="J536" i="2" s="1"/>
  <c r="I535" i="2"/>
  <c r="J535" i="2" s="1"/>
  <c r="I534" i="2"/>
  <c r="J534" i="2" s="1"/>
  <c r="I533" i="2"/>
  <c r="J533" i="2" s="1"/>
  <c r="I532" i="2"/>
  <c r="J532" i="2" s="1"/>
  <c r="I531" i="2"/>
  <c r="J531" i="2" s="1"/>
  <c r="I530" i="2"/>
  <c r="J530" i="2" s="1"/>
  <c r="I529" i="2"/>
  <c r="J529" i="2" s="1"/>
  <c r="I528" i="2"/>
  <c r="J528" i="2" s="1"/>
  <c r="I527" i="2"/>
  <c r="J527" i="2" s="1"/>
  <c r="I526" i="2"/>
  <c r="J526" i="2" s="1"/>
  <c r="I525" i="2"/>
  <c r="J525" i="2" s="1"/>
  <c r="I524" i="2"/>
  <c r="J524" i="2" s="1"/>
  <c r="I523" i="2"/>
  <c r="J523" i="2" s="1"/>
  <c r="I522" i="2"/>
  <c r="J522" i="2" s="1"/>
  <c r="I521" i="2"/>
  <c r="J521" i="2" s="1"/>
  <c r="I520" i="2"/>
  <c r="J520" i="2" s="1"/>
  <c r="I519" i="2"/>
  <c r="J519" i="2" s="1"/>
  <c r="I518" i="2"/>
  <c r="J518" i="2" s="1"/>
  <c r="I517" i="2"/>
  <c r="J517" i="2" s="1"/>
  <c r="I516" i="2"/>
  <c r="J516" i="2" s="1"/>
  <c r="I515" i="2"/>
  <c r="J515" i="2" s="1"/>
  <c r="I514" i="2"/>
  <c r="J514" i="2" s="1"/>
  <c r="I513" i="2"/>
  <c r="J513" i="2" s="1"/>
  <c r="I512" i="2"/>
  <c r="J512" i="2" s="1"/>
  <c r="I511" i="2"/>
  <c r="J511" i="2" s="1"/>
  <c r="I510" i="2"/>
  <c r="J510" i="2" s="1"/>
  <c r="I509" i="2"/>
  <c r="J509" i="2" s="1"/>
  <c r="I508" i="2"/>
  <c r="J508" i="2" s="1"/>
  <c r="I507" i="2"/>
  <c r="J507" i="2" s="1"/>
  <c r="I506" i="2"/>
  <c r="J506" i="2" s="1"/>
  <c r="I505" i="2"/>
  <c r="J505" i="2" s="1"/>
  <c r="I504" i="2"/>
  <c r="J504" i="2" s="1"/>
  <c r="I503" i="2"/>
  <c r="J503" i="2" s="1"/>
  <c r="I502" i="2"/>
  <c r="J502" i="2" s="1"/>
  <c r="I501" i="2"/>
  <c r="J501" i="2" s="1"/>
  <c r="I500" i="2"/>
  <c r="J500" i="2" s="1"/>
  <c r="I499" i="2"/>
  <c r="J499" i="2" s="1"/>
  <c r="I498" i="2"/>
  <c r="J498" i="2" s="1"/>
  <c r="I497" i="2"/>
  <c r="J497" i="2" s="1"/>
  <c r="I496" i="2"/>
  <c r="J496" i="2" s="1"/>
  <c r="I495" i="2"/>
  <c r="J495" i="2" s="1"/>
  <c r="I494" i="2"/>
  <c r="J494" i="2" s="1"/>
  <c r="I493" i="2"/>
  <c r="J493" i="2" s="1"/>
  <c r="I492" i="2"/>
  <c r="J492" i="2" s="1"/>
  <c r="I491" i="2"/>
  <c r="J491" i="2" s="1"/>
  <c r="I490" i="2"/>
  <c r="J490" i="2" s="1"/>
  <c r="I489" i="2"/>
  <c r="J489" i="2" s="1"/>
  <c r="I488" i="2"/>
  <c r="J488" i="2" s="1"/>
  <c r="I487" i="2"/>
  <c r="J487" i="2" s="1"/>
  <c r="I486" i="2"/>
  <c r="J486" i="2" s="1"/>
  <c r="I485" i="2"/>
  <c r="J485" i="2" s="1"/>
  <c r="I484" i="2"/>
  <c r="J484" i="2" s="1"/>
  <c r="I483" i="2"/>
  <c r="J483" i="2" s="1"/>
  <c r="I482" i="2"/>
  <c r="J482" i="2" s="1"/>
  <c r="I481" i="2"/>
  <c r="J481" i="2" s="1"/>
  <c r="I480" i="2"/>
  <c r="J480" i="2" s="1"/>
  <c r="I479" i="2"/>
  <c r="J479" i="2" s="1"/>
  <c r="I478" i="2"/>
  <c r="J478" i="2" s="1"/>
  <c r="I477" i="2"/>
  <c r="J477" i="2" s="1"/>
  <c r="I476" i="2"/>
  <c r="J476" i="2" s="1"/>
  <c r="I475" i="2"/>
  <c r="J475" i="2" s="1"/>
  <c r="I474" i="2"/>
  <c r="J474" i="2" s="1"/>
  <c r="I473" i="2"/>
  <c r="J473" i="2" s="1"/>
  <c r="I472" i="2"/>
  <c r="J472" i="2" s="1"/>
  <c r="I471" i="2"/>
  <c r="J471" i="2" s="1"/>
  <c r="I470" i="2"/>
  <c r="J470" i="2" s="1"/>
  <c r="I469" i="2"/>
  <c r="J469" i="2" s="1"/>
  <c r="I468" i="2"/>
  <c r="J468" i="2" s="1"/>
  <c r="I467" i="2"/>
  <c r="J467" i="2" s="1"/>
  <c r="I466" i="2"/>
  <c r="J466" i="2" s="1"/>
  <c r="I465" i="2"/>
  <c r="J465" i="2" s="1"/>
  <c r="I464" i="2"/>
  <c r="J464" i="2" s="1"/>
  <c r="I463" i="2"/>
  <c r="J463" i="2" s="1"/>
  <c r="I462" i="2"/>
  <c r="J462" i="2" s="1"/>
  <c r="I461" i="2"/>
  <c r="J461" i="2" s="1"/>
  <c r="I460" i="2"/>
  <c r="J460" i="2" s="1"/>
  <c r="I459" i="2"/>
  <c r="J459" i="2" s="1"/>
  <c r="I458" i="2"/>
  <c r="J458" i="2" s="1"/>
  <c r="I457" i="2"/>
  <c r="J457" i="2" s="1"/>
  <c r="I456" i="2"/>
  <c r="J456" i="2" s="1"/>
  <c r="I455" i="2"/>
  <c r="J455" i="2" s="1"/>
  <c r="I454" i="2"/>
  <c r="J454" i="2" s="1"/>
  <c r="I453" i="2"/>
  <c r="J453" i="2" s="1"/>
  <c r="I452" i="2"/>
  <c r="J452" i="2" s="1"/>
  <c r="I451" i="2"/>
  <c r="J451" i="2" s="1"/>
  <c r="I450" i="2"/>
  <c r="J450" i="2" s="1"/>
  <c r="I449" i="2"/>
  <c r="J449" i="2" s="1"/>
  <c r="I448" i="2"/>
  <c r="J448" i="2" s="1"/>
  <c r="I447" i="2"/>
  <c r="J447" i="2" s="1"/>
  <c r="I446" i="2"/>
  <c r="J446" i="2" s="1"/>
  <c r="I445" i="2"/>
  <c r="J445" i="2" s="1"/>
  <c r="I444" i="2"/>
  <c r="J444" i="2" s="1"/>
  <c r="I443" i="2"/>
  <c r="J443" i="2" s="1"/>
  <c r="I442" i="2"/>
  <c r="J442" i="2" s="1"/>
  <c r="I441" i="2"/>
  <c r="J441" i="2" s="1"/>
  <c r="I440" i="2"/>
  <c r="J440" i="2" s="1"/>
  <c r="I439" i="2"/>
  <c r="J439" i="2" s="1"/>
  <c r="I438" i="2"/>
  <c r="J438" i="2" s="1"/>
  <c r="I437" i="2"/>
  <c r="J437" i="2" s="1"/>
  <c r="I436" i="2"/>
  <c r="J436" i="2" s="1"/>
  <c r="I435" i="2"/>
  <c r="J435" i="2" s="1"/>
  <c r="I434" i="2"/>
  <c r="J434" i="2" s="1"/>
  <c r="I433" i="2"/>
  <c r="J433" i="2" s="1"/>
  <c r="I432" i="2"/>
  <c r="J432" i="2" s="1"/>
  <c r="I431" i="2"/>
  <c r="J431" i="2" s="1"/>
  <c r="I430" i="2"/>
  <c r="J430" i="2" s="1"/>
  <c r="I429" i="2"/>
  <c r="J429" i="2" s="1"/>
  <c r="I428" i="2"/>
  <c r="J428" i="2" s="1"/>
  <c r="I427" i="2"/>
  <c r="J427" i="2" s="1"/>
  <c r="I426" i="2"/>
  <c r="J426" i="2" s="1"/>
  <c r="I425" i="2"/>
  <c r="J425" i="2" s="1"/>
  <c r="I424" i="2"/>
  <c r="J424" i="2" s="1"/>
  <c r="I423" i="2"/>
  <c r="J423" i="2" s="1"/>
  <c r="I422" i="2"/>
  <c r="J422" i="2" s="1"/>
  <c r="I421" i="2"/>
  <c r="J421" i="2" s="1"/>
  <c r="I420" i="2"/>
  <c r="J420" i="2" s="1"/>
  <c r="I419" i="2"/>
  <c r="J419" i="2" s="1"/>
  <c r="I418" i="2"/>
  <c r="J418" i="2" s="1"/>
  <c r="I417" i="2"/>
  <c r="J417" i="2" s="1"/>
  <c r="I416" i="2"/>
  <c r="J416" i="2" s="1"/>
  <c r="I415" i="2"/>
  <c r="J415" i="2" s="1"/>
  <c r="I414" i="2"/>
  <c r="J414" i="2" s="1"/>
  <c r="I413" i="2"/>
  <c r="J413" i="2" s="1"/>
  <c r="I412" i="2"/>
  <c r="J412" i="2" s="1"/>
  <c r="I411" i="2"/>
  <c r="J411" i="2" s="1"/>
  <c r="I410" i="2"/>
  <c r="J410" i="2" s="1"/>
  <c r="I409" i="2"/>
  <c r="J409" i="2" s="1"/>
  <c r="I408" i="2"/>
  <c r="J408" i="2" s="1"/>
  <c r="I407" i="2"/>
  <c r="J407" i="2" s="1"/>
  <c r="I406" i="2"/>
  <c r="J406" i="2" s="1"/>
  <c r="I405" i="2"/>
  <c r="J405" i="2" s="1"/>
  <c r="I404" i="2"/>
  <c r="J404" i="2" s="1"/>
  <c r="I403" i="2"/>
  <c r="J403" i="2" s="1"/>
  <c r="I402" i="2"/>
  <c r="J402" i="2" s="1"/>
  <c r="I401" i="2"/>
  <c r="J401" i="2" s="1"/>
  <c r="I400" i="2"/>
  <c r="J400" i="2" s="1"/>
  <c r="I399" i="2"/>
  <c r="J399" i="2" s="1"/>
  <c r="I398" i="2"/>
  <c r="J398" i="2" s="1"/>
  <c r="I397" i="2"/>
  <c r="J397" i="2" s="1"/>
  <c r="I396" i="2"/>
  <c r="J396" i="2" s="1"/>
  <c r="I395" i="2"/>
  <c r="J395" i="2" s="1"/>
  <c r="I394" i="2"/>
  <c r="J394" i="2" s="1"/>
  <c r="I393" i="2"/>
  <c r="J393" i="2" s="1"/>
  <c r="I392" i="2"/>
  <c r="J392" i="2" s="1"/>
  <c r="I391" i="2"/>
  <c r="J391" i="2" s="1"/>
  <c r="I390" i="2"/>
  <c r="J390" i="2" s="1"/>
  <c r="I389" i="2"/>
  <c r="J389" i="2" s="1"/>
  <c r="I388" i="2"/>
  <c r="J388" i="2" s="1"/>
  <c r="I387" i="2"/>
  <c r="J387" i="2" s="1"/>
  <c r="I386" i="2"/>
  <c r="J386" i="2" s="1"/>
  <c r="I385" i="2"/>
  <c r="J385" i="2" s="1"/>
  <c r="I384" i="2"/>
  <c r="J384" i="2" s="1"/>
  <c r="I383" i="2"/>
  <c r="J383" i="2" s="1"/>
  <c r="I382" i="2"/>
  <c r="J382" i="2" s="1"/>
  <c r="I381" i="2"/>
  <c r="J381" i="2" s="1"/>
  <c r="I380" i="2"/>
  <c r="J380" i="2" s="1"/>
  <c r="I379" i="2"/>
  <c r="J379" i="2" s="1"/>
  <c r="I378" i="2"/>
  <c r="J378" i="2" s="1"/>
  <c r="I377" i="2"/>
  <c r="J377" i="2" s="1"/>
  <c r="I376" i="2"/>
  <c r="J376" i="2" s="1"/>
  <c r="I375" i="2"/>
  <c r="J375" i="2" s="1"/>
  <c r="I374" i="2"/>
  <c r="J374" i="2" s="1"/>
  <c r="I373" i="2"/>
  <c r="J373" i="2" s="1"/>
  <c r="I372" i="2"/>
  <c r="J372" i="2" s="1"/>
  <c r="I371" i="2"/>
  <c r="J371" i="2" s="1"/>
  <c r="I370" i="2"/>
  <c r="J370" i="2" s="1"/>
  <c r="I369" i="2"/>
  <c r="J369" i="2" s="1"/>
  <c r="I368" i="2"/>
  <c r="J368" i="2" s="1"/>
  <c r="I367" i="2"/>
  <c r="J367" i="2" s="1"/>
  <c r="I366" i="2"/>
  <c r="J366" i="2" s="1"/>
  <c r="I365" i="2"/>
  <c r="J365" i="2" s="1"/>
  <c r="I364" i="2"/>
  <c r="J364" i="2" s="1"/>
  <c r="I363" i="2"/>
  <c r="J363" i="2" s="1"/>
  <c r="I362" i="2"/>
  <c r="J362" i="2" s="1"/>
  <c r="I361" i="2"/>
  <c r="J361" i="2" s="1"/>
  <c r="I360" i="2"/>
  <c r="J360" i="2" s="1"/>
  <c r="I359" i="2"/>
  <c r="J359" i="2" s="1"/>
  <c r="I358" i="2"/>
  <c r="J358" i="2" s="1"/>
  <c r="I357" i="2"/>
  <c r="J357" i="2" s="1"/>
  <c r="I356" i="2"/>
  <c r="J356" i="2" s="1"/>
  <c r="I355" i="2"/>
  <c r="J355" i="2" s="1"/>
  <c r="I354" i="2"/>
  <c r="J354" i="2" s="1"/>
  <c r="I353" i="2"/>
  <c r="J353" i="2" s="1"/>
  <c r="I352" i="2"/>
  <c r="J352" i="2" s="1"/>
  <c r="I351" i="2"/>
  <c r="J351" i="2" s="1"/>
  <c r="I350" i="2"/>
  <c r="J350" i="2" s="1"/>
  <c r="I349" i="2"/>
  <c r="J349" i="2" s="1"/>
  <c r="I348" i="2"/>
  <c r="J348" i="2" s="1"/>
  <c r="I347" i="2"/>
  <c r="J347" i="2" s="1"/>
  <c r="I346" i="2"/>
  <c r="J346" i="2" s="1"/>
  <c r="I345" i="2"/>
  <c r="J345" i="2" s="1"/>
  <c r="I344" i="2"/>
  <c r="J344" i="2" s="1"/>
  <c r="I343" i="2"/>
  <c r="J343" i="2" s="1"/>
  <c r="I342" i="2"/>
  <c r="J342" i="2" s="1"/>
  <c r="I341" i="2"/>
  <c r="J341" i="2" s="1"/>
  <c r="I340" i="2"/>
  <c r="J340" i="2" s="1"/>
  <c r="I339" i="2"/>
  <c r="J339" i="2" s="1"/>
  <c r="I338" i="2"/>
  <c r="J338" i="2" s="1"/>
  <c r="I337" i="2"/>
  <c r="J337" i="2" s="1"/>
  <c r="I336" i="2"/>
  <c r="J336" i="2" s="1"/>
  <c r="I335" i="2"/>
  <c r="J335" i="2" s="1"/>
  <c r="I334" i="2"/>
  <c r="J334" i="2" s="1"/>
  <c r="I333" i="2"/>
  <c r="J333" i="2" s="1"/>
  <c r="I332" i="2"/>
  <c r="J332" i="2" s="1"/>
  <c r="I331" i="2"/>
  <c r="J331" i="2" s="1"/>
  <c r="I330" i="2"/>
  <c r="J330" i="2" s="1"/>
  <c r="I329" i="2"/>
  <c r="J329" i="2" s="1"/>
  <c r="I328" i="2"/>
  <c r="J328" i="2" s="1"/>
  <c r="I327" i="2"/>
  <c r="J327" i="2" s="1"/>
  <c r="I326" i="2"/>
  <c r="J326" i="2" s="1"/>
  <c r="I325" i="2"/>
  <c r="J325" i="2" s="1"/>
  <c r="I324" i="2"/>
  <c r="J324" i="2" s="1"/>
  <c r="I323" i="2"/>
  <c r="J323" i="2" s="1"/>
  <c r="I322" i="2"/>
  <c r="J322" i="2" s="1"/>
  <c r="I321" i="2"/>
  <c r="J321" i="2" s="1"/>
  <c r="I320" i="2"/>
  <c r="J320" i="2" s="1"/>
  <c r="I319" i="2"/>
  <c r="J319" i="2" s="1"/>
  <c r="I318" i="2"/>
  <c r="J318" i="2" s="1"/>
  <c r="I317" i="2"/>
  <c r="J317" i="2" s="1"/>
  <c r="I316" i="2"/>
  <c r="J316" i="2" s="1"/>
  <c r="I315" i="2"/>
  <c r="J315" i="2" s="1"/>
  <c r="I314" i="2"/>
  <c r="J314" i="2" s="1"/>
  <c r="I313" i="2"/>
  <c r="J313" i="2" s="1"/>
  <c r="I312" i="2"/>
  <c r="J312" i="2" s="1"/>
  <c r="I311" i="2"/>
  <c r="J311" i="2" s="1"/>
  <c r="I310" i="2"/>
  <c r="J310" i="2" s="1"/>
  <c r="I309" i="2"/>
  <c r="J309" i="2" s="1"/>
  <c r="I308" i="2"/>
  <c r="J308" i="2" s="1"/>
  <c r="I307" i="2"/>
  <c r="J307" i="2" s="1"/>
  <c r="I306" i="2"/>
  <c r="J306" i="2" s="1"/>
  <c r="I305" i="2"/>
  <c r="J305" i="2" s="1"/>
  <c r="I304" i="2"/>
  <c r="J304" i="2" s="1"/>
  <c r="I303" i="2"/>
  <c r="J303" i="2" s="1"/>
  <c r="I302" i="2"/>
  <c r="J302" i="2" s="1"/>
  <c r="I301" i="2"/>
  <c r="J301" i="2" s="1"/>
  <c r="I300" i="2"/>
  <c r="J300" i="2" s="1"/>
  <c r="I299" i="2"/>
  <c r="J299" i="2" s="1"/>
  <c r="I298" i="2"/>
  <c r="J298" i="2" s="1"/>
  <c r="I297" i="2"/>
  <c r="J297" i="2" s="1"/>
  <c r="I296" i="2"/>
  <c r="J296" i="2" s="1"/>
  <c r="I295" i="2"/>
  <c r="J295" i="2" s="1"/>
  <c r="I294" i="2"/>
  <c r="J294" i="2" s="1"/>
  <c r="I293" i="2"/>
  <c r="J293" i="2" s="1"/>
  <c r="I292" i="2"/>
  <c r="J292" i="2" s="1"/>
  <c r="I291" i="2"/>
  <c r="J291" i="2" s="1"/>
  <c r="I290" i="2"/>
  <c r="J290" i="2" s="1"/>
  <c r="I289" i="2"/>
  <c r="J289" i="2" s="1"/>
  <c r="I288" i="2"/>
  <c r="J288" i="2" s="1"/>
  <c r="I287" i="2"/>
  <c r="J287" i="2" s="1"/>
  <c r="I286" i="2"/>
  <c r="J286" i="2" s="1"/>
  <c r="I285" i="2"/>
  <c r="J285" i="2" s="1"/>
  <c r="I284" i="2"/>
  <c r="J284" i="2" s="1"/>
  <c r="I283" i="2"/>
  <c r="J283" i="2" s="1"/>
  <c r="I282" i="2"/>
  <c r="J282" i="2" s="1"/>
  <c r="I281" i="2"/>
  <c r="J281" i="2" s="1"/>
  <c r="I280" i="2"/>
  <c r="J280" i="2" s="1"/>
  <c r="I279" i="2"/>
  <c r="J279" i="2" s="1"/>
  <c r="I278" i="2"/>
  <c r="J278" i="2" s="1"/>
  <c r="I277" i="2"/>
  <c r="J277" i="2" s="1"/>
  <c r="I276" i="2"/>
  <c r="J276" i="2" s="1"/>
  <c r="I275" i="2"/>
  <c r="J275" i="2" s="1"/>
  <c r="I274" i="2"/>
  <c r="J274" i="2" s="1"/>
  <c r="I273" i="2"/>
  <c r="J273" i="2" s="1"/>
  <c r="I272" i="2"/>
  <c r="J272" i="2" s="1"/>
  <c r="I271" i="2"/>
  <c r="J271" i="2" s="1"/>
  <c r="I270" i="2"/>
  <c r="J270" i="2" s="1"/>
  <c r="I269" i="2"/>
  <c r="J269" i="2" s="1"/>
  <c r="I268" i="2"/>
  <c r="J268" i="2" s="1"/>
  <c r="I267" i="2"/>
  <c r="J267" i="2" s="1"/>
  <c r="I266" i="2"/>
  <c r="J266" i="2" s="1"/>
  <c r="I265" i="2"/>
  <c r="J265" i="2" s="1"/>
  <c r="I264" i="2"/>
  <c r="J264" i="2" s="1"/>
  <c r="I263" i="2"/>
  <c r="J263" i="2" s="1"/>
  <c r="I262" i="2"/>
  <c r="J262" i="2" s="1"/>
  <c r="I261" i="2"/>
  <c r="J261" i="2" s="1"/>
  <c r="I260" i="2"/>
  <c r="J260" i="2" s="1"/>
  <c r="I259" i="2"/>
  <c r="J259" i="2" s="1"/>
  <c r="I258" i="2"/>
  <c r="J258" i="2" s="1"/>
  <c r="I257" i="2"/>
  <c r="J257" i="2" s="1"/>
  <c r="I256" i="2"/>
  <c r="J256" i="2" s="1"/>
  <c r="I255" i="2"/>
  <c r="J255" i="2" s="1"/>
  <c r="I254" i="2"/>
  <c r="J254" i="2" s="1"/>
  <c r="I253" i="2"/>
  <c r="J253" i="2" s="1"/>
  <c r="I252" i="2"/>
  <c r="J252" i="2" s="1"/>
  <c r="I251" i="2"/>
  <c r="J251" i="2" s="1"/>
  <c r="I250" i="2"/>
  <c r="J250" i="2" s="1"/>
  <c r="I249" i="2"/>
  <c r="J249" i="2" s="1"/>
  <c r="I248" i="2"/>
  <c r="J248" i="2" s="1"/>
  <c r="I247" i="2"/>
  <c r="J247" i="2" s="1"/>
  <c r="I246" i="2"/>
  <c r="J246" i="2" s="1"/>
  <c r="I245" i="2"/>
  <c r="J245" i="2" s="1"/>
  <c r="I244" i="2"/>
  <c r="J244" i="2" s="1"/>
  <c r="I243" i="2"/>
  <c r="J243" i="2" s="1"/>
  <c r="I242" i="2"/>
  <c r="J242" i="2" s="1"/>
  <c r="I241" i="2"/>
  <c r="J241" i="2" s="1"/>
  <c r="I240" i="2"/>
  <c r="J240" i="2" s="1"/>
  <c r="I239" i="2"/>
  <c r="J239" i="2" s="1"/>
  <c r="I238" i="2"/>
  <c r="J238" i="2" s="1"/>
  <c r="I237" i="2"/>
  <c r="J237" i="2" s="1"/>
  <c r="I236" i="2"/>
  <c r="J236" i="2" s="1"/>
  <c r="I235" i="2"/>
  <c r="J235" i="2" s="1"/>
  <c r="I234" i="2"/>
  <c r="J234" i="2" s="1"/>
  <c r="I233" i="2"/>
  <c r="J233" i="2" s="1"/>
  <c r="I232" i="2"/>
  <c r="J232" i="2" s="1"/>
  <c r="I231" i="2"/>
  <c r="J231" i="2" s="1"/>
  <c r="I230" i="2"/>
  <c r="J230" i="2" s="1"/>
  <c r="I229" i="2"/>
  <c r="J229" i="2" s="1"/>
  <c r="I228" i="2"/>
  <c r="J228" i="2" s="1"/>
  <c r="I227" i="2"/>
  <c r="J227" i="2" s="1"/>
  <c r="I226" i="2"/>
  <c r="J226" i="2" s="1"/>
  <c r="I225" i="2"/>
  <c r="J225" i="2" s="1"/>
  <c r="I224" i="2"/>
  <c r="J224" i="2" s="1"/>
  <c r="I223" i="2"/>
  <c r="J223" i="2" s="1"/>
  <c r="I222" i="2"/>
  <c r="J222" i="2" s="1"/>
  <c r="I221" i="2"/>
  <c r="J221" i="2" s="1"/>
  <c r="I220" i="2"/>
  <c r="J220" i="2" s="1"/>
  <c r="I219" i="2"/>
  <c r="J219" i="2" s="1"/>
  <c r="I218" i="2"/>
  <c r="J218" i="2" s="1"/>
  <c r="I217" i="2"/>
  <c r="J217" i="2" s="1"/>
  <c r="I216" i="2"/>
  <c r="J216" i="2" s="1"/>
  <c r="I215" i="2"/>
  <c r="J215" i="2" s="1"/>
  <c r="I214" i="2"/>
  <c r="J214" i="2" s="1"/>
  <c r="I213" i="2"/>
  <c r="J213" i="2" s="1"/>
  <c r="I212" i="2"/>
  <c r="J212" i="2" s="1"/>
  <c r="I211" i="2"/>
  <c r="J211" i="2" s="1"/>
  <c r="I210" i="2"/>
  <c r="J210" i="2" s="1"/>
  <c r="I209" i="2"/>
  <c r="J209" i="2" s="1"/>
  <c r="I208" i="2"/>
  <c r="J208" i="2" s="1"/>
  <c r="I207" i="2"/>
  <c r="J207" i="2" s="1"/>
  <c r="I206" i="2"/>
  <c r="J206" i="2" s="1"/>
  <c r="I205" i="2"/>
  <c r="J205" i="2" s="1"/>
  <c r="I204" i="2"/>
  <c r="J204" i="2" s="1"/>
  <c r="I203" i="2"/>
  <c r="J203" i="2" s="1"/>
  <c r="I202" i="2"/>
  <c r="J202" i="2" s="1"/>
  <c r="I201" i="2"/>
  <c r="J201" i="2" s="1"/>
  <c r="I200" i="2"/>
  <c r="J200" i="2" s="1"/>
  <c r="I199" i="2"/>
  <c r="J199" i="2" s="1"/>
  <c r="I198" i="2"/>
  <c r="J198" i="2" s="1"/>
  <c r="I197" i="2"/>
  <c r="J197" i="2" s="1"/>
  <c r="I196" i="2"/>
  <c r="J196" i="2" s="1"/>
  <c r="I195" i="2"/>
  <c r="J195" i="2" s="1"/>
  <c r="I194" i="2"/>
  <c r="J194" i="2" s="1"/>
  <c r="I193" i="2"/>
  <c r="J193" i="2" s="1"/>
  <c r="I192" i="2"/>
  <c r="J192" i="2" s="1"/>
  <c r="I191" i="2"/>
  <c r="J191" i="2" s="1"/>
  <c r="I190" i="2"/>
  <c r="J190" i="2" s="1"/>
  <c r="I189" i="2"/>
  <c r="J189" i="2" s="1"/>
  <c r="I188" i="2"/>
  <c r="J188" i="2" s="1"/>
  <c r="I187" i="2"/>
  <c r="J187" i="2" s="1"/>
  <c r="I186" i="2"/>
  <c r="J186" i="2" s="1"/>
  <c r="I185" i="2"/>
  <c r="J185" i="2" s="1"/>
  <c r="I184" i="2"/>
  <c r="J184" i="2" s="1"/>
  <c r="I183" i="2"/>
  <c r="J183" i="2" s="1"/>
  <c r="I182" i="2"/>
  <c r="J182" i="2" s="1"/>
  <c r="I181" i="2"/>
  <c r="J181" i="2" s="1"/>
  <c r="I180" i="2"/>
  <c r="J180" i="2" s="1"/>
  <c r="I179" i="2"/>
  <c r="J179" i="2" s="1"/>
  <c r="I178" i="2"/>
  <c r="J178" i="2" s="1"/>
  <c r="I177" i="2"/>
  <c r="J177" i="2" s="1"/>
  <c r="I176" i="2"/>
  <c r="J176" i="2" s="1"/>
  <c r="I175" i="2"/>
  <c r="J175" i="2" s="1"/>
  <c r="I174" i="2"/>
  <c r="J174" i="2" s="1"/>
  <c r="I173" i="2"/>
  <c r="J173" i="2" s="1"/>
  <c r="I172" i="2"/>
  <c r="J172" i="2" s="1"/>
  <c r="I171" i="2"/>
  <c r="J171" i="2" s="1"/>
  <c r="I170" i="2"/>
  <c r="J170" i="2" s="1"/>
  <c r="I169" i="2"/>
  <c r="J169" i="2" s="1"/>
  <c r="I168" i="2"/>
  <c r="J168" i="2" s="1"/>
  <c r="I167" i="2"/>
  <c r="J167" i="2" s="1"/>
  <c r="I166" i="2"/>
  <c r="J166" i="2" s="1"/>
  <c r="I165" i="2"/>
  <c r="J165" i="2" s="1"/>
  <c r="I164" i="2"/>
  <c r="J164" i="2" s="1"/>
  <c r="I163" i="2"/>
  <c r="J163" i="2" s="1"/>
  <c r="I162" i="2"/>
  <c r="J162" i="2" s="1"/>
  <c r="I161" i="2"/>
  <c r="J161" i="2" s="1"/>
  <c r="I160" i="2"/>
  <c r="J160" i="2" s="1"/>
  <c r="I159" i="2"/>
  <c r="J159" i="2" s="1"/>
  <c r="I158" i="2"/>
  <c r="J158" i="2" s="1"/>
  <c r="I157" i="2"/>
  <c r="J157" i="2" s="1"/>
  <c r="I156" i="2"/>
  <c r="J156" i="2" s="1"/>
  <c r="I155" i="2"/>
  <c r="J155" i="2" s="1"/>
  <c r="I154" i="2"/>
  <c r="J154" i="2" s="1"/>
  <c r="I153" i="2"/>
  <c r="J153" i="2" s="1"/>
  <c r="I152" i="2"/>
  <c r="J152" i="2" s="1"/>
  <c r="I151" i="2"/>
  <c r="J151" i="2" s="1"/>
  <c r="I150" i="2"/>
  <c r="J150" i="2" s="1"/>
  <c r="I149" i="2"/>
  <c r="J149" i="2" s="1"/>
  <c r="I148" i="2"/>
  <c r="J148" i="2" s="1"/>
  <c r="I147" i="2"/>
  <c r="J147" i="2" s="1"/>
  <c r="I146" i="2"/>
  <c r="J146" i="2" s="1"/>
  <c r="I145" i="2"/>
  <c r="J145" i="2" s="1"/>
  <c r="I144" i="2"/>
  <c r="J144" i="2" s="1"/>
  <c r="I143" i="2"/>
  <c r="J143" i="2" s="1"/>
  <c r="I142" i="2"/>
  <c r="J142" i="2" s="1"/>
  <c r="I141" i="2"/>
  <c r="J141" i="2" s="1"/>
  <c r="I140" i="2"/>
  <c r="J140" i="2" s="1"/>
  <c r="I139" i="2"/>
  <c r="J139" i="2" s="1"/>
  <c r="I138" i="2"/>
  <c r="J138" i="2" s="1"/>
  <c r="I137" i="2"/>
  <c r="J137" i="2" s="1"/>
  <c r="I136" i="2"/>
  <c r="J136" i="2" s="1"/>
  <c r="I135" i="2"/>
  <c r="J135" i="2" s="1"/>
  <c r="I134" i="2"/>
  <c r="J134" i="2" s="1"/>
  <c r="I133" i="2"/>
  <c r="J133" i="2" s="1"/>
  <c r="I132" i="2"/>
  <c r="J132" i="2" s="1"/>
  <c r="I131" i="2"/>
  <c r="J131" i="2" s="1"/>
  <c r="I130" i="2"/>
  <c r="J130" i="2" s="1"/>
  <c r="I129" i="2"/>
  <c r="J129" i="2" s="1"/>
  <c r="I128" i="2"/>
  <c r="J128" i="2" s="1"/>
  <c r="I127" i="2"/>
  <c r="J127" i="2" s="1"/>
  <c r="I126" i="2"/>
  <c r="J126" i="2" s="1"/>
  <c r="I125" i="2"/>
  <c r="J125" i="2" s="1"/>
  <c r="I124" i="2"/>
  <c r="J124" i="2" s="1"/>
  <c r="I123" i="2"/>
  <c r="J123" i="2" s="1"/>
  <c r="I122" i="2"/>
  <c r="J122" i="2" s="1"/>
  <c r="I121" i="2"/>
  <c r="J121" i="2" s="1"/>
  <c r="I120" i="2"/>
  <c r="J120" i="2" s="1"/>
  <c r="I119" i="2"/>
  <c r="J119" i="2" s="1"/>
  <c r="I118" i="2"/>
  <c r="J118" i="2" s="1"/>
  <c r="I117" i="2"/>
  <c r="J117" i="2" s="1"/>
  <c r="I116" i="2"/>
  <c r="J116" i="2" s="1"/>
  <c r="I115" i="2"/>
  <c r="J115" i="2" s="1"/>
  <c r="I114" i="2"/>
  <c r="J114" i="2" s="1"/>
  <c r="I113" i="2"/>
  <c r="J113" i="2" s="1"/>
  <c r="I112" i="2"/>
  <c r="J112" i="2" s="1"/>
  <c r="I111" i="2"/>
  <c r="J111" i="2" s="1"/>
  <c r="I110" i="2"/>
  <c r="J110" i="2" s="1"/>
  <c r="I109" i="2"/>
  <c r="J109" i="2" s="1"/>
  <c r="I108" i="2"/>
  <c r="J108" i="2" s="1"/>
  <c r="I107" i="2"/>
  <c r="J107" i="2" s="1"/>
  <c r="I106" i="2"/>
  <c r="J106" i="2" s="1"/>
  <c r="I105" i="2"/>
  <c r="J105" i="2" s="1"/>
  <c r="I104" i="2"/>
  <c r="J104" i="2" s="1"/>
  <c r="I103" i="2"/>
  <c r="J103" i="2" s="1"/>
  <c r="I102" i="2"/>
  <c r="J102" i="2" s="1"/>
  <c r="I101" i="2"/>
  <c r="J101" i="2" s="1"/>
  <c r="I100" i="2"/>
  <c r="J100" i="2" s="1"/>
  <c r="I99" i="2"/>
  <c r="J99" i="2" s="1"/>
  <c r="I98" i="2"/>
  <c r="J98" i="2" s="1"/>
  <c r="I97" i="2"/>
  <c r="J97" i="2" s="1"/>
  <c r="I96" i="2"/>
  <c r="J96" i="2" s="1"/>
  <c r="I95" i="2"/>
  <c r="J95" i="2" s="1"/>
  <c r="I94" i="2"/>
  <c r="J94" i="2" s="1"/>
  <c r="I93" i="2"/>
  <c r="J93" i="2" s="1"/>
  <c r="I92" i="2"/>
  <c r="J92" i="2" s="1"/>
  <c r="I91" i="2"/>
  <c r="J91" i="2" s="1"/>
  <c r="I90" i="2"/>
  <c r="J90" i="2" s="1"/>
  <c r="I89" i="2"/>
  <c r="J89" i="2" s="1"/>
  <c r="I88" i="2"/>
  <c r="J88" i="2" s="1"/>
  <c r="I87" i="2"/>
  <c r="J87" i="2" s="1"/>
  <c r="I86" i="2"/>
  <c r="J86" i="2" s="1"/>
  <c r="I85" i="2"/>
  <c r="J85" i="2" s="1"/>
  <c r="I84" i="2"/>
  <c r="J84" i="2" s="1"/>
  <c r="I83" i="2"/>
  <c r="J83" i="2" s="1"/>
  <c r="I82" i="2"/>
  <c r="J82" i="2" s="1"/>
  <c r="I81" i="2"/>
  <c r="J81" i="2" s="1"/>
  <c r="I80" i="2"/>
  <c r="J80" i="2" s="1"/>
  <c r="I79" i="2"/>
  <c r="J79" i="2" s="1"/>
  <c r="I78" i="2"/>
  <c r="J78" i="2" s="1"/>
  <c r="I77" i="2"/>
  <c r="J77" i="2" s="1"/>
  <c r="I76" i="2"/>
  <c r="J76" i="2" s="1"/>
  <c r="I75" i="2"/>
  <c r="J75" i="2" s="1"/>
  <c r="I74" i="2"/>
  <c r="J74" i="2" s="1"/>
  <c r="I73" i="2"/>
  <c r="J73" i="2" s="1"/>
  <c r="I72" i="2"/>
  <c r="J72" i="2" s="1"/>
  <c r="I71" i="2"/>
  <c r="J71" i="2" s="1"/>
  <c r="I70" i="2"/>
  <c r="J70" i="2" s="1"/>
  <c r="I69" i="2"/>
  <c r="J69" i="2" s="1"/>
  <c r="I68" i="2"/>
  <c r="J68" i="2" s="1"/>
  <c r="I67" i="2"/>
  <c r="J67" i="2" s="1"/>
  <c r="I66" i="2"/>
  <c r="J66" i="2" s="1"/>
  <c r="I65" i="2"/>
  <c r="J65" i="2" s="1"/>
  <c r="I64" i="2"/>
  <c r="J64" i="2" s="1"/>
  <c r="I63" i="2"/>
  <c r="J63" i="2" s="1"/>
  <c r="I62" i="2"/>
  <c r="J62" i="2" s="1"/>
  <c r="I61" i="2"/>
  <c r="J61" i="2" s="1"/>
  <c r="I60" i="2"/>
  <c r="J60" i="2" s="1"/>
  <c r="I59" i="2"/>
  <c r="J59" i="2" s="1"/>
  <c r="I58" i="2"/>
  <c r="J58" i="2" s="1"/>
  <c r="I57" i="2"/>
  <c r="J57" i="2" s="1"/>
  <c r="I56" i="2"/>
  <c r="J56" i="2" s="1"/>
  <c r="I55" i="2"/>
  <c r="J55" i="2" s="1"/>
  <c r="I54" i="2"/>
  <c r="J54" i="2" s="1"/>
  <c r="I53" i="2"/>
  <c r="J53" i="2" s="1"/>
  <c r="I52" i="2"/>
  <c r="J52" i="2" s="1"/>
  <c r="I51" i="2"/>
  <c r="J51" i="2" s="1"/>
  <c r="I50" i="2"/>
  <c r="J50" i="2" s="1"/>
  <c r="I49" i="2"/>
  <c r="J49" i="2" s="1"/>
  <c r="I48" i="2"/>
  <c r="J48" i="2" s="1"/>
  <c r="I47" i="2"/>
  <c r="J47" i="2" s="1"/>
  <c r="I46" i="2"/>
  <c r="J46" i="2" s="1"/>
  <c r="I45" i="2"/>
  <c r="J45" i="2" s="1"/>
  <c r="I44" i="2"/>
  <c r="J44" i="2" s="1"/>
  <c r="I43" i="2"/>
  <c r="J43" i="2" s="1"/>
  <c r="I42" i="2"/>
  <c r="J42" i="2" s="1"/>
  <c r="I41" i="2"/>
  <c r="J41" i="2" s="1"/>
  <c r="I40" i="2"/>
  <c r="J40" i="2" s="1"/>
  <c r="I39" i="2"/>
  <c r="J39" i="2" s="1"/>
  <c r="I38" i="2"/>
  <c r="J38" i="2" s="1"/>
  <c r="I37" i="2"/>
  <c r="J37" i="2" s="1"/>
  <c r="I36" i="2"/>
  <c r="J36" i="2" s="1"/>
  <c r="I35" i="2"/>
  <c r="J35" i="2" s="1"/>
  <c r="I34" i="2"/>
  <c r="J34" i="2" s="1"/>
  <c r="I33" i="2"/>
  <c r="J33" i="2" s="1"/>
  <c r="I32" i="2"/>
  <c r="J32" i="2" s="1"/>
  <c r="I31" i="2"/>
  <c r="J31" i="2" s="1"/>
  <c r="I30" i="2"/>
  <c r="J30" i="2" s="1"/>
  <c r="I29" i="2"/>
  <c r="J29" i="2" s="1"/>
  <c r="I28" i="2"/>
  <c r="J28" i="2" s="1"/>
  <c r="I27" i="2"/>
  <c r="J27" i="2" s="1"/>
  <c r="I26" i="2"/>
  <c r="J26" i="2" s="1"/>
  <c r="I25" i="2"/>
  <c r="J25" i="2" s="1"/>
  <c r="I24" i="2"/>
  <c r="J24" i="2" s="1"/>
  <c r="I23" i="2"/>
  <c r="J23" i="2" s="1"/>
  <c r="I22" i="2"/>
  <c r="J22" i="2" s="1"/>
  <c r="I21" i="2"/>
  <c r="J21" i="2" s="1"/>
  <c r="I20" i="2"/>
  <c r="J20" i="2" s="1"/>
  <c r="I19" i="2"/>
  <c r="J19" i="2" s="1"/>
  <c r="I18" i="2"/>
  <c r="J18" i="2" s="1"/>
  <c r="I17" i="2"/>
  <c r="J17" i="2" s="1"/>
  <c r="I16" i="2"/>
  <c r="J16" i="2" s="1"/>
  <c r="I15" i="2"/>
  <c r="J15" i="2" s="1"/>
  <c r="I14" i="2"/>
  <c r="J14" i="2" s="1"/>
  <c r="I13" i="2"/>
  <c r="J13" i="2" s="1"/>
  <c r="I12" i="2"/>
  <c r="J12" i="2" s="1"/>
  <c r="I11" i="2"/>
  <c r="J11" i="2" s="1"/>
  <c r="I10" i="2"/>
  <c r="J10" i="2" s="1"/>
  <c r="Q635" i="2"/>
  <c r="R635" i="2" s="1"/>
  <c r="M635" i="2"/>
  <c r="N635" i="2" s="1"/>
  <c r="Q634" i="2"/>
  <c r="R634" i="2" s="1"/>
  <c r="M634" i="2"/>
  <c r="N634" i="2" s="1"/>
  <c r="Q633" i="2"/>
  <c r="R633" i="2" s="1"/>
  <c r="M633" i="2"/>
  <c r="N633" i="2" s="1"/>
  <c r="Q632" i="2"/>
  <c r="R632" i="2" s="1"/>
  <c r="M632" i="2"/>
  <c r="N632" i="2" s="1"/>
  <c r="Q631" i="2"/>
  <c r="R631" i="2" s="1"/>
  <c r="M631" i="2"/>
  <c r="N631" i="2" s="1"/>
  <c r="Q630" i="2"/>
  <c r="R630" i="2" s="1"/>
  <c r="M630" i="2"/>
  <c r="N630" i="2" s="1"/>
  <c r="Q629" i="2"/>
  <c r="R629" i="2" s="1"/>
  <c r="M629" i="2"/>
  <c r="N629" i="2" s="1"/>
  <c r="Q628" i="2"/>
  <c r="R628" i="2" s="1"/>
  <c r="M628" i="2"/>
  <c r="N628" i="2" s="1"/>
  <c r="Q627" i="2"/>
  <c r="R627" i="2" s="1"/>
  <c r="M627" i="2"/>
  <c r="N627" i="2" s="1"/>
  <c r="Q626" i="2"/>
  <c r="R626" i="2" s="1"/>
  <c r="M626" i="2"/>
  <c r="N626" i="2" s="1"/>
  <c r="Q625" i="2"/>
  <c r="R625" i="2" s="1"/>
  <c r="M625" i="2"/>
  <c r="N625" i="2" s="1"/>
  <c r="Q624" i="2"/>
  <c r="R624" i="2" s="1"/>
  <c r="M624" i="2"/>
  <c r="N624" i="2" s="1"/>
  <c r="Q623" i="2"/>
  <c r="R623" i="2" s="1"/>
  <c r="M623" i="2"/>
  <c r="N623" i="2" s="1"/>
  <c r="Q622" i="2"/>
  <c r="R622" i="2" s="1"/>
  <c r="M622" i="2"/>
  <c r="N622" i="2" s="1"/>
  <c r="Q621" i="2"/>
  <c r="R621" i="2" s="1"/>
  <c r="M621" i="2"/>
  <c r="N621" i="2" s="1"/>
  <c r="Q620" i="2"/>
  <c r="R620" i="2" s="1"/>
  <c r="M620" i="2"/>
  <c r="N620" i="2" s="1"/>
  <c r="Q619" i="2"/>
  <c r="R619" i="2" s="1"/>
  <c r="M619" i="2"/>
  <c r="N619" i="2" s="1"/>
  <c r="Q618" i="2"/>
  <c r="R618" i="2" s="1"/>
  <c r="M618" i="2"/>
  <c r="N618" i="2" s="1"/>
  <c r="Q617" i="2"/>
  <c r="R617" i="2" s="1"/>
  <c r="M617" i="2"/>
  <c r="N617" i="2" s="1"/>
  <c r="Q616" i="2"/>
  <c r="R616" i="2" s="1"/>
  <c r="M616" i="2"/>
  <c r="N616" i="2" s="1"/>
  <c r="Q615" i="2"/>
  <c r="R615" i="2" s="1"/>
  <c r="M615" i="2"/>
  <c r="N615" i="2" s="1"/>
  <c r="Q614" i="2"/>
  <c r="R614" i="2" s="1"/>
  <c r="M614" i="2"/>
  <c r="N614" i="2" s="1"/>
  <c r="Q613" i="2"/>
  <c r="R613" i="2" s="1"/>
  <c r="M613" i="2"/>
  <c r="N613" i="2" s="1"/>
  <c r="Q612" i="2"/>
  <c r="R612" i="2" s="1"/>
  <c r="M612" i="2"/>
  <c r="N612" i="2" s="1"/>
  <c r="Q611" i="2"/>
  <c r="R611" i="2" s="1"/>
  <c r="M611" i="2"/>
  <c r="N611" i="2" s="1"/>
  <c r="Q610" i="2"/>
  <c r="R610" i="2" s="1"/>
  <c r="M610" i="2"/>
  <c r="N610" i="2" s="1"/>
  <c r="Q609" i="2"/>
  <c r="R609" i="2" s="1"/>
  <c r="M609" i="2"/>
  <c r="N609" i="2" s="1"/>
  <c r="Q608" i="2"/>
  <c r="R608" i="2" s="1"/>
  <c r="M608" i="2"/>
  <c r="N608" i="2" s="1"/>
  <c r="Q607" i="2"/>
  <c r="R607" i="2" s="1"/>
  <c r="M607" i="2"/>
  <c r="N607" i="2" s="1"/>
  <c r="Q606" i="2"/>
  <c r="R606" i="2" s="1"/>
  <c r="M606" i="2"/>
  <c r="N606" i="2" s="1"/>
  <c r="Q605" i="2"/>
  <c r="R605" i="2" s="1"/>
  <c r="M605" i="2"/>
  <c r="N605" i="2" s="1"/>
  <c r="Q604" i="2"/>
  <c r="R604" i="2" s="1"/>
  <c r="M604" i="2"/>
  <c r="N604" i="2" s="1"/>
  <c r="Q603" i="2"/>
  <c r="R603" i="2" s="1"/>
  <c r="M603" i="2"/>
  <c r="N603" i="2" s="1"/>
  <c r="Q602" i="2"/>
  <c r="R602" i="2" s="1"/>
  <c r="M602" i="2"/>
  <c r="N602" i="2" s="1"/>
  <c r="Q601" i="2"/>
  <c r="R601" i="2" s="1"/>
  <c r="M601" i="2"/>
  <c r="N601" i="2" s="1"/>
  <c r="Q600" i="2"/>
  <c r="R600" i="2" s="1"/>
  <c r="M600" i="2"/>
  <c r="N600" i="2" s="1"/>
  <c r="Q599" i="2"/>
  <c r="R599" i="2" s="1"/>
  <c r="M599" i="2"/>
  <c r="N599" i="2" s="1"/>
  <c r="Q598" i="2"/>
  <c r="R598" i="2" s="1"/>
  <c r="M598" i="2"/>
  <c r="N598" i="2" s="1"/>
  <c r="Q597" i="2"/>
  <c r="R597" i="2" s="1"/>
  <c r="M597" i="2"/>
  <c r="N597" i="2" s="1"/>
  <c r="Q596" i="2"/>
  <c r="R596" i="2" s="1"/>
  <c r="M596" i="2"/>
  <c r="N596" i="2" s="1"/>
  <c r="Q595" i="2"/>
  <c r="R595" i="2" s="1"/>
  <c r="M595" i="2"/>
  <c r="N595" i="2" s="1"/>
  <c r="Q594" i="2"/>
  <c r="R594" i="2" s="1"/>
  <c r="M594" i="2"/>
  <c r="N594" i="2" s="1"/>
  <c r="Q593" i="2"/>
  <c r="R593" i="2" s="1"/>
  <c r="M593" i="2"/>
  <c r="N593" i="2" s="1"/>
  <c r="Q592" i="2"/>
  <c r="R592" i="2" s="1"/>
  <c r="M592" i="2"/>
  <c r="N592" i="2" s="1"/>
  <c r="Q591" i="2"/>
  <c r="R591" i="2" s="1"/>
  <c r="M591" i="2"/>
  <c r="N591" i="2" s="1"/>
  <c r="Q590" i="2"/>
  <c r="R590" i="2" s="1"/>
  <c r="M590" i="2"/>
  <c r="N590" i="2" s="1"/>
  <c r="Q589" i="2"/>
  <c r="R589" i="2" s="1"/>
  <c r="M589" i="2"/>
  <c r="N589" i="2" s="1"/>
  <c r="Q588" i="2"/>
  <c r="R588" i="2" s="1"/>
  <c r="M588" i="2"/>
  <c r="N588" i="2" s="1"/>
  <c r="Q587" i="2"/>
  <c r="R587" i="2" s="1"/>
  <c r="M587" i="2"/>
  <c r="N587" i="2" s="1"/>
  <c r="Q586" i="2"/>
  <c r="R586" i="2" s="1"/>
  <c r="M586" i="2"/>
  <c r="N586" i="2" s="1"/>
  <c r="Q585" i="2"/>
  <c r="R585" i="2" s="1"/>
  <c r="M585" i="2"/>
  <c r="N585" i="2" s="1"/>
  <c r="Q584" i="2"/>
  <c r="R584" i="2" s="1"/>
  <c r="M584" i="2"/>
  <c r="N584" i="2" s="1"/>
  <c r="Q583" i="2"/>
  <c r="R583" i="2" s="1"/>
  <c r="M583" i="2"/>
  <c r="N583" i="2" s="1"/>
  <c r="Q582" i="2"/>
  <c r="R582" i="2" s="1"/>
  <c r="M582" i="2"/>
  <c r="N582" i="2" s="1"/>
  <c r="Q581" i="2"/>
  <c r="R581" i="2" s="1"/>
  <c r="M581" i="2"/>
  <c r="N581" i="2" s="1"/>
  <c r="Q580" i="2"/>
  <c r="R580" i="2" s="1"/>
  <c r="M580" i="2"/>
  <c r="N580" i="2" s="1"/>
  <c r="Q579" i="2"/>
  <c r="R579" i="2" s="1"/>
  <c r="M579" i="2"/>
  <c r="N579" i="2" s="1"/>
  <c r="Q578" i="2"/>
  <c r="R578" i="2" s="1"/>
  <c r="M578" i="2"/>
  <c r="N578" i="2" s="1"/>
  <c r="Q577" i="2"/>
  <c r="R577" i="2" s="1"/>
  <c r="M577" i="2"/>
  <c r="N577" i="2" s="1"/>
  <c r="Q576" i="2"/>
  <c r="R576" i="2" s="1"/>
  <c r="M576" i="2"/>
  <c r="N576" i="2" s="1"/>
  <c r="Q575" i="2"/>
  <c r="R575" i="2" s="1"/>
  <c r="M575" i="2"/>
  <c r="N575" i="2" s="1"/>
  <c r="Q574" i="2"/>
  <c r="R574" i="2" s="1"/>
  <c r="M574" i="2"/>
  <c r="N574" i="2" s="1"/>
  <c r="Q573" i="2"/>
  <c r="R573" i="2" s="1"/>
  <c r="M573" i="2"/>
  <c r="N573" i="2" s="1"/>
  <c r="Q572" i="2"/>
  <c r="R572" i="2" s="1"/>
  <c r="M572" i="2"/>
  <c r="N572" i="2" s="1"/>
  <c r="Q571" i="2"/>
  <c r="R571" i="2" s="1"/>
  <c r="M571" i="2"/>
  <c r="N571" i="2" s="1"/>
  <c r="Q570" i="2"/>
  <c r="R570" i="2" s="1"/>
  <c r="M570" i="2"/>
  <c r="N570" i="2" s="1"/>
  <c r="Q569" i="2"/>
  <c r="R569" i="2" s="1"/>
  <c r="M569" i="2"/>
  <c r="N569" i="2" s="1"/>
  <c r="Q568" i="2"/>
  <c r="R568" i="2" s="1"/>
  <c r="M568" i="2"/>
  <c r="N568" i="2" s="1"/>
  <c r="Q567" i="2"/>
  <c r="R567" i="2" s="1"/>
  <c r="M567" i="2"/>
  <c r="N567" i="2" s="1"/>
  <c r="Q566" i="2"/>
  <c r="R566" i="2" s="1"/>
  <c r="M566" i="2"/>
  <c r="N566" i="2" s="1"/>
  <c r="Q565" i="2"/>
  <c r="R565" i="2" s="1"/>
  <c r="M565" i="2"/>
  <c r="N565" i="2" s="1"/>
  <c r="Q564" i="2"/>
  <c r="R564" i="2" s="1"/>
  <c r="M564" i="2"/>
  <c r="N564" i="2" s="1"/>
  <c r="Q563" i="2"/>
  <c r="R563" i="2" s="1"/>
  <c r="M563" i="2"/>
  <c r="N563" i="2" s="1"/>
  <c r="Q562" i="2"/>
  <c r="R562" i="2" s="1"/>
  <c r="M562" i="2"/>
  <c r="N562" i="2" s="1"/>
  <c r="Q561" i="2"/>
  <c r="R561" i="2" s="1"/>
  <c r="M561" i="2"/>
  <c r="N561" i="2" s="1"/>
  <c r="Q560" i="2"/>
  <c r="R560" i="2" s="1"/>
  <c r="M560" i="2"/>
  <c r="N560" i="2" s="1"/>
  <c r="Q559" i="2"/>
  <c r="R559" i="2" s="1"/>
  <c r="M559" i="2"/>
  <c r="N559" i="2" s="1"/>
  <c r="Q558" i="2"/>
  <c r="R558" i="2" s="1"/>
  <c r="M558" i="2"/>
  <c r="N558" i="2" s="1"/>
  <c r="Q557" i="2"/>
  <c r="R557" i="2" s="1"/>
  <c r="M557" i="2"/>
  <c r="N557" i="2" s="1"/>
  <c r="Q556" i="2"/>
  <c r="R556" i="2" s="1"/>
  <c r="M556" i="2"/>
  <c r="N556" i="2" s="1"/>
  <c r="Q555" i="2"/>
  <c r="R555" i="2" s="1"/>
  <c r="M555" i="2"/>
  <c r="N555" i="2" s="1"/>
  <c r="Q554" i="2"/>
  <c r="R554" i="2" s="1"/>
  <c r="M554" i="2"/>
  <c r="N554" i="2" s="1"/>
  <c r="Q553" i="2"/>
  <c r="R553" i="2" s="1"/>
  <c r="M553" i="2"/>
  <c r="N553" i="2" s="1"/>
  <c r="Q552" i="2"/>
  <c r="R552" i="2" s="1"/>
  <c r="M552" i="2"/>
  <c r="N552" i="2" s="1"/>
  <c r="Q551" i="2"/>
  <c r="R551" i="2" s="1"/>
  <c r="M551" i="2"/>
  <c r="N551" i="2" s="1"/>
  <c r="Q550" i="2"/>
  <c r="R550" i="2" s="1"/>
  <c r="M550" i="2"/>
  <c r="N550" i="2" s="1"/>
  <c r="Q549" i="2"/>
  <c r="R549" i="2" s="1"/>
  <c r="M549" i="2"/>
  <c r="N549" i="2" s="1"/>
  <c r="Q548" i="2"/>
  <c r="R548" i="2" s="1"/>
  <c r="M548" i="2"/>
  <c r="N548" i="2" s="1"/>
  <c r="Q547" i="2"/>
  <c r="R547" i="2" s="1"/>
  <c r="M547" i="2"/>
  <c r="N547" i="2" s="1"/>
  <c r="Q546" i="2"/>
  <c r="R546" i="2" s="1"/>
  <c r="M546" i="2"/>
  <c r="N546" i="2" s="1"/>
  <c r="Q545" i="2"/>
  <c r="R545" i="2" s="1"/>
  <c r="M545" i="2"/>
  <c r="N545" i="2" s="1"/>
  <c r="Q544" i="2"/>
  <c r="R544" i="2" s="1"/>
  <c r="M544" i="2"/>
  <c r="N544" i="2" s="1"/>
  <c r="Q543" i="2"/>
  <c r="R543" i="2" s="1"/>
  <c r="M543" i="2"/>
  <c r="N543" i="2" s="1"/>
  <c r="Q542" i="2"/>
  <c r="R542" i="2" s="1"/>
  <c r="M542" i="2"/>
  <c r="N542" i="2" s="1"/>
  <c r="Q541" i="2"/>
  <c r="R541" i="2" s="1"/>
  <c r="M541" i="2"/>
  <c r="N541" i="2" s="1"/>
  <c r="Q540" i="2"/>
  <c r="R540" i="2" s="1"/>
  <c r="M540" i="2"/>
  <c r="N540" i="2" s="1"/>
  <c r="Q539" i="2"/>
  <c r="R539" i="2" s="1"/>
  <c r="M539" i="2"/>
  <c r="N539" i="2" s="1"/>
  <c r="Q538" i="2"/>
  <c r="R538" i="2" s="1"/>
  <c r="M538" i="2"/>
  <c r="N538" i="2" s="1"/>
  <c r="Q537" i="2"/>
  <c r="R537" i="2" s="1"/>
  <c r="M537" i="2"/>
  <c r="N537" i="2" s="1"/>
  <c r="Q536" i="2"/>
  <c r="R536" i="2" s="1"/>
  <c r="M536" i="2"/>
  <c r="N536" i="2" s="1"/>
  <c r="Q535" i="2"/>
  <c r="R535" i="2" s="1"/>
  <c r="M535" i="2"/>
  <c r="N535" i="2" s="1"/>
  <c r="Q534" i="2"/>
  <c r="R534" i="2" s="1"/>
  <c r="M534" i="2"/>
  <c r="N534" i="2" s="1"/>
  <c r="Q533" i="2"/>
  <c r="R533" i="2" s="1"/>
  <c r="M533" i="2"/>
  <c r="N533" i="2" s="1"/>
  <c r="Q532" i="2"/>
  <c r="R532" i="2" s="1"/>
  <c r="M532" i="2"/>
  <c r="N532" i="2" s="1"/>
  <c r="Q531" i="2"/>
  <c r="R531" i="2" s="1"/>
  <c r="M531" i="2"/>
  <c r="N531" i="2" s="1"/>
  <c r="Q530" i="2"/>
  <c r="R530" i="2" s="1"/>
  <c r="M530" i="2"/>
  <c r="N530" i="2" s="1"/>
  <c r="Q529" i="2"/>
  <c r="R529" i="2" s="1"/>
  <c r="M529" i="2"/>
  <c r="N529" i="2" s="1"/>
  <c r="Q528" i="2"/>
  <c r="R528" i="2" s="1"/>
  <c r="M528" i="2"/>
  <c r="N528" i="2" s="1"/>
  <c r="Q527" i="2"/>
  <c r="R527" i="2" s="1"/>
  <c r="M527" i="2"/>
  <c r="N527" i="2" s="1"/>
  <c r="Q526" i="2"/>
  <c r="R526" i="2" s="1"/>
  <c r="M526" i="2"/>
  <c r="N526" i="2" s="1"/>
  <c r="Q525" i="2"/>
  <c r="R525" i="2" s="1"/>
  <c r="M525" i="2"/>
  <c r="N525" i="2" s="1"/>
  <c r="Q524" i="2"/>
  <c r="R524" i="2" s="1"/>
  <c r="M524" i="2"/>
  <c r="N524" i="2" s="1"/>
  <c r="Q523" i="2"/>
  <c r="R523" i="2" s="1"/>
  <c r="M523" i="2"/>
  <c r="N523" i="2" s="1"/>
  <c r="Q522" i="2"/>
  <c r="R522" i="2" s="1"/>
  <c r="M522" i="2"/>
  <c r="N522" i="2" s="1"/>
  <c r="Q521" i="2"/>
  <c r="R521" i="2" s="1"/>
  <c r="M521" i="2"/>
  <c r="N521" i="2" s="1"/>
  <c r="Q520" i="2"/>
  <c r="R520" i="2" s="1"/>
  <c r="M520" i="2"/>
  <c r="N520" i="2" s="1"/>
  <c r="Q519" i="2"/>
  <c r="R519" i="2" s="1"/>
  <c r="M519" i="2"/>
  <c r="N519" i="2" s="1"/>
  <c r="Q518" i="2"/>
  <c r="R518" i="2" s="1"/>
  <c r="M518" i="2"/>
  <c r="N518" i="2" s="1"/>
  <c r="Q517" i="2"/>
  <c r="R517" i="2" s="1"/>
  <c r="M517" i="2"/>
  <c r="N517" i="2" s="1"/>
  <c r="Q516" i="2"/>
  <c r="R516" i="2" s="1"/>
  <c r="M516" i="2"/>
  <c r="N516" i="2" s="1"/>
  <c r="Q515" i="2"/>
  <c r="R515" i="2" s="1"/>
  <c r="M515" i="2"/>
  <c r="N515" i="2" s="1"/>
  <c r="Q514" i="2"/>
  <c r="R514" i="2" s="1"/>
  <c r="M514" i="2"/>
  <c r="N514" i="2" s="1"/>
  <c r="Q513" i="2"/>
  <c r="R513" i="2" s="1"/>
  <c r="M513" i="2"/>
  <c r="N513" i="2" s="1"/>
  <c r="Q512" i="2"/>
  <c r="R512" i="2" s="1"/>
  <c r="M512" i="2"/>
  <c r="N512" i="2" s="1"/>
  <c r="Q511" i="2"/>
  <c r="R511" i="2" s="1"/>
  <c r="M511" i="2"/>
  <c r="N511" i="2" s="1"/>
  <c r="Q510" i="2"/>
  <c r="R510" i="2" s="1"/>
  <c r="M510" i="2"/>
  <c r="N510" i="2" s="1"/>
  <c r="Q509" i="2"/>
  <c r="R509" i="2" s="1"/>
  <c r="M509" i="2"/>
  <c r="N509" i="2" s="1"/>
  <c r="Q508" i="2"/>
  <c r="R508" i="2" s="1"/>
  <c r="M508" i="2"/>
  <c r="N508" i="2" s="1"/>
  <c r="Q507" i="2"/>
  <c r="R507" i="2" s="1"/>
  <c r="M507" i="2"/>
  <c r="N507" i="2" s="1"/>
  <c r="Q506" i="2"/>
  <c r="R506" i="2" s="1"/>
  <c r="M506" i="2"/>
  <c r="N506" i="2" s="1"/>
  <c r="Q505" i="2"/>
  <c r="R505" i="2" s="1"/>
  <c r="M505" i="2"/>
  <c r="N505" i="2" s="1"/>
  <c r="Q504" i="2"/>
  <c r="R504" i="2" s="1"/>
  <c r="M504" i="2"/>
  <c r="N504" i="2" s="1"/>
  <c r="Q503" i="2"/>
  <c r="R503" i="2" s="1"/>
  <c r="M503" i="2"/>
  <c r="N503" i="2" s="1"/>
  <c r="Q502" i="2"/>
  <c r="R502" i="2" s="1"/>
  <c r="M502" i="2"/>
  <c r="N502" i="2" s="1"/>
  <c r="Q501" i="2"/>
  <c r="R501" i="2" s="1"/>
  <c r="M501" i="2"/>
  <c r="N501" i="2" s="1"/>
  <c r="Q500" i="2"/>
  <c r="R500" i="2" s="1"/>
  <c r="M500" i="2"/>
  <c r="N500" i="2" s="1"/>
  <c r="Q499" i="2"/>
  <c r="R499" i="2" s="1"/>
  <c r="M499" i="2"/>
  <c r="N499" i="2" s="1"/>
  <c r="Q498" i="2"/>
  <c r="R498" i="2" s="1"/>
  <c r="M498" i="2"/>
  <c r="N498" i="2" s="1"/>
  <c r="Q497" i="2"/>
  <c r="R497" i="2" s="1"/>
  <c r="M497" i="2"/>
  <c r="N497" i="2" s="1"/>
  <c r="Q496" i="2"/>
  <c r="R496" i="2" s="1"/>
  <c r="M496" i="2"/>
  <c r="N496" i="2" s="1"/>
  <c r="Q495" i="2"/>
  <c r="R495" i="2" s="1"/>
  <c r="M495" i="2"/>
  <c r="N495" i="2" s="1"/>
  <c r="Q494" i="2"/>
  <c r="R494" i="2" s="1"/>
  <c r="M494" i="2"/>
  <c r="N494" i="2" s="1"/>
  <c r="Q493" i="2"/>
  <c r="R493" i="2" s="1"/>
  <c r="M493" i="2"/>
  <c r="N493" i="2" s="1"/>
  <c r="Q492" i="2"/>
  <c r="R492" i="2" s="1"/>
  <c r="M492" i="2"/>
  <c r="N492" i="2" s="1"/>
  <c r="Q491" i="2"/>
  <c r="R491" i="2" s="1"/>
  <c r="M491" i="2"/>
  <c r="N491" i="2" s="1"/>
  <c r="Q490" i="2"/>
  <c r="R490" i="2" s="1"/>
  <c r="M490" i="2"/>
  <c r="N490" i="2" s="1"/>
  <c r="Q489" i="2"/>
  <c r="R489" i="2" s="1"/>
  <c r="M489" i="2"/>
  <c r="N489" i="2" s="1"/>
  <c r="Q488" i="2"/>
  <c r="R488" i="2" s="1"/>
  <c r="M488" i="2"/>
  <c r="N488" i="2" s="1"/>
  <c r="Q487" i="2"/>
  <c r="R487" i="2" s="1"/>
  <c r="M487" i="2"/>
  <c r="N487" i="2" s="1"/>
  <c r="Q486" i="2"/>
  <c r="R486" i="2" s="1"/>
  <c r="M486" i="2"/>
  <c r="N486" i="2" s="1"/>
  <c r="Q485" i="2"/>
  <c r="R485" i="2" s="1"/>
  <c r="M485" i="2"/>
  <c r="N485" i="2" s="1"/>
  <c r="Q484" i="2"/>
  <c r="R484" i="2" s="1"/>
  <c r="M484" i="2"/>
  <c r="N484" i="2" s="1"/>
  <c r="Q483" i="2"/>
  <c r="R483" i="2" s="1"/>
  <c r="M483" i="2"/>
  <c r="N483" i="2" s="1"/>
  <c r="Q482" i="2"/>
  <c r="R482" i="2" s="1"/>
  <c r="M482" i="2"/>
  <c r="N482" i="2" s="1"/>
  <c r="Q481" i="2"/>
  <c r="R481" i="2" s="1"/>
  <c r="M481" i="2"/>
  <c r="N481" i="2" s="1"/>
  <c r="Q480" i="2"/>
  <c r="R480" i="2" s="1"/>
  <c r="M480" i="2"/>
  <c r="N480" i="2" s="1"/>
  <c r="Q479" i="2"/>
  <c r="R479" i="2" s="1"/>
  <c r="M479" i="2"/>
  <c r="N479" i="2" s="1"/>
  <c r="Q478" i="2"/>
  <c r="R478" i="2" s="1"/>
  <c r="M478" i="2"/>
  <c r="N478" i="2" s="1"/>
  <c r="Q477" i="2"/>
  <c r="R477" i="2" s="1"/>
  <c r="M477" i="2"/>
  <c r="N477" i="2" s="1"/>
  <c r="Q476" i="2"/>
  <c r="R476" i="2" s="1"/>
  <c r="M476" i="2"/>
  <c r="N476" i="2" s="1"/>
  <c r="Q475" i="2"/>
  <c r="R475" i="2" s="1"/>
  <c r="M475" i="2"/>
  <c r="N475" i="2" s="1"/>
  <c r="Q474" i="2"/>
  <c r="R474" i="2" s="1"/>
  <c r="M474" i="2"/>
  <c r="N474" i="2" s="1"/>
  <c r="Q473" i="2"/>
  <c r="R473" i="2" s="1"/>
  <c r="M473" i="2"/>
  <c r="N473" i="2" s="1"/>
  <c r="Q472" i="2"/>
  <c r="R472" i="2" s="1"/>
  <c r="M472" i="2"/>
  <c r="N472" i="2" s="1"/>
  <c r="Q471" i="2"/>
  <c r="R471" i="2" s="1"/>
  <c r="M471" i="2"/>
  <c r="N471" i="2" s="1"/>
  <c r="Q470" i="2"/>
  <c r="R470" i="2" s="1"/>
  <c r="M470" i="2"/>
  <c r="N470" i="2" s="1"/>
  <c r="Q469" i="2"/>
  <c r="R469" i="2" s="1"/>
  <c r="M469" i="2"/>
  <c r="N469" i="2" s="1"/>
  <c r="Q468" i="2"/>
  <c r="R468" i="2" s="1"/>
  <c r="M468" i="2"/>
  <c r="N468" i="2" s="1"/>
  <c r="Q467" i="2"/>
  <c r="R467" i="2" s="1"/>
  <c r="M467" i="2"/>
  <c r="N467" i="2" s="1"/>
  <c r="Q466" i="2"/>
  <c r="R466" i="2" s="1"/>
  <c r="M466" i="2"/>
  <c r="N466" i="2" s="1"/>
  <c r="Q465" i="2"/>
  <c r="R465" i="2" s="1"/>
  <c r="M465" i="2"/>
  <c r="N465" i="2" s="1"/>
  <c r="Q464" i="2"/>
  <c r="R464" i="2" s="1"/>
  <c r="M464" i="2"/>
  <c r="N464" i="2" s="1"/>
  <c r="Q463" i="2"/>
  <c r="R463" i="2" s="1"/>
  <c r="M463" i="2"/>
  <c r="N463" i="2" s="1"/>
  <c r="Q462" i="2"/>
  <c r="R462" i="2" s="1"/>
  <c r="M462" i="2"/>
  <c r="N462" i="2" s="1"/>
  <c r="Q461" i="2"/>
  <c r="R461" i="2" s="1"/>
  <c r="M461" i="2"/>
  <c r="N461" i="2" s="1"/>
  <c r="Q460" i="2"/>
  <c r="R460" i="2" s="1"/>
  <c r="M460" i="2"/>
  <c r="N460" i="2" s="1"/>
  <c r="Q459" i="2"/>
  <c r="R459" i="2" s="1"/>
  <c r="M459" i="2"/>
  <c r="N459" i="2" s="1"/>
  <c r="Q458" i="2"/>
  <c r="R458" i="2" s="1"/>
  <c r="M458" i="2"/>
  <c r="N458" i="2" s="1"/>
  <c r="Q457" i="2"/>
  <c r="R457" i="2" s="1"/>
  <c r="M457" i="2"/>
  <c r="N457" i="2" s="1"/>
  <c r="Q456" i="2"/>
  <c r="R456" i="2" s="1"/>
  <c r="M456" i="2"/>
  <c r="N456" i="2" s="1"/>
  <c r="Q455" i="2"/>
  <c r="R455" i="2" s="1"/>
  <c r="M455" i="2"/>
  <c r="N455" i="2" s="1"/>
  <c r="Q454" i="2"/>
  <c r="R454" i="2" s="1"/>
  <c r="M454" i="2"/>
  <c r="N454" i="2" s="1"/>
  <c r="Q453" i="2"/>
  <c r="R453" i="2" s="1"/>
  <c r="M453" i="2"/>
  <c r="N453" i="2" s="1"/>
  <c r="Q452" i="2"/>
  <c r="R452" i="2" s="1"/>
  <c r="M452" i="2"/>
  <c r="N452" i="2" s="1"/>
  <c r="Q451" i="2"/>
  <c r="R451" i="2" s="1"/>
  <c r="M451" i="2"/>
  <c r="N451" i="2" s="1"/>
  <c r="Q450" i="2"/>
  <c r="R450" i="2" s="1"/>
  <c r="M450" i="2"/>
  <c r="N450" i="2" s="1"/>
  <c r="Q449" i="2"/>
  <c r="R449" i="2" s="1"/>
  <c r="M449" i="2"/>
  <c r="N449" i="2" s="1"/>
  <c r="Q448" i="2"/>
  <c r="R448" i="2" s="1"/>
  <c r="M448" i="2"/>
  <c r="N448" i="2" s="1"/>
  <c r="Q447" i="2"/>
  <c r="R447" i="2" s="1"/>
  <c r="M447" i="2"/>
  <c r="N447" i="2" s="1"/>
  <c r="Q446" i="2"/>
  <c r="R446" i="2" s="1"/>
  <c r="M446" i="2"/>
  <c r="N446" i="2" s="1"/>
  <c r="Q445" i="2"/>
  <c r="R445" i="2" s="1"/>
  <c r="M445" i="2"/>
  <c r="N445" i="2" s="1"/>
  <c r="Q444" i="2"/>
  <c r="R444" i="2" s="1"/>
  <c r="M444" i="2"/>
  <c r="N444" i="2" s="1"/>
  <c r="Q443" i="2"/>
  <c r="R443" i="2" s="1"/>
  <c r="M443" i="2"/>
  <c r="N443" i="2" s="1"/>
  <c r="Q442" i="2"/>
  <c r="R442" i="2" s="1"/>
  <c r="M442" i="2"/>
  <c r="N442" i="2" s="1"/>
  <c r="Q441" i="2"/>
  <c r="R441" i="2" s="1"/>
  <c r="M441" i="2"/>
  <c r="N441" i="2" s="1"/>
  <c r="Q440" i="2"/>
  <c r="R440" i="2" s="1"/>
  <c r="M440" i="2"/>
  <c r="N440" i="2" s="1"/>
  <c r="Q439" i="2"/>
  <c r="R439" i="2" s="1"/>
  <c r="M439" i="2"/>
  <c r="N439" i="2" s="1"/>
  <c r="Q438" i="2"/>
  <c r="R438" i="2" s="1"/>
  <c r="M438" i="2"/>
  <c r="N438" i="2" s="1"/>
  <c r="Q437" i="2"/>
  <c r="R437" i="2" s="1"/>
  <c r="M437" i="2"/>
  <c r="N437" i="2" s="1"/>
  <c r="Q436" i="2"/>
  <c r="R436" i="2" s="1"/>
  <c r="M436" i="2"/>
  <c r="N436" i="2" s="1"/>
  <c r="Q435" i="2"/>
  <c r="R435" i="2" s="1"/>
  <c r="M435" i="2"/>
  <c r="N435" i="2" s="1"/>
  <c r="Q434" i="2"/>
  <c r="R434" i="2" s="1"/>
  <c r="M434" i="2"/>
  <c r="N434" i="2" s="1"/>
  <c r="Q433" i="2"/>
  <c r="R433" i="2" s="1"/>
  <c r="M433" i="2"/>
  <c r="N433" i="2" s="1"/>
  <c r="Q432" i="2"/>
  <c r="R432" i="2" s="1"/>
  <c r="M432" i="2"/>
  <c r="N432" i="2" s="1"/>
  <c r="Q431" i="2"/>
  <c r="R431" i="2" s="1"/>
  <c r="M431" i="2"/>
  <c r="N431" i="2" s="1"/>
  <c r="Q430" i="2"/>
  <c r="R430" i="2" s="1"/>
  <c r="M430" i="2"/>
  <c r="N430" i="2" s="1"/>
  <c r="Q429" i="2"/>
  <c r="R429" i="2" s="1"/>
  <c r="M429" i="2"/>
  <c r="N429" i="2" s="1"/>
  <c r="Q428" i="2"/>
  <c r="R428" i="2" s="1"/>
  <c r="M428" i="2"/>
  <c r="N428" i="2" s="1"/>
  <c r="Q427" i="2"/>
  <c r="R427" i="2" s="1"/>
  <c r="M427" i="2"/>
  <c r="N427" i="2" s="1"/>
  <c r="Q426" i="2"/>
  <c r="R426" i="2" s="1"/>
  <c r="M426" i="2"/>
  <c r="N426" i="2" s="1"/>
  <c r="Q425" i="2"/>
  <c r="R425" i="2" s="1"/>
  <c r="M425" i="2"/>
  <c r="N425" i="2" s="1"/>
  <c r="Q424" i="2"/>
  <c r="R424" i="2" s="1"/>
  <c r="M424" i="2"/>
  <c r="N424" i="2" s="1"/>
  <c r="Q423" i="2"/>
  <c r="R423" i="2" s="1"/>
  <c r="M423" i="2"/>
  <c r="N423" i="2" s="1"/>
  <c r="Q422" i="2"/>
  <c r="R422" i="2" s="1"/>
  <c r="M422" i="2"/>
  <c r="N422" i="2" s="1"/>
  <c r="Q421" i="2"/>
  <c r="R421" i="2" s="1"/>
  <c r="M421" i="2"/>
  <c r="N421" i="2" s="1"/>
  <c r="Q420" i="2"/>
  <c r="R420" i="2" s="1"/>
  <c r="M420" i="2"/>
  <c r="N420" i="2" s="1"/>
  <c r="Q419" i="2"/>
  <c r="R419" i="2" s="1"/>
  <c r="M419" i="2"/>
  <c r="N419" i="2" s="1"/>
  <c r="Q418" i="2"/>
  <c r="R418" i="2" s="1"/>
  <c r="M418" i="2"/>
  <c r="N418" i="2" s="1"/>
  <c r="Q417" i="2"/>
  <c r="R417" i="2" s="1"/>
  <c r="M417" i="2"/>
  <c r="N417" i="2" s="1"/>
  <c r="Q416" i="2"/>
  <c r="R416" i="2" s="1"/>
  <c r="M416" i="2"/>
  <c r="N416" i="2" s="1"/>
  <c r="Q415" i="2"/>
  <c r="R415" i="2" s="1"/>
  <c r="M415" i="2"/>
  <c r="N415" i="2" s="1"/>
  <c r="Q414" i="2"/>
  <c r="R414" i="2" s="1"/>
  <c r="M414" i="2"/>
  <c r="N414" i="2" s="1"/>
  <c r="Q413" i="2"/>
  <c r="R413" i="2" s="1"/>
  <c r="M413" i="2"/>
  <c r="N413" i="2" s="1"/>
  <c r="Q412" i="2"/>
  <c r="R412" i="2" s="1"/>
  <c r="M412" i="2"/>
  <c r="N412" i="2" s="1"/>
  <c r="Q411" i="2"/>
  <c r="R411" i="2" s="1"/>
  <c r="M411" i="2"/>
  <c r="N411" i="2" s="1"/>
  <c r="Q410" i="2"/>
  <c r="R410" i="2" s="1"/>
  <c r="M410" i="2"/>
  <c r="N410" i="2" s="1"/>
  <c r="Q409" i="2"/>
  <c r="R409" i="2" s="1"/>
  <c r="M409" i="2"/>
  <c r="N409" i="2" s="1"/>
  <c r="Q408" i="2"/>
  <c r="R408" i="2" s="1"/>
  <c r="M408" i="2"/>
  <c r="N408" i="2" s="1"/>
  <c r="Q407" i="2"/>
  <c r="R407" i="2" s="1"/>
  <c r="M407" i="2"/>
  <c r="N407" i="2" s="1"/>
  <c r="Q406" i="2"/>
  <c r="R406" i="2" s="1"/>
  <c r="M406" i="2"/>
  <c r="N406" i="2" s="1"/>
  <c r="Q405" i="2"/>
  <c r="R405" i="2" s="1"/>
  <c r="M405" i="2"/>
  <c r="N405" i="2" s="1"/>
  <c r="Q404" i="2"/>
  <c r="R404" i="2" s="1"/>
  <c r="M404" i="2"/>
  <c r="N404" i="2" s="1"/>
  <c r="Q403" i="2"/>
  <c r="R403" i="2" s="1"/>
  <c r="M403" i="2"/>
  <c r="N403" i="2" s="1"/>
  <c r="Q402" i="2"/>
  <c r="R402" i="2" s="1"/>
  <c r="M402" i="2"/>
  <c r="N402" i="2" s="1"/>
  <c r="Q401" i="2"/>
  <c r="R401" i="2" s="1"/>
  <c r="M401" i="2"/>
  <c r="N401" i="2" s="1"/>
  <c r="Q400" i="2"/>
  <c r="R400" i="2" s="1"/>
  <c r="M400" i="2"/>
  <c r="N400" i="2" s="1"/>
  <c r="Q399" i="2"/>
  <c r="R399" i="2" s="1"/>
  <c r="M399" i="2"/>
  <c r="N399" i="2" s="1"/>
  <c r="Q398" i="2"/>
  <c r="R398" i="2" s="1"/>
  <c r="M398" i="2"/>
  <c r="N398" i="2" s="1"/>
  <c r="Q397" i="2"/>
  <c r="R397" i="2" s="1"/>
  <c r="M397" i="2"/>
  <c r="N397" i="2" s="1"/>
  <c r="Q396" i="2"/>
  <c r="R396" i="2" s="1"/>
  <c r="M396" i="2"/>
  <c r="N396" i="2" s="1"/>
  <c r="Q395" i="2"/>
  <c r="R395" i="2" s="1"/>
  <c r="M395" i="2"/>
  <c r="N395" i="2" s="1"/>
  <c r="Q394" i="2"/>
  <c r="R394" i="2" s="1"/>
  <c r="M394" i="2"/>
  <c r="N394" i="2" s="1"/>
  <c r="Q393" i="2"/>
  <c r="R393" i="2" s="1"/>
  <c r="M393" i="2"/>
  <c r="N393" i="2" s="1"/>
  <c r="Q392" i="2"/>
  <c r="R392" i="2" s="1"/>
  <c r="M392" i="2"/>
  <c r="N392" i="2" s="1"/>
  <c r="Q391" i="2"/>
  <c r="R391" i="2" s="1"/>
  <c r="M391" i="2"/>
  <c r="N391" i="2" s="1"/>
  <c r="Q390" i="2"/>
  <c r="R390" i="2" s="1"/>
  <c r="M390" i="2"/>
  <c r="N390" i="2" s="1"/>
  <c r="Q389" i="2"/>
  <c r="R389" i="2" s="1"/>
  <c r="M389" i="2"/>
  <c r="N389" i="2" s="1"/>
  <c r="Q388" i="2"/>
  <c r="R388" i="2" s="1"/>
  <c r="M388" i="2"/>
  <c r="N388" i="2" s="1"/>
  <c r="Q387" i="2"/>
  <c r="R387" i="2" s="1"/>
  <c r="M387" i="2"/>
  <c r="N387" i="2" s="1"/>
  <c r="Q386" i="2"/>
  <c r="R386" i="2" s="1"/>
  <c r="M386" i="2"/>
  <c r="N386" i="2" s="1"/>
  <c r="Q385" i="2"/>
  <c r="R385" i="2" s="1"/>
  <c r="M385" i="2"/>
  <c r="N385" i="2" s="1"/>
  <c r="Q384" i="2"/>
  <c r="R384" i="2" s="1"/>
  <c r="M384" i="2"/>
  <c r="N384" i="2" s="1"/>
  <c r="Q383" i="2"/>
  <c r="R383" i="2" s="1"/>
  <c r="M383" i="2"/>
  <c r="N383" i="2" s="1"/>
  <c r="Q382" i="2"/>
  <c r="R382" i="2" s="1"/>
  <c r="M382" i="2"/>
  <c r="N382" i="2" s="1"/>
  <c r="Q381" i="2"/>
  <c r="R381" i="2" s="1"/>
  <c r="M381" i="2"/>
  <c r="N381" i="2" s="1"/>
  <c r="Q380" i="2"/>
  <c r="R380" i="2" s="1"/>
  <c r="M380" i="2"/>
  <c r="N380" i="2" s="1"/>
  <c r="Q379" i="2"/>
  <c r="R379" i="2" s="1"/>
  <c r="M379" i="2"/>
  <c r="N379" i="2" s="1"/>
  <c r="Q378" i="2"/>
  <c r="R378" i="2" s="1"/>
  <c r="M378" i="2"/>
  <c r="N378" i="2" s="1"/>
  <c r="Q377" i="2"/>
  <c r="R377" i="2" s="1"/>
  <c r="M377" i="2"/>
  <c r="N377" i="2" s="1"/>
  <c r="Q376" i="2"/>
  <c r="R376" i="2" s="1"/>
  <c r="M376" i="2"/>
  <c r="N376" i="2" s="1"/>
  <c r="Q375" i="2"/>
  <c r="R375" i="2" s="1"/>
  <c r="M375" i="2"/>
  <c r="N375" i="2" s="1"/>
  <c r="Q374" i="2"/>
  <c r="R374" i="2" s="1"/>
  <c r="M374" i="2"/>
  <c r="N374" i="2" s="1"/>
  <c r="Q373" i="2"/>
  <c r="R373" i="2" s="1"/>
  <c r="M373" i="2"/>
  <c r="N373" i="2" s="1"/>
  <c r="Q372" i="2"/>
  <c r="R372" i="2" s="1"/>
  <c r="M372" i="2"/>
  <c r="N372" i="2" s="1"/>
  <c r="Q371" i="2"/>
  <c r="R371" i="2" s="1"/>
  <c r="M371" i="2"/>
  <c r="N371" i="2" s="1"/>
  <c r="Q370" i="2"/>
  <c r="R370" i="2" s="1"/>
  <c r="M370" i="2"/>
  <c r="N370" i="2" s="1"/>
  <c r="Q369" i="2"/>
  <c r="R369" i="2" s="1"/>
  <c r="M369" i="2"/>
  <c r="N369" i="2" s="1"/>
  <c r="Q368" i="2"/>
  <c r="R368" i="2" s="1"/>
  <c r="M368" i="2"/>
  <c r="N368" i="2" s="1"/>
  <c r="Q367" i="2"/>
  <c r="R367" i="2" s="1"/>
  <c r="M367" i="2"/>
  <c r="N367" i="2" s="1"/>
  <c r="Q366" i="2"/>
  <c r="R366" i="2" s="1"/>
  <c r="M366" i="2"/>
  <c r="N366" i="2" s="1"/>
  <c r="Q365" i="2"/>
  <c r="R365" i="2" s="1"/>
  <c r="M365" i="2"/>
  <c r="N365" i="2" s="1"/>
  <c r="Q364" i="2"/>
  <c r="R364" i="2" s="1"/>
  <c r="M364" i="2"/>
  <c r="N364" i="2" s="1"/>
  <c r="Q363" i="2"/>
  <c r="R363" i="2" s="1"/>
  <c r="M363" i="2"/>
  <c r="N363" i="2" s="1"/>
  <c r="Q362" i="2"/>
  <c r="R362" i="2" s="1"/>
  <c r="M362" i="2"/>
  <c r="N362" i="2" s="1"/>
  <c r="Q361" i="2"/>
  <c r="R361" i="2" s="1"/>
  <c r="M361" i="2"/>
  <c r="N361" i="2" s="1"/>
  <c r="Q360" i="2"/>
  <c r="R360" i="2" s="1"/>
  <c r="M360" i="2"/>
  <c r="N360" i="2" s="1"/>
  <c r="Q359" i="2"/>
  <c r="R359" i="2" s="1"/>
  <c r="M359" i="2"/>
  <c r="N359" i="2" s="1"/>
  <c r="Q358" i="2"/>
  <c r="R358" i="2" s="1"/>
  <c r="M358" i="2"/>
  <c r="N358" i="2" s="1"/>
  <c r="Q357" i="2"/>
  <c r="R357" i="2" s="1"/>
  <c r="M357" i="2"/>
  <c r="N357" i="2" s="1"/>
  <c r="Q356" i="2"/>
  <c r="R356" i="2" s="1"/>
  <c r="M356" i="2"/>
  <c r="N356" i="2" s="1"/>
  <c r="Q355" i="2"/>
  <c r="R355" i="2" s="1"/>
  <c r="M355" i="2"/>
  <c r="N355" i="2" s="1"/>
  <c r="Q354" i="2"/>
  <c r="R354" i="2" s="1"/>
  <c r="M354" i="2"/>
  <c r="N354" i="2" s="1"/>
  <c r="Q353" i="2"/>
  <c r="R353" i="2" s="1"/>
  <c r="M353" i="2"/>
  <c r="N353" i="2" s="1"/>
  <c r="Q352" i="2"/>
  <c r="R352" i="2" s="1"/>
  <c r="M352" i="2"/>
  <c r="N352" i="2" s="1"/>
  <c r="Q351" i="2"/>
  <c r="R351" i="2" s="1"/>
  <c r="M351" i="2"/>
  <c r="N351" i="2" s="1"/>
  <c r="Q350" i="2"/>
  <c r="R350" i="2" s="1"/>
  <c r="M350" i="2"/>
  <c r="N350" i="2" s="1"/>
  <c r="Q349" i="2"/>
  <c r="R349" i="2" s="1"/>
  <c r="M349" i="2"/>
  <c r="N349" i="2" s="1"/>
  <c r="Q348" i="2"/>
  <c r="R348" i="2" s="1"/>
  <c r="M348" i="2"/>
  <c r="N348" i="2" s="1"/>
  <c r="Q347" i="2"/>
  <c r="R347" i="2" s="1"/>
  <c r="M347" i="2"/>
  <c r="N347" i="2" s="1"/>
  <c r="Q346" i="2"/>
  <c r="R346" i="2" s="1"/>
  <c r="M346" i="2"/>
  <c r="N346" i="2" s="1"/>
  <c r="Q345" i="2"/>
  <c r="R345" i="2" s="1"/>
  <c r="M345" i="2"/>
  <c r="N345" i="2" s="1"/>
  <c r="Q344" i="2"/>
  <c r="R344" i="2" s="1"/>
  <c r="M344" i="2"/>
  <c r="N344" i="2" s="1"/>
  <c r="Q343" i="2"/>
  <c r="R343" i="2" s="1"/>
  <c r="M343" i="2"/>
  <c r="N343" i="2" s="1"/>
  <c r="Q342" i="2"/>
  <c r="R342" i="2" s="1"/>
  <c r="M342" i="2"/>
  <c r="N342" i="2" s="1"/>
  <c r="Q341" i="2"/>
  <c r="R341" i="2" s="1"/>
  <c r="M341" i="2"/>
  <c r="N341" i="2" s="1"/>
  <c r="Q340" i="2"/>
  <c r="R340" i="2" s="1"/>
  <c r="M340" i="2"/>
  <c r="N340" i="2" s="1"/>
  <c r="Q339" i="2"/>
  <c r="R339" i="2" s="1"/>
  <c r="M339" i="2"/>
  <c r="N339" i="2" s="1"/>
  <c r="Q338" i="2"/>
  <c r="R338" i="2" s="1"/>
  <c r="M338" i="2"/>
  <c r="N338" i="2" s="1"/>
  <c r="Q337" i="2"/>
  <c r="R337" i="2" s="1"/>
  <c r="M337" i="2"/>
  <c r="N337" i="2" s="1"/>
  <c r="Q336" i="2"/>
  <c r="R336" i="2" s="1"/>
  <c r="M336" i="2"/>
  <c r="N336" i="2" s="1"/>
  <c r="Q335" i="2"/>
  <c r="R335" i="2" s="1"/>
  <c r="M335" i="2"/>
  <c r="N335" i="2" s="1"/>
  <c r="Q334" i="2"/>
  <c r="R334" i="2" s="1"/>
  <c r="M334" i="2"/>
  <c r="N334" i="2" s="1"/>
  <c r="Q333" i="2"/>
  <c r="R333" i="2" s="1"/>
  <c r="M333" i="2"/>
  <c r="N333" i="2" s="1"/>
  <c r="Q332" i="2"/>
  <c r="R332" i="2" s="1"/>
  <c r="M332" i="2"/>
  <c r="N332" i="2" s="1"/>
  <c r="Q331" i="2"/>
  <c r="R331" i="2" s="1"/>
  <c r="M331" i="2"/>
  <c r="N331" i="2" s="1"/>
  <c r="Q330" i="2"/>
  <c r="R330" i="2" s="1"/>
  <c r="M330" i="2"/>
  <c r="N330" i="2" s="1"/>
  <c r="Q329" i="2"/>
  <c r="R329" i="2" s="1"/>
  <c r="M329" i="2"/>
  <c r="N329" i="2" s="1"/>
  <c r="Q328" i="2"/>
  <c r="R328" i="2" s="1"/>
  <c r="M328" i="2"/>
  <c r="N328" i="2" s="1"/>
  <c r="Q327" i="2"/>
  <c r="R327" i="2" s="1"/>
  <c r="M327" i="2"/>
  <c r="N327" i="2" s="1"/>
  <c r="Q326" i="2"/>
  <c r="R326" i="2" s="1"/>
  <c r="M326" i="2"/>
  <c r="N326" i="2" s="1"/>
  <c r="Q325" i="2"/>
  <c r="R325" i="2" s="1"/>
  <c r="M325" i="2"/>
  <c r="N325" i="2" s="1"/>
  <c r="Q324" i="2"/>
  <c r="R324" i="2" s="1"/>
  <c r="M324" i="2"/>
  <c r="N324" i="2" s="1"/>
  <c r="Q323" i="2"/>
  <c r="R323" i="2" s="1"/>
  <c r="M323" i="2"/>
  <c r="N323" i="2" s="1"/>
  <c r="Q322" i="2"/>
  <c r="R322" i="2" s="1"/>
  <c r="M322" i="2"/>
  <c r="N322" i="2" s="1"/>
  <c r="Q321" i="2"/>
  <c r="R321" i="2" s="1"/>
  <c r="M321" i="2"/>
  <c r="N321" i="2" s="1"/>
  <c r="Q320" i="2"/>
  <c r="R320" i="2" s="1"/>
  <c r="M320" i="2"/>
  <c r="N320" i="2" s="1"/>
  <c r="Q319" i="2"/>
  <c r="R319" i="2" s="1"/>
  <c r="M319" i="2"/>
  <c r="N319" i="2" s="1"/>
  <c r="Q318" i="2"/>
  <c r="R318" i="2" s="1"/>
  <c r="M318" i="2"/>
  <c r="N318" i="2" s="1"/>
  <c r="Q317" i="2"/>
  <c r="R317" i="2" s="1"/>
  <c r="M317" i="2"/>
  <c r="N317" i="2" s="1"/>
  <c r="Q316" i="2"/>
  <c r="R316" i="2" s="1"/>
  <c r="M316" i="2"/>
  <c r="N316" i="2" s="1"/>
  <c r="Q315" i="2"/>
  <c r="R315" i="2" s="1"/>
  <c r="M315" i="2"/>
  <c r="N315" i="2" s="1"/>
  <c r="Q314" i="2"/>
  <c r="R314" i="2" s="1"/>
  <c r="M314" i="2"/>
  <c r="N314" i="2" s="1"/>
  <c r="Q313" i="2"/>
  <c r="R313" i="2" s="1"/>
  <c r="M313" i="2"/>
  <c r="N313" i="2" s="1"/>
  <c r="Q312" i="2"/>
  <c r="R312" i="2" s="1"/>
  <c r="M312" i="2"/>
  <c r="N312" i="2" s="1"/>
  <c r="Q311" i="2"/>
  <c r="R311" i="2" s="1"/>
  <c r="M311" i="2"/>
  <c r="N311" i="2" s="1"/>
  <c r="Q310" i="2"/>
  <c r="R310" i="2" s="1"/>
  <c r="M310" i="2"/>
  <c r="N310" i="2" s="1"/>
  <c r="Q309" i="2"/>
  <c r="R309" i="2" s="1"/>
  <c r="M309" i="2"/>
  <c r="N309" i="2" s="1"/>
  <c r="Q308" i="2"/>
  <c r="R308" i="2" s="1"/>
  <c r="M308" i="2"/>
  <c r="N308" i="2" s="1"/>
  <c r="Q307" i="2"/>
  <c r="R307" i="2" s="1"/>
  <c r="M307" i="2"/>
  <c r="N307" i="2" s="1"/>
  <c r="Q306" i="2"/>
  <c r="R306" i="2" s="1"/>
  <c r="M306" i="2"/>
  <c r="N306" i="2" s="1"/>
  <c r="Q305" i="2"/>
  <c r="R305" i="2" s="1"/>
  <c r="M305" i="2"/>
  <c r="N305" i="2" s="1"/>
  <c r="Q304" i="2"/>
  <c r="R304" i="2" s="1"/>
  <c r="M304" i="2"/>
  <c r="N304" i="2" s="1"/>
  <c r="Q303" i="2"/>
  <c r="R303" i="2" s="1"/>
  <c r="M303" i="2"/>
  <c r="N303" i="2" s="1"/>
  <c r="Q302" i="2"/>
  <c r="R302" i="2" s="1"/>
  <c r="M302" i="2"/>
  <c r="N302" i="2" s="1"/>
  <c r="Q301" i="2"/>
  <c r="R301" i="2" s="1"/>
  <c r="M301" i="2"/>
  <c r="N301" i="2" s="1"/>
  <c r="Q300" i="2"/>
  <c r="R300" i="2" s="1"/>
  <c r="M300" i="2"/>
  <c r="N300" i="2" s="1"/>
  <c r="Q299" i="2"/>
  <c r="R299" i="2" s="1"/>
  <c r="M299" i="2"/>
  <c r="N299" i="2" s="1"/>
  <c r="Q298" i="2"/>
  <c r="R298" i="2" s="1"/>
  <c r="M298" i="2"/>
  <c r="N298" i="2" s="1"/>
  <c r="Q297" i="2"/>
  <c r="R297" i="2" s="1"/>
  <c r="M297" i="2"/>
  <c r="N297" i="2" s="1"/>
  <c r="Q296" i="2"/>
  <c r="R296" i="2" s="1"/>
  <c r="M296" i="2"/>
  <c r="N296" i="2" s="1"/>
  <c r="Q295" i="2"/>
  <c r="R295" i="2" s="1"/>
  <c r="M295" i="2"/>
  <c r="N295" i="2" s="1"/>
  <c r="Q294" i="2"/>
  <c r="R294" i="2" s="1"/>
  <c r="M294" i="2"/>
  <c r="N294" i="2" s="1"/>
  <c r="Q293" i="2"/>
  <c r="R293" i="2" s="1"/>
  <c r="M293" i="2"/>
  <c r="N293" i="2" s="1"/>
  <c r="Q292" i="2"/>
  <c r="R292" i="2" s="1"/>
  <c r="M292" i="2"/>
  <c r="N292" i="2" s="1"/>
  <c r="Q291" i="2"/>
  <c r="R291" i="2" s="1"/>
  <c r="M291" i="2"/>
  <c r="N291" i="2" s="1"/>
  <c r="Q290" i="2"/>
  <c r="R290" i="2" s="1"/>
  <c r="M290" i="2"/>
  <c r="N290" i="2" s="1"/>
  <c r="Q289" i="2"/>
  <c r="R289" i="2" s="1"/>
  <c r="M289" i="2"/>
  <c r="N289" i="2" s="1"/>
  <c r="Q288" i="2"/>
  <c r="R288" i="2" s="1"/>
  <c r="M288" i="2"/>
  <c r="N288" i="2" s="1"/>
  <c r="Q287" i="2"/>
  <c r="R287" i="2" s="1"/>
  <c r="M287" i="2"/>
  <c r="N287" i="2" s="1"/>
  <c r="Q286" i="2"/>
  <c r="R286" i="2" s="1"/>
  <c r="M286" i="2"/>
  <c r="N286" i="2" s="1"/>
  <c r="Q285" i="2"/>
  <c r="R285" i="2" s="1"/>
  <c r="M285" i="2"/>
  <c r="N285" i="2" s="1"/>
  <c r="Q284" i="2"/>
  <c r="R284" i="2" s="1"/>
  <c r="M284" i="2"/>
  <c r="N284" i="2" s="1"/>
  <c r="Q283" i="2"/>
  <c r="R283" i="2" s="1"/>
  <c r="M283" i="2"/>
  <c r="N283" i="2" s="1"/>
  <c r="Q282" i="2"/>
  <c r="R282" i="2" s="1"/>
  <c r="M282" i="2"/>
  <c r="N282" i="2" s="1"/>
  <c r="Q281" i="2"/>
  <c r="R281" i="2" s="1"/>
  <c r="M281" i="2"/>
  <c r="N281" i="2" s="1"/>
  <c r="Q280" i="2"/>
  <c r="R280" i="2" s="1"/>
  <c r="M280" i="2"/>
  <c r="N280" i="2" s="1"/>
  <c r="Q279" i="2"/>
  <c r="R279" i="2" s="1"/>
  <c r="M279" i="2"/>
  <c r="N279" i="2" s="1"/>
  <c r="Q278" i="2"/>
  <c r="R278" i="2" s="1"/>
  <c r="M278" i="2"/>
  <c r="N278" i="2" s="1"/>
  <c r="Q277" i="2"/>
  <c r="R277" i="2" s="1"/>
  <c r="M277" i="2"/>
  <c r="N277" i="2" s="1"/>
  <c r="Q276" i="2"/>
  <c r="R276" i="2" s="1"/>
  <c r="M276" i="2"/>
  <c r="N276" i="2" s="1"/>
  <c r="Q275" i="2"/>
  <c r="R275" i="2" s="1"/>
  <c r="M275" i="2"/>
  <c r="N275" i="2" s="1"/>
  <c r="Q274" i="2"/>
  <c r="R274" i="2" s="1"/>
  <c r="M274" i="2"/>
  <c r="N274" i="2" s="1"/>
  <c r="Q273" i="2"/>
  <c r="R273" i="2" s="1"/>
  <c r="M273" i="2"/>
  <c r="N273" i="2" s="1"/>
  <c r="Q272" i="2"/>
  <c r="R272" i="2" s="1"/>
  <c r="M272" i="2"/>
  <c r="N272" i="2" s="1"/>
  <c r="Q271" i="2"/>
  <c r="R271" i="2" s="1"/>
  <c r="M271" i="2"/>
  <c r="N271" i="2" s="1"/>
  <c r="Q270" i="2"/>
  <c r="R270" i="2" s="1"/>
  <c r="M270" i="2"/>
  <c r="N270" i="2" s="1"/>
  <c r="Q269" i="2"/>
  <c r="R269" i="2" s="1"/>
  <c r="M269" i="2"/>
  <c r="N269" i="2" s="1"/>
  <c r="Q268" i="2"/>
  <c r="R268" i="2" s="1"/>
  <c r="M268" i="2"/>
  <c r="N268" i="2" s="1"/>
  <c r="Q267" i="2"/>
  <c r="R267" i="2" s="1"/>
  <c r="M267" i="2"/>
  <c r="N267" i="2" s="1"/>
  <c r="Q266" i="2"/>
  <c r="R266" i="2" s="1"/>
  <c r="M266" i="2"/>
  <c r="N266" i="2" s="1"/>
  <c r="Q265" i="2"/>
  <c r="R265" i="2" s="1"/>
  <c r="M265" i="2"/>
  <c r="N265" i="2" s="1"/>
  <c r="Q264" i="2"/>
  <c r="R264" i="2" s="1"/>
  <c r="M264" i="2"/>
  <c r="N264" i="2" s="1"/>
  <c r="Q263" i="2"/>
  <c r="R263" i="2" s="1"/>
  <c r="M263" i="2"/>
  <c r="N263" i="2" s="1"/>
  <c r="Q262" i="2"/>
  <c r="R262" i="2" s="1"/>
  <c r="M262" i="2"/>
  <c r="N262" i="2" s="1"/>
  <c r="Q261" i="2"/>
  <c r="R261" i="2" s="1"/>
  <c r="M261" i="2"/>
  <c r="N261" i="2" s="1"/>
  <c r="Q260" i="2"/>
  <c r="R260" i="2" s="1"/>
  <c r="M260" i="2"/>
  <c r="N260" i="2" s="1"/>
  <c r="Q259" i="2"/>
  <c r="R259" i="2" s="1"/>
  <c r="M259" i="2"/>
  <c r="N259" i="2" s="1"/>
  <c r="Q258" i="2"/>
  <c r="R258" i="2" s="1"/>
  <c r="M258" i="2"/>
  <c r="N258" i="2" s="1"/>
  <c r="Q257" i="2"/>
  <c r="R257" i="2" s="1"/>
  <c r="M257" i="2"/>
  <c r="N257" i="2" s="1"/>
  <c r="Q256" i="2"/>
  <c r="R256" i="2" s="1"/>
  <c r="M256" i="2"/>
  <c r="N256" i="2" s="1"/>
  <c r="Q255" i="2"/>
  <c r="R255" i="2" s="1"/>
  <c r="M255" i="2"/>
  <c r="N255" i="2" s="1"/>
  <c r="Q254" i="2"/>
  <c r="R254" i="2" s="1"/>
  <c r="M254" i="2"/>
  <c r="N254" i="2" s="1"/>
  <c r="Q253" i="2"/>
  <c r="R253" i="2" s="1"/>
  <c r="M253" i="2"/>
  <c r="N253" i="2" s="1"/>
  <c r="Q252" i="2"/>
  <c r="R252" i="2" s="1"/>
  <c r="M252" i="2"/>
  <c r="N252" i="2" s="1"/>
  <c r="Q251" i="2"/>
  <c r="R251" i="2" s="1"/>
  <c r="M251" i="2"/>
  <c r="N251" i="2" s="1"/>
  <c r="Q250" i="2"/>
  <c r="R250" i="2" s="1"/>
  <c r="M250" i="2"/>
  <c r="N250" i="2" s="1"/>
  <c r="Q249" i="2"/>
  <c r="R249" i="2" s="1"/>
  <c r="M249" i="2"/>
  <c r="N249" i="2" s="1"/>
  <c r="Q248" i="2"/>
  <c r="R248" i="2" s="1"/>
  <c r="M248" i="2"/>
  <c r="N248" i="2" s="1"/>
  <c r="Q247" i="2"/>
  <c r="R247" i="2" s="1"/>
  <c r="M247" i="2"/>
  <c r="N247" i="2" s="1"/>
  <c r="Q246" i="2"/>
  <c r="R246" i="2" s="1"/>
  <c r="M246" i="2"/>
  <c r="N246" i="2" s="1"/>
  <c r="Q245" i="2"/>
  <c r="R245" i="2" s="1"/>
  <c r="M245" i="2"/>
  <c r="N245" i="2" s="1"/>
  <c r="Q244" i="2"/>
  <c r="R244" i="2" s="1"/>
  <c r="M244" i="2"/>
  <c r="N244" i="2" s="1"/>
  <c r="Q243" i="2"/>
  <c r="R243" i="2" s="1"/>
  <c r="M243" i="2"/>
  <c r="N243" i="2" s="1"/>
  <c r="Q242" i="2"/>
  <c r="R242" i="2" s="1"/>
  <c r="M242" i="2"/>
  <c r="N242" i="2" s="1"/>
  <c r="Q241" i="2"/>
  <c r="R241" i="2" s="1"/>
  <c r="M241" i="2"/>
  <c r="N241" i="2" s="1"/>
  <c r="Q240" i="2"/>
  <c r="R240" i="2" s="1"/>
  <c r="M240" i="2"/>
  <c r="N240" i="2" s="1"/>
  <c r="Q239" i="2"/>
  <c r="R239" i="2" s="1"/>
  <c r="M239" i="2"/>
  <c r="N239" i="2" s="1"/>
  <c r="Q238" i="2"/>
  <c r="R238" i="2" s="1"/>
  <c r="M238" i="2"/>
  <c r="N238" i="2" s="1"/>
  <c r="Q237" i="2"/>
  <c r="R237" i="2" s="1"/>
  <c r="M237" i="2"/>
  <c r="N237" i="2" s="1"/>
  <c r="Q236" i="2"/>
  <c r="R236" i="2" s="1"/>
  <c r="M236" i="2"/>
  <c r="N236" i="2" s="1"/>
  <c r="Q235" i="2"/>
  <c r="R235" i="2" s="1"/>
  <c r="M235" i="2"/>
  <c r="N235" i="2" s="1"/>
  <c r="Q234" i="2"/>
  <c r="R234" i="2" s="1"/>
  <c r="M234" i="2"/>
  <c r="N234" i="2" s="1"/>
  <c r="Q233" i="2"/>
  <c r="R233" i="2" s="1"/>
  <c r="M233" i="2"/>
  <c r="N233" i="2" s="1"/>
  <c r="Q232" i="2"/>
  <c r="R232" i="2" s="1"/>
  <c r="M232" i="2"/>
  <c r="N232" i="2" s="1"/>
  <c r="Q231" i="2"/>
  <c r="R231" i="2" s="1"/>
  <c r="M231" i="2"/>
  <c r="N231" i="2" s="1"/>
  <c r="Q230" i="2"/>
  <c r="R230" i="2" s="1"/>
  <c r="M230" i="2"/>
  <c r="N230" i="2" s="1"/>
  <c r="Q229" i="2"/>
  <c r="R229" i="2" s="1"/>
  <c r="M229" i="2"/>
  <c r="N229" i="2" s="1"/>
  <c r="Q228" i="2"/>
  <c r="R228" i="2" s="1"/>
  <c r="M228" i="2"/>
  <c r="N228" i="2" s="1"/>
  <c r="Q227" i="2"/>
  <c r="R227" i="2" s="1"/>
  <c r="M227" i="2"/>
  <c r="N227" i="2" s="1"/>
  <c r="Q226" i="2"/>
  <c r="R226" i="2" s="1"/>
  <c r="M226" i="2"/>
  <c r="N226" i="2" s="1"/>
  <c r="Q225" i="2"/>
  <c r="R225" i="2" s="1"/>
  <c r="M225" i="2"/>
  <c r="N225" i="2" s="1"/>
  <c r="Q224" i="2"/>
  <c r="R224" i="2" s="1"/>
  <c r="M224" i="2"/>
  <c r="N224" i="2" s="1"/>
  <c r="Q223" i="2"/>
  <c r="R223" i="2" s="1"/>
  <c r="M223" i="2"/>
  <c r="N223" i="2" s="1"/>
  <c r="Q222" i="2"/>
  <c r="R222" i="2" s="1"/>
  <c r="M222" i="2"/>
  <c r="N222" i="2" s="1"/>
  <c r="Q221" i="2"/>
  <c r="R221" i="2" s="1"/>
  <c r="M221" i="2"/>
  <c r="N221" i="2" s="1"/>
  <c r="Q220" i="2"/>
  <c r="R220" i="2" s="1"/>
  <c r="M220" i="2"/>
  <c r="N220" i="2" s="1"/>
  <c r="Q219" i="2"/>
  <c r="R219" i="2" s="1"/>
  <c r="M219" i="2"/>
  <c r="N219" i="2" s="1"/>
  <c r="Q218" i="2"/>
  <c r="R218" i="2" s="1"/>
  <c r="M218" i="2"/>
  <c r="N218" i="2" s="1"/>
  <c r="Q217" i="2"/>
  <c r="R217" i="2" s="1"/>
  <c r="M217" i="2"/>
  <c r="N217" i="2" s="1"/>
  <c r="Q216" i="2"/>
  <c r="R216" i="2" s="1"/>
  <c r="M216" i="2"/>
  <c r="N216" i="2" s="1"/>
  <c r="Q215" i="2"/>
  <c r="R215" i="2" s="1"/>
  <c r="M215" i="2"/>
  <c r="N215" i="2" s="1"/>
  <c r="Q214" i="2"/>
  <c r="R214" i="2" s="1"/>
  <c r="M214" i="2"/>
  <c r="N214" i="2" s="1"/>
  <c r="Q213" i="2"/>
  <c r="R213" i="2" s="1"/>
  <c r="M213" i="2"/>
  <c r="N213" i="2" s="1"/>
  <c r="Q212" i="2"/>
  <c r="R212" i="2" s="1"/>
  <c r="M212" i="2"/>
  <c r="N212" i="2" s="1"/>
  <c r="Q211" i="2"/>
  <c r="R211" i="2" s="1"/>
  <c r="M211" i="2"/>
  <c r="N211" i="2" s="1"/>
  <c r="Q210" i="2"/>
  <c r="R210" i="2" s="1"/>
  <c r="M210" i="2"/>
  <c r="N210" i="2" s="1"/>
  <c r="Q209" i="2"/>
  <c r="R209" i="2" s="1"/>
  <c r="M209" i="2"/>
  <c r="N209" i="2" s="1"/>
  <c r="Q208" i="2"/>
  <c r="R208" i="2" s="1"/>
  <c r="M208" i="2"/>
  <c r="N208" i="2" s="1"/>
  <c r="Q207" i="2"/>
  <c r="R207" i="2" s="1"/>
  <c r="M207" i="2"/>
  <c r="N207" i="2" s="1"/>
  <c r="Q206" i="2"/>
  <c r="R206" i="2" s="1"/>
  <c r="M206" i="2"/>
  <c r="N206" i="2" s="1"/>
  <c r="Q205" i="2"/>
  <c r="R205" i="2" s="1"/>
  <c r="M205" i="2"/>
  <c r="N205" i="2" s="1"/>
  <c r="Q204" i="2"/>
  <c r="R204" i="2" s="1"/>
  <c r="M204" i="2"/>
  <c r="N204" i="2" s="1"/>
  <c r="Q203" i="2"/>
  <c r="R203" i="2" s="1"/>
  <c r="M203" i="2"/>
  <c r="N203" i="2" s="1"/>
  <c r="Q202" i="2"/>
  <c r="R202" i="2" s="1"/>
  <c r="M202" i="2"/>
  <c r="N202" i="2" s="1"/>
  <c r="Q201" i="2"/>
  <c r="R201" i="2" s="1"/>
  <c r="M201" i="2"/>
  <c r="N201" i="2" s="1"/>
  <c r="Q200" i="2"/>
  <c r="R200" i="2" s="1"/>
  <c r="M200" i="2"/>
  <c r="N200" i="2" s="1"/>
  <c r="Q199" i="2"/>
  <c r="R199" i="2" s="1"/>
  <c r="M199" i="2"/>
  <c r="N199" i="2" s="1"/>
  <c r="Q198" i="2"/>
  <c r="R198" i="2" s="1"/>
  <c r="M198" i="2"/>
  <c r="N198" i="2" s="1"/>
  <c r="Q197" i="2"/>
  <c r="R197" i="2" s="1"/>
  <c r="M197" i="2"/>
  <c r="N197" i="2" s="1"/>
  <c r="Q196" i="2"/>
  <c r="R196" i="2" s="1"/>
  <c r="M196" i="2"/>
  <c r="N196" i="2" s="1"/>
  <c r="Q195" i="2"/>
  <c r="R195" i="2" s="1"/>
  <c r="M195" i="2"/>
  <c r="N195" i="2" s="1"/>
  <c r="Q194" i="2"/>
  <c r="R194" i="2" s="1"/>
  <c r="M194" i="2"/>
  <c r="N194" i="2" s="1"/>
  <c r="Q193" i="2"/>
  <c r="R193" i="2" s="1"/>
  <c r="M193" i="2"/>
  <c r="N193" i="2" s="1"/>
  <c r="Q192" i="2"/>
  <c r="R192" i="2" s="1"/>
  <c r="M192" i="2"/>
  <c r="N192" i="2" s="1"/>
  <c r="Q191" i="2"/>
  <c r="R191" i="2" s="1"/>
  <c r="M191" i="2"/>
  <c r="N191" i="2" s="1"/>
  <c r="Q190" i="2"/>
  <c r="R190" i="2" s="1"/>
  <c r="M190" i="2"/>
  <c r="N190" i="2" s="1"/>
  <c r="Q189" i="2"/>
  <c r="R189" i="2" s="1"/>
  <c r="M189" i="2"/>
  <c r="N189" i="2" s="1"/>
  <c r="Q188" i="2"/>
  <c r="R188" i="2" s="1"/>
  <c r="M188" i="2"/>
  <c r="N188" i="2" s="1"/>
  <c r="Q187" i="2"/>
  <c r="R187" i="2" s="1"/>
  <c r="M187" i="2"/>
  <c r="N187" i="2" s="1"/>
  <c r="Q186" i="2"/>
  <c r="R186" i="2" s="1"/>
  <c r="M186" i="2"/>
  <c r="N186" i="2" s="1"/>
  <c r="Q185" i="2"/>
  <c r="R185" i="2" s="1"/>
  <c r="M185" i="2"/>
  <c r="N185" i="2" s="1"/>
  <c r="Q184" i="2"/>
  <c r="R184" i="2" s="1"/>
  <c r="M184" i="2"/>
  <c r="N184" i="2" s="1"/>
  <c r="Q183" i="2"/>
  <c r="R183" i="2" s="1"/>
  <c r="M183" i="2"/>
  <c r="N183" i="2" s="1"/>
  <c r="Q182" i="2"/>
  <c r="R182" i="2" s="1"/>
  <c r="M182" i="2"/>
  <c r="N182" i="2" s="1"/>
  <c r="Q181" i="2"/>
  <c r="R181" i="2" s="1"/>
  <c r="M181" i="2"/>
  <c r="N181" i="2" s="1"/>
  <c r="Q180" i="2"/>
  <c r="R180" i="2" s="1"/>
  <c r="M180" i="2"/>
  <c r="N180" i="2" s="1"/>
  <c r="Q179" i="2"/>
  <c r="R179" i="2" s="1"/>
  <c r="M179" i="2"/>
  <c r="N179" i="2" s="1"/>
  <c r="Q178" i="2"/>
  <c r="R178" i="2" s="1"/>
  <c r="M178" i="2"/>
  <c r="N178" i="2" s="1"/>
  <c r="Q177" i="2"/>
  <c r="R177" i="2" s="1"/>
  <c r="M177" i="2"/>
  <c r="N177" i="2" s="1"/>
  <c r="Q176" i="2"/>
  <c r="R176" i="2" s="1"/>
  <c r="M176" i="2"/>
  <c r="N176" i="2" s="1"/>
  <c r="Q175" i="2"/>
  <c r="R175" i="2" s="1"/>
  <c r="M175" i="2"/>
  <c r="N175" i="2" s="1"/>
  <c r="Q174" i="2"/>
  <c r="R174" i="2" s="1"/>
  <c r="M174" i="2"/>
  <c r="N174" i="2" s="1"/>
  <c r="Q173" i="2"/>
  <c r="R173" i="2" s="1"/>
  <c r="M173" i="2"/>
  <c r="N173" i="2" s="1"/>
  <c r="Q172" i="2"/>
  <c r="R172" i="2" s="1"/>
  <c r="M172" i="2"/>
  <c r="N172" i="2" s="1"/>
  <c r="Q171" i="2"/>
  <c r="R171" i="2" s="1"/>
  <c r="M171" i="2"/>
  <c r="N171" i="2" s="1"/>
  <c r="Q170" i="2"/>
  <c r="R170" i="2" s="1"/>
  <c r="M170" i="2"/>
  <c r="N170" i="2" s="1"/>
  <c r="Q169" i="2"/>
  <c r="R169" i="2" s="1"/>
  <c r="M169" i="2"/>
  <c r="N169" i="2" s="1"/>
  <c r="Q168" i="2"/>
  <c r="R168" i="2" s="1"/>
  <c r="M168" i="2"/>
  <c r="N168" i="2" s="1"/>
  <c r="Q167" i="2"/>
  <c r="R167" i="2" s="1"/>
  <c r="M167" i="2"/>
  <c r="N167" i="2" s="1"/>
  <c r="Q166" i="2"/>
  <c r="R166" i="2" s="1"/>
  <c r="M166" i="2"/>
  <c r="N166" i="2" s="1"/>
  <c r="Q165" i="2"/>
  <c r="R165" i="2" s="1"/>
  <c r="M165" i="2"/>
  <c r="N165" i="2" s="1"/>
  <c r="Q164" i="2"/>
  <c r="R164" i="2" s="1"/>
  <c r="M164" i="2"/>
  <c r="N164" i="2" s="1"/>
  <c r="Q163" i="2"/>
  <c r="R163" i="2" s="1"/>
  <c r="M163" i="2"/>
  <c r="N163" i="2" s="1"/>
  <c r="Q162" i="2"/>
  <c r="R162" i="2" s="1"/>
  <c r="M162" i="2"/>
  <c r="N162" i="2" s="1"/>
  <c r="Q161" i="2"/>
  <c r="R161" i="2" s="1"/>
  <c r="M161" i="2"/>
  <c r="N161" i="2" s="1"/>
  <c r="Q160" i="2"/>
  <c r="R160" i="2" s="1"/>
  <c r="M160" i="2"/>
  <c r="N160" i="2" s="1"/>
  <c r="Q159" i="2"/>
  <c r="R159" i="2" s="1"/>
  <c r="M159" i="2"/>
  <c r="N159" i="2" s="1"/>
  <c r="Q158" i="2"/>
  <c r="R158" i="2" s="1"/>
  <c r="M158" i="2"/>
  <c r="N158" i="2" s="1"/>
  <c r="Q157" i="2"/>
  <c r="R157" i="2" s="1"/>
  <c r="M157" i="2"/>
  <c r="N157" i="2" s="1"/>
  <c r="Q156" i="2"/>
  <c r="R156" i="2" s="1"/>
  <c r="M156" i="2"/>
  <c r="N156" i="2" s="1"/>
  <c r="Q155" i="2"/>
  <c r="R155" i="2" s="1"/>
  <c r="M155" i="2"/>
  <c r="N155" i="2" s="1"/>
  <c r="Q154" i="2"/>
  <c r="R154" i="2" s="1"/>
  <c r="M154" i="2"/>
  <c r="N154" i="2" s="1"/>
  <c r="Q153" i="2"/>
  <c r="R153" i="2" s="1"/>
  <c r="M153" i="2"/>
  <c r="N153" i="2" s="1"/>
  <c r="Q152" i="2"/>
  <c r="R152" i="2" s="1"/>
  <c r="M152" i="2"/>
  <c r="N152" i="2" s="1"/>
  <c r="Q151" i="2"/>
  <c r="R151" i="2" s="1"/>
  <c r="M151" i="2"/>
  <c r="N151" i="2" s="1"/>
  <c r="Q150" i="2"/>
  <c r="R150" i="2" s="1"/>
  <c r="M150" i="2"/>
  <c r="N150" i="2" s="1"/>
  <c r="Q149" i="2"/>
  <c r="R149" i="2" s="1"/>
  <c r="M149" i="2"/>
  <c r="N149" i="2" s="1"/>
  <c r="Q148" i="2"/>
  <c r="R148" i="2" s="1"/>
  <c r="M148" i="2"/>
  <c r="N148" i="2" s="1"/>
  <c r="Q147" i="2"/>
  <c r="R147" i="2" s="1"/>
  <c r="M147" i="2"/>
  <c r="N147" i="2" s="1"/>
  <c r="Q146" i="2"/>
  <c r="R146" i="2" s="1"/>
  <c r="M146" i="2"/>
  <c r="N146" i="2" s="1"/>
  <c r="Q145" i="2"/>
  <c r="R145" i="2" s="1"/>
  <c r="M145" i="2"/>
  <c r="N145" i="2" s="1"/>
  <c r="Q144" i="2"/>
  <c r="R144" i="2" s="1"/>
  <c r="M144" i="2"/>
  <c r="N144" i="2" s="1"/>
  <c r="Q143" i="2"/>
  <c r="R143" i="2" s="1"/>
  <c r="M143" i="2"/>
  <c r="N143" i="2" s="1"/>
  <c r="Q142" i="2"/>
  <c r="R142" i="2" s="1"/>
  <c r="M142" i="2"/>
  <c r="N142" i="2" s="1"/>
  <c r="Q141" i="2"/>
  <c r="R141" i="2" s="1"/>
  <c r="M141" i="2"/>
  <c r="N141" i="2" s="1"/>
  <c r="Q140" i="2"/>
  <c r="R140" i="2" s="1"/>
  <c r="M140" i="2"/>
  <c r="N140" i="2" s="1"/>
  <c r="Q139" i="2"/>
  <c r="R139" i="2" s="1"/>
  <c r="M139" i="2"/>
  <c r="N139" i="2" s="1"/>
  <c r="Q138" i="2"/>
  <c r="R138" i="2" s="1"/>
  <c r="M138" i="2"/>
  <c r="N138" i="2" s="1"/>
  <c r="Q137" i="2"/>
  <c r="R137" i="2" s="1"/>
  <c r="M137" i="2"/>
  <c r="N137" i="2" s="1"/>
  <c r="Q136" i="2"/>
  <c r="R136" i="2" s="1"/>
  <c r="M136" i="2"/>
  <c r="N136" i="2" s="1"/>
  <c r="Q135" i="2"/>
  <c r="R135" i="2" s="1"/>
  <c r="M135" i="2"/>
  <c r="N135" i="2" s="1"/>
  <c r="Q134" i="2"/>
  <c r="R134" i="2" s="1"/>
  <c r="M134" i="2"/>
  <c r="N134" i="2" s="1"/>
  <c r="Q133" i="2"/>
  <c r="R133" i="2" s="1"/>
  <c r="M133" i="2"/>
  <c r="N133" i="2" s="1"/>
  <c r="Q132" i="2"/>
  <c r="R132" i="2" s="1"/>
  <c r="M132" i="2"/>
  <c r="N132" i="2" s="1"/>
  <c r="Q131" i="2"/>
  <c r="R131" i="2" s="1"/>
  <c r="M131" i="2"/>
  <c r="N131" i="2" s="1"/>
  <c r="Q130" i="2"/>
  <c r="R130" i="2" s="1"/>
  <c r="M130" i="2"/>
  <c r="N130" i="2" s="1"/>
  <c r="Q129" i="2"/>
  <c r="R129" i="2" s="1"/>
  <c r="M129" i="2"/>
  <c r="N129" i="2" s="1"/>
  <c r="Q128" i="2"/>
  <c r="R128" i="2" s="1"/>
  <c r="M128" i="2"/>
  <c r="N128" i="2" s="1"/>
  <c r="Q127" i="2"/>
  <c r="R127" i="2" s="1"/>
  <c r="M127" i="2"/>
  <c r="N127" i="2" s="1"/>
  <c r="Q126" i="2"/>
  <c r="R126" i="2" s="1"/>
  <c r="M126" i="2"/>
  <c r="N126" i="2" s="1"/>
  <c r="Q125" i="2"/>
  <c r="R125" i="2" s="1"/>
  <c r="M125" i="2"/>
  <c r="N125" i="2" s="1"/>
  <c r="Q124" i="2"/>
  <c r="R124" i="2" s="1"/>
  <c r="M124" i="2"/>
  <c r="N124" i="2" s="1"/>
  <c r="Q123" i="2"/>
  <c r="R123" i="2" s="1"/>
  <c r="M123" i="2"/>
  <c r="N123" i="2" s="1"/>
  <c r="Q122" i="2"/>
  <c r="R122" i="2" s="1"/>
  <c r="M122" i="2"/>
  <c r="N122" i="2" s="1"/>
  <c r="Q121" i="2"/>
  <c r="R121" i="2" s="1"/>
  <c r="M121" i="2"/>
  <c r="N121" i="2" s="1"/>
  <c r="Q120" i="2"/>
  <c r="R120" i="2" s="1"/>
  <c r="M120" i="2"/>
  <c r="N120" i="2" s="1"/>
  <c r="Q119" i="2"/>
  <c r="R119" i="2" s="1"/>
  <c r="M119" i="2"/>
  <c r="N119" i="2" s="1"/>
  <c r="Q118" i="2"/>
  <c r="R118" i="2" s="1"/>
  <c r="M118" i="2"/>
  <c r="N118" i="2" s="1"/>
  <c r="Q117" i="2"/>
  <c r="R117" i="2" s="1"/>
  <c r="M117" i="2"/>
  <c r="N117" i="2" s="1"/>
  <c r="Q116" i="2"/>
  <c r="R116" i="2" s="1"/>
  <c r="M116" i="2"/>
  <c r="N116" i="2" s="1"/>
  <c r="Q115" i="2"/>
  <c r="R115" i="2" s="1"/>
  <c r="M115" i="2"/>
  <c r="N115" i="2" s="1"/>
  <c r="Q114" i="2"/>
  <c r="R114" i="2" s="1"/>
  <c r="M114" i="2"/>
  <c r="N114" i="2" s="1"/>
  <c r="Q113" i="2"/>
  <c r="R113" i="2" s="1"/>
  <c r="M113" i="2"/>
  <c r="N113" i="2" s="1"/>
  <c r="Q112" i="2"/>
  <c r="R112" i="2" s="1"/>
  <c r="M112" i="2"/>
  <c r="N112" i="2" s="1"/>
  <c r="Q111" i="2"/>
  <c r="R111" i="2" s="1"/>
  <c r="M111" i="2"/>
  <c r="N111" i="2" s="1"/>
  <c r="Q110" i="2"/>
  <c r="R110" i="2" s="1"/>
  <c r="M110" i="2"/>
  <c r="N110" i="2" s="1"/>
  <c r="Q109" i="2"/>
  <c r="R109" i="2" s="1"/>
  <c r="M109" i="2"/>
  <c r="N109" i="2" s="1"/>
  <c r="Q108" i="2"/>
  <c r="R108" i="2" s="1"/>
  <c r="M108" i="2"/>
  <c r="N108" i="2" s="1"/>
  <c r="Q107" i="2"/>
  <c r="R107" i="2" s="1"/>
  <c r="M107" i="2"/>
  <c r="N107" i="2" s="1"/>
  <c r="Q106" i="2"/>
  <c r="R106" i="2" s="1"/>
  <c r="M106" i="2"/>
  <c r="N106" i="2" s="1"/>
  <c r="Q105" i="2"/>
  <c r="R105" i="2" s="1"/>
  <c r="M105" i="2"/>
  <c r="N105" i="2" s="1"/>
  <c r="Q104" i="2"/>
  <c r="R104" i="2" s="1"/>
  <c r="M104" i="2"/>
  <c r="N104" i="2" s="1"/>
  <c r="Q103" i="2"/>
  <c r="R103" i="2" s="1"/>
  <c r="M103" i="2"/>
  <c r="N103" i="2" s="1"/>
  <c r="Q102" i="2"/>
  <c r="R102" i="2" s="1"/>
  <c r="M102" i="2"/>
  <c r="N102" i="2" s="1"/>
  <c r="Q101" i="2"/>
  <c r="R101" i="2" s="1"/>
  <c r="M101" i="2"/>
  <c r="N101" i="2" s="1"/>
  <c r="Q100" i="2"/>
  <c r="R100" i="2" s="1"/>
  <c r="M100" i="2"/>
  <c r="N100" i="2" s="1"/>
  <c r="Q99" i="2"/>
  <c r="R99" i="2" s="1"/>
  <c r="M99" i="2"/>
  <c r="N99" i="2" s="1"/>
  <c r="Q98" i="2"/>
  <c r="R98" i="2" s="1"/>
  <c r="M98" i="2"/>
  <c r="N98" i="2" s="1"/>
  <c r="Q97" i="2"/>
  <c r="R97" i="2" s="1"/>
  <c r="M97" i="2"/>
  <c r="N97" i="2" s="1"/>
  <c r="Q96" i="2"/>
  <c r="R96" i="2" s="1"/>
  <c r="M96" i="2"/>
  <c r="N96" i="2" s="1"/>
  <c r="Q95" i="2"/>
  <c r="R95" i="2" s="1"/>
  <c r="M95" i="2"/>
  <c r="N95" i="2" s="1"/>
  <c r="Q94" i="2"/>
  <c r="R94" i="2" s="1"/>
  <c r="M94" i="2"/>
  <c r="N94" i="2" s="1"/>
  <c r="Q93" i="2"/>
  <c r="R93" i="2" s="1"/>
  <c r="M93" i="2"/>
  <c r="N93" i="2" s="1"/>
  <c r="Q92" i="2"/>
  <c r="R92" i="2" s="1"/>
  <c r="M92" i="2"/>
  <c r="N92" i="2" s="1"/>
  <c r="Q91" i="2"/>
  <c r="R91" i="2" s="1"/>
  <c r="M91" i="2"/>
  <c r="N91" i="2" s="1"/>
  <c r="Q90" i="2"/>
  <c r="R90" i="2" s="1"/>
  <c r="M90" i="2"/>
  <c r="N90" i="2" s="1"/>
  <c r="Q89" i="2"/>
  <c r="R89" i="2" s="1"/>
  <c r="M89" i="2"/>
  <c r="N89" i="2" s="1"/>
  <c r="Q88" i="2"/>
  <c r="R88" i="2" s="1"/>
  <c r="M88" i="2"/>
  <c r="N88" i="2" s="1"/>
  <c r="Q87" i="2"/>
  <c r="R87" i="2" s="1"/>
  <c r="M87" i="2"/>
  <c r="N87" i="2" s="1"/>
  <c r="Q86" i="2"/>
  <c r="R86" i="2" s="1"/>
  <c r="M86" i="2"/>
  <c r="N86" i="2" s="1"/>
  <c r="Q85" i="2"/>
  <c r="R85" i="2" s="1"/>
  <c r="M85" i="2"/>
  <c r="N85" i="2" s="1"/>
  <c r="Q84" i="2"/>
  <c r="R84" i="2" s="1"/>
  <c r="M84" i="2"/>
  <c r="N84" i="2" s="1"/>
  <c r="Q83" i="2"/>
  <c r="R83" i="2" s="1"/>
  <c r="M83" i="2"/>
  <c r="N83" i="2" s="1"/>
  <c r="Q82" i="2"/>
  <c r="R82" i="2" s="1"/>
  <c r="M82" i="2"/>
  <c r="N82" i="2" s="1"/>
  <c r="Q81" i="2"/>
  <c r="R81" i="2" s="1"/>
  <c r="M81" i="2"/>
  <c r="N81" i="2" s="1"/>
  <c r="Q80" i="2"/>
  <c r="R80" i="2" s="1"/>
  <c r="M80" i="2"/>
  <c r="N80" i="2" s="1"/>
  <c r="Q79" i="2"/>
  <c r="R79" i="2" s="1"/>
  <c r="M79" i="2"/>
  <c r="N79" i="2" s="1"/>
  <c r="Q78" i="2"/>
  <c r="R78" i="2" s="1"/>
  <c r="M78" i="2"/>
  <c r="N78" i="2" s="1"/>
  <c r="Q77" i="2"/>
  <c r="R77" i="2" s="1"/>
  <c r="M77" i="2"/>
  <c r="N77" i="2" s="1"/>
  <c r="Q76" i="2"/>
  <c r="R76" i="2" s="1"/>
  <c r="M76" i="2"/>
  <c r="N76" i="2" s="1"/>
  <c r="Q75" i="2"/>
  <c r="R75" i="2" s="1"/>
  <c r="M75" i="2"/>
  <c r="N75" i="2" s="1"/>
  <c r="Q74" i="2"/>
  <c r="R74" i="2" s="1"/>
  <c r="M74" i="2"/>
  <c r="N74" i="2" s="1"/>
  <c r="Q73" i="2"/>
  <c r="R73" i="2" s="1"/>
  <c r="M73" i="2"/>
  <c r="N73" i="2" s="1"/>
  <c r="Q72" i="2"/>
  <c r="R72" i="2" s="1"/>
  <c r="M72" i="2"/>
  <c r="N72" i="2" s="1"/>
  <c r="Q71" i="2"/>
  <c r="R71" i="2" s="1"/>
  <c r="M71" i="2"/>
  <c r="N71" i="2" s="1"/>
  <c r="Q70" i="2"/>
  <c r="R70" i="2" s="1"/>
  <c r="M70" i="2"/>
  <c r="N70" i="2" s="1"/>
  <c r="Q69" i="2"/>
  <c r="R69" i="2" s="1"/>
  <c r="M69" i="2"/>
  <c r="N69" i="2" s="1"/>
  <c r="Q68" i="2"/>
  <c r="R68" i="2" s="1"/>
  <c r="M68" i="2"/>
  <c r="N68" i="2" s="1"/>
  <c r="Q67" i="2"/>
  <c r="R67" i="2" s="1"/>
  <c r="M67" i="2"/>
  <c r="N67" i="2" s="1"/>
  <c r="Q66" i="2"/>
  <c r="R66" i="2" s="1"/>
  <c r="M66" i="2"/>
  <c r="N66" i="2" s="1"/>
  <c r="Q65" i="2"/>
  <c r="R65" i="2" s="1"/>
  <c r="M65" i="2"/>
  <c r="N65" i="2" s="1"/>
  <c r="Q64" i="2"/>
  <c r="R64" i="2" s="1"/>
  <c r="M64" i="2"/>
  <c r="N64" i="2" s="1"/>
  <c r="Q63" i="2"/>
  <c r="R63" i="2" s="1"/>
  <c r="M63" i="2"/>
  <c r="N63" i="2" s="1"/>
  <c r="Q62" i="2"/>
  <c r="R62" i="2" s="1"/>
  <c r="M62" i="2"/>
  <c r="N62" i="2" s="1"/>
  <c r="Q61" i="2"/>
  <c r="R61" i="2" s="1"/>
  <c r="M61" i="2"/>
  <c r="N61" i="2" s="1"/>
  <c r="Q60" i="2"/>
  <c r="R60" i="2" s="1"/>
  <c r="M60" i="2"/>
  <c r="N60" i="2" s="1"/>
  <c r="Q59" i="2"/>
  <c r="R59" i="2" s="1"/>
  <c r="M59" i="2"/>
  <c r="N59" i="2" s="1"/>
  <c r="Q58" i="2"/>
  <c r="R58" i="2" s="1"/>
  <c r="M58" i="2"/>
  <c r="N58" i="2" s="1"/>
  <c r="Q57" i="2"/>
  <c r="R57" i="2" s="1"/>
  <c r="M57" i="2"/>
  <c r="N57" i="2" s="1"/>
  <c r="Q53" i="2"/>
  <c r="R53" i="2" s="1"/>
  <c r="Q56" i="2"/>
  <c r="R56" i="2" s="1"/>
  <c r="Q55" i="2"/>
  <c r="R55" i="2" s="1"/>
  <c r="Q54" i="2"/>
  <c r="R54" i="2" s="1"/>
  <c r="Q51" i="2"/>
  <c r="R51" i="2" s="1"/>
  <c r="Q50" i="2"/>
  <c r="R50" i="2" s="1"/>
  <c r="Q49" i="2"/>
  <c r="R49" i="2" s="1"/>
  <c r="Q48" i="2"/>
  <c r="R48" i="2" s="1"/>
  <c r="Q47" i="2"/>
  <c r="R47" i="2" s="1"/>
  <c r="Q46" i="2"/>
  <c r="R46" i="2" s="1"/>
  <c r="Q45" i="2"/>
  <c r="R45" i="2" s="1"/>
  <c r="Q43" i="2"/>
  <c r="R43" i="2" s="1"/>
  <c r="Q42" i="2"/>
  <c r="R42" i="2" s="1"/>
  <c r="Q41" i="2"/>
  <c r="R41" i="2" s="1"/>
  <c r="Q40" i="2"/>
  <c r="R40" i="2" s="1"/>
  <c r="Q39" i="2"/>
  <c r="R39" i="2" s="1"/>
  <c r="Q38" i="2"/>
  <c r="R38" i="2" s="1"/>
  <c r="Q37" i="2"/>
  <c r="R37" i="2" s="1"/>
  <c r="Q35" i="2"/>
  <c r="R35" i="2" s="1"/>
  <c r="Q34" i="2"/>
  <c r="R34" i="2" s="1"/>
  <c r="Q33" i="2"/>
  <c r="R33" i="2" s="1"/>
  <c r="Q32" i="2"/>
  <c r="R32" i="2" s="1"/>
  <c r="Q29" i="2"/>
  <c r="R29" i="2" s="1"/>
  <c r="Q28" i="2"/>
  <c r="R28" i="2" s="1"/>
  <c r="Q27" i="2"/>
  <c r="R27" i="2" s="1"/>
  <c r="Q26" i="2"/>
  <c r="R26" i="2" s="1"/>
  <c r="Q25" i="2"/>
  <c r="R25" i="2" s="1"/>
  <c r="Q21" i="2"/>
  <c r="R21" i="2" s="1"/>
  <c r="Q20" i="2"/>
  <c r="R20" i="2" s="1"/>
  <c r="Q19" i="2"/>
  <c r="R19" i="2" s="1"/>
  <c r="Q18" i="2"/>
  <c r="R18" i="2" s="1"/>
  <c r="Q17" i="2"/>
  <c r="R17" i="2" s="1"/>
  <c r="Q13" i="2"/>
  <c r="R13" i="2" s="1"/>
  <c r="Q12" i="2"/>
  <c r="R12" i="2" s="1"/>
  <c r="Q11" i="2"/>
  <c r="R11" i="2" s="1"/>
  <c r="Q10" i="2"/>
  <c r="R10" i="2" s="1"/>
  <c r="Q44" i="2"/>
  <c r="R44" i="2" s="1"/>
  <c r="Q36" i="2"/>
  <c r="R36" i="2" s="1"/>
  <c r="Q31" i="2"/>
  <c r="R31" i="2" s="1"/>
  <c r="Q30" i="2"/>
  <c r="R30" i="2" s="1"/>
  <c r="Q24" i="2"/>
  <c r="R24" i="2" s="1"/>
  <c r="Q23" i="2"/>
  <c r="R23" i="2" s="1"/>
  <c r="Q22" i="2"/>
  <c r="R22" i="2" s="1"/>
  <c r="Q16" i="2"/>
  <c r="R16" i="2" s="1"/>
  <c r="Q15" i="2"/>
  <c r="R15" i="2" s="1"/>
  <c r="Q14" i="2"/>
  <c r="R14" i="2" s="1"/>
  <c r="M56" i="2"/>
  <c r="N56" i="2" s="1"/>
  <c r="M55" i="2"/>
  <c r="N55" i="2" s="1"/>
  <c r="M52" i="2"/>
  <c r="N52" i="2" s="1"/>
  <c r="M49" i="2"/>
  <c r="N49" i="2" s="1"/>
  <c r="M48" i="2"/>
  <c r="N48" i="2" s="1"/>
  <c r="M47" i="2"/>
  <c r="N47" i="2" s="1"/>
  <c r="M42" i="2"/>
  <c r="N42" i="2" s="1"/>
  <c r="M41" i="2"/>
  <c r="N41" i="2" s="1"/>
  <c r="M40" i="2"/>
  <c r="N40" i="2" s="1"/>
  <c r="M39" i="2"/>
  <c r="N39" i="2" s="1"/>
  <c r="M37" i="2"/>
  <c r="M35" i="2"/>
  <c r="N35" i="2" s="1"/>
  <c r="M32" i="2"/>
  <c r="N32" i="2" s="1"/>
  <c r="M27" i="2"/>
  <c r="N27" i="2" s="1"/>
  <c r="M25" i="2"/>
  <c r="M13" i="2"/>
  <c r="N13" i="2" s="1"/>
  <c r="M11" i="2"/>
  <c r="N11" i="2" s="1"/>
  <c r="M10" i="2"/>
  <c r="N10" i="2" s="1"/>
  <c r="M14" i="2"/>
  <c r="N14" i="2" s="1"/>
  <c r="M17" i="2"/>
  <c r="N17" i="2" s="1"/>
  <c r="M21" i="2"/>
  <c r="N21" i="2" s="1"/>
  <c r="M22" i="2"/>
  <c r="N22" i="2" s="1"/>
  <c r="M29" i="2"/>
  <c r="N29" i="2" s="1"/>
  <c r="M30" i="2"/>
  <c r="N30" i="2" s="1"/>
  <c r="M43" i="2"/>
  <c r="N43" i="2" s="1"/>
  <c r="M44" i="2"/>
  <c r="M45" i="2"/>
  <c r="N45" i="2" s="1"/>
  <c r="M50" i="2"/>
  <c r="N50" i="2" s="1"/>
  <c r="M33" i="2"/>
  <c r="N33" i="2" s="1"/>
  <c r="M34" i="2"/>
  <c r="N34" i="2" s="1"/>
  <c r="M36" i="2"/>
  <c r="N36" i="2" s="1"/>
  <c r="M38" i="2"/>
  <c r="N38" i="2" s="1"/>
  <c r="M46" i="2"/>
  <c r="N46" i="2" s="1"/>
  <c r="M53" i="2"/>
  <c r="N53" i="2" s="1"/>
  <c r="M54" i="2"/>
  <c r="N54" i="2" s="1"/>
  <c r="M12" i="2"/>
  <c r="N12" i="2" s="1"/>
  <c r="M15" i="2"/>
  <c r="N15" i="2" s="1"/>
  <c r="M16" i="2"/>
  <c r="N16" i="2" s="1"/>
  <c r="M18" i="2"/>
  <c r="N18" i="2" s="1"/>
  <c r="M19" i="2"/>
  <c r="N19" i="2" s="1"/>
  <c r="M20" i="2"/>
  <c r="N20" i="2" s="1"/>
  <c r="M23" i="2"/>
  <c r="N23" i="2" s="1"/>
  <c r="M24" i="2"/>
  <c r="N24" i="2" s="1"/>
  <c r="M26" i="2"/>
  <c r="N26" i="2" s="1"/>
  <c r="M28" i="2"/>
  <c r="N28" i="2" s="1"/>
  <c r="M31" i="2"/>
  <c r="N31" i="2" s="1"/>
  <c r="J636" i="2" l="1"/>
  <c r="M51" i="2"/>
  <c r="N51" i="2" s="1"/>
  <c r="N25" i="2"/>
  <c r="N44" i="2"/>
  <c r="N37" i="2"/>
  <c r="N636" i="2" l="1"/>
  <c r="Q52" i="2"/>
  <c r="R52" i="2" s="1"/>
  <c r="R636" i="2" s="1"/>
  <c r="G86" i="1" l="1"/>
  <c r="G85" i="1"/>
  <c r="G84" i="1"/>
  <c r="G83" i="1"/>
  <c r="G82" i="1"/>
  <c r="G81" i="1"/>
  <c r="G80" i="1"/>
  <c r="G79" i="1"/>
  <c r="G78" i="1"/>
  <c r="G77" i="1"/>
  <c r="G76" i="1"/>
  <c r="G75" i="1"/>
  <c r="G74" i="1"/>
  <c r="G73" i="1"/>
  <c r="G72" i="1"/>
  <c r="G71" i="1"/>
  <c r="G70" i="1"/>
  <c r="G69" i="1"/>
  <c r="G68" i="1"/>
  <c r="G67" i="1"/>
  <c r="G66" i="1"/>
  <c r="G65" i="1"/>
  <c r="G64" i="1"/>
  <c r="G63" i="1"/>
  <c r="G62" i="1"/>
  <c r="G61" i="1"/>
  <c r="G60" i="1"/>
  <c r="G59" i="1"/>
  <c r="G21" i="1"/>
  <c r="A3" i="1"/>
  <c r="A4" i="1" s="1"/>
  <c r="A5" i="1" s="1"/>
  <c r="A6" i="1" s="1"/>
  <c r="A7" i="1" s="1"/>
  <c r="A8" i="1" s="1"/>
  <c r="A9" i="1" s="1"/>
  <c r="A10" i="1" s="1"/>
  <c r="A11" i="1" s="1"/>
  <c r="A12" i="1" s="1"/>
  <c r="A13" i="1" s="1"/>
  <c r="A14" i="1" s="1"/>
  <c r="A15" i="1" s="1"/>
  <c r="A16" i="1" s="1"/>
  <c r="A17" i="1" s="1"/>
  <c r="A18" i="1" s="1"/>
  <c r="A19" i="1" s="1"/>
  <c r="A20" i="1" s="1"/>
  <c r="A21" i="1" s="1"/>
  <c r="A22" i="1" s="1"/>
  <c r="G46" i="1"/>
  <c r="G45" i="1"/>
  <c r="G44" i="1"/>
  <c r="G43" i="1"/>
  <c r="G42" i="1"/>
  <c r="G41" i="1"/>
  <c r="G40" i="1"/>
  <c r="G39" i="1"/>
  <c r="G38" i="1"/>
  <c r="G37" i="1"/>
  <c r="G36" i="1"/>
  <c r="G35" i="1"/>
  <c r="G34" i="1"/>
  <c r="G33" i="1"/>
  <c r="G32" i="1"/>
  <c r="G31" i="1"/>
  <c r="G30" i="1"/>
  <c r="G29" i="1"/>
  <c r="G22" i="1"/>
  <c r="G20" i="1"/>
  <c r="G19" i="1"/>
  <c r="G18" i="1"/>
  <c r="G17" i="1"/>
  <c r="G16" i="1"/>
  <c r="G15" i="1"/>
  <c r="G14" i="1"/>
  <c r="G13" i="1"/>
  <c r="G12" i="1"/>
  <c r="G11" i="1"/>
  <c r="G10" i="1"/>
  <c r="G9" i="1"/>
  <c r="G8" i="1"/>
  <c r="G7" i="1"/>
  <c r="G6" i="1"/>
  <c r="G5" i="1"/>
  <c r="G4" i="1"/>
  <c r="G3" i="1"/>
  <c r="G2" i="1"/>
  <c r="G87" i="1" l="1"/>
  <c r="G88" i="1" s="1"/>
  <c r="G89" i="1" s="1"/>
  <c r="G23" i="1"/>
  <c r="G24" i="1" s="1"/>
  <c r="G25" i="1" s="1"/>
  <c r="G47" i="1"/>
  <c r="G49" i="1" s="1"/>
  <c r="G4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tc={387A66F8-D395-4055-8CB9-07E376CD47E3}</author>
    <author>tc={98B6FBDD-51D2-4759-B138-B9D8588407C0}</author>
  </authors>
  <commentList>
    <comment ref="H9" authorId="0" shapeId="0" xr:uid="{387A66F8-D395-4055-8CB9-07E376CD47E3}">
      <text>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text>
    </comment>
    <comment ref="L9" authorId="1" shapeId="0" xr:uid="{98B6FBDD-51D2-4759-B138-B9D8588407C0}">
      <text>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text>
    </comment>
  </commentList>
</comments>
</file>

<file path=xl/sharedStrings.xml><?xml version="1.0" encoding="utf-8"?>
<sst xmlns="http://schemas.openxmlformats.org/spreadsheetml/2006/main" count="2124" uniqueCount="821">
  <si>
    <t>ITEM</t>
  </si>
  <si>
    <t>ESPECIFICACIONES</t>
  </si>
  <si>
    <t>UNIDAD</t>
  </si>
  <si>
    <t xml:space="preserve">CANTIDAD </t>
  </si>
  <si>
    <t xml:space="preserve">MARCA / REF </t>
  </si>
  <si>
    <t>V. UNIT</t>
  </si>
  <si>
    <t xml:space="preserve">SUBTOTAL </t>
  </si>
  <si>
    <t>Frasco  500 gramos</t>
  </si>
  <si>
    <t>Agar Plate Count presentación granulada</t>
  </si>
  <si>
    <t>OXOID / CM-325</t>
  </si>
  <si>
    <t>Agar para hongos y levaduras YGC presentación granulado</t>
  </si>
  <si>
    <t xml:space="preserve">Agua peptonada tamponada </t>
  </si>
  <si>
    <t>CONDALAB  / 1401</t>
  </si>
  <si>
    <t>Caldo RVS (RAPPAPORT-VASSILIADIS-Soya) presentación granulada</t>
  </si>
  <si>
    <t>OXOID / CM-866</t>
  </si>
  <si>
    <t>Agar XLD</t>
  </si>
  <si>
    <t>OXOID / CM-469</t>
  </si>
  <si>
    <r>
      <t xml:space="preserve">Agar  MYP para </t>
    </r>
    <r>
      <rPr>
        <i/>
        <sz val="11"/>
        <color rgb="FF000000"/>
        <rFont val="Calibri"/>
        <family val="2"/>
      </rPr>
      <t>Bacillus cereus</t>
    </r>
  </si>
  <si>
    <t>CONDALAB / 1343</t>
  </si>
  <si>
    <t>Suplemento selectivo para Bacillus cereus</t>
  </si>
  <si>
    <t>caja X 10 viales</t>
  </si>
  <si>
    <t>CONDALAB  / 6021</t>
  </si>
  <si>
    <t>Agar Baird Parker Granulado</t>
  </si>
  <si>
    <t>CONDALAB  / 1100</t>
  </si>
  <si>
    <t>Solución yema de huevo con telurito</t>
  </si>
  <si>
    <t>Frasco X 50ml</t>
  </si>
  <si>
    <t>MERCK / CO1C1037850</t>
  </si>
  <si>
    <t>Cajas de Petri desechables estéril sin división 90 X 15 mm</t>
  </si>
  <si>
    <t>Caja X 500 unidades</t>
  </si>
  <si>
    <t>CITOTEST / 2303-1090</t>
  </si>
  <si>
    <t>Unidad</t>
  </si>
  <si>
    <t>Caja x 100 unidades</t>
  </si>
  <si>
    <t>Caldo de enriquecimiento para Listeria EB</t>
  </si>
  <si>
    <t>CONDALAB  / 1120</t>
  </si>
  <si>
    <t>Suplemento de enriquecimiento selectivo para Listeria según FDA-BAM 1995 / IDF-FIL</t>
  </si>
  <si>
    <t>CONDALAB  / 6001</t>
  </si>
  <si>
    <t>Agar Palcam  presentación granulado</t>
  </si>
  <si>
    <t>CONDALAB / 1141</t>
  </si>
  <si>
    <t>PALCAM suplemento selectivo de Listeria</t>
  </si>
  <si>
    <t>CONDALAB / 6004</t>
  </si>
  <si>
    <t>Plasma de conejo con EDTA, liofilizado</t>
  </si>
  <si>
    <t>caja X 6 viales</t>
  </si>
  <si>
    <t>MERCK / 1133060001</t>
  </si>
  <si>
    <t>Rastrillo bacteriológico en plástico estéril y autoclavable</t>
  </si>
  <si>
    <t>CITOPLUS / 2400-0005-02</t>
  </si>
  <si>
    <t>Agar eosina azul de metileno según Levine (E.M.B.)</t>
  </si>
  <si>
    <t>CONDALAB  / 1039</t>
  </si>
  <si>
    <t>Readycult. Coliformes 100</t>
  </si>
  <si>
    <t>Paquete x 20 blister</t>
  </si>
  <si>
    <t>MERCK / 1012980001</t>
  </si>
  <si>
    <t>Bolsa esteril con tiosulfato</t>
  </si>
  <si>
    <t>LABPLAS / KWS21100</t>
  </si>
  <si>
    <t>Bolsa esteril para muestras</t>
  </si>
  <si>
    <t>Caja x 500 unidades</t>
  </si>
  <si>
    <t>LABPLAS / EPR4590</t>
  </si>
  <si>
    <t xml:space="preserve">IVA </t>
  </si>
  <si>
    <t xml:space="preserve">TOTAL </t>
  </si>
  <si>
    <t xml:space="preserve">ITEM </t>
  </si>
  <si>
    <t xml:space="preserve">Descripción </t>
  </si>
  <si>
    <t>unidad</t>
  </si>
  <si>
    <t xml:space="preserve">Cantidad </t>
  </si>
  <si>
    <t xml:space="preserve">Valor Unitario </t>
  </si>
  <si>
    <t xml:space="preserve">Valor total </t>
  </si>
  <si>
    <t>Alcohol isoamílico ≥98,5 %, Frasco de 1 Litro</t>
  </si>
  <si>
    <t>Alcohol para realizar prueba de grasa Gerber en lácteos</t>
  </si>
  <si>
    <t>Litro</t>
  </si>
  <si>
    <t>Puntilla para Butirómetro</t>
  </si>
  <si>
    <t xml:space="preserve">Puntilla acero para poner con seguridad el tapón butirometro grasa Gerber </t>
  </si>
  <si>
    <t>Tapón de butirómetro</t>
  </si>
  <si>
    <t>Tapón de caucho</t>
  </si>
  <si>
    <t xml:space="preserve"> lacto densímetro </t>
  </si>
  <si>
    <t>Instrumento de vidrio que se usa para medir la densidad.</t>
  </si>
  <si>
    <t>Electrodo pHmetro,</t>
  </si>
  <si>
    <t xml:space="preserve">electrodo de repuesto para PHmetro de bolsillo. Referencia Electrodo HI1271 
Rango 0.00 a 14.00 pH
Resolución 0.01 pH
Precisión ±0.2 pH
Calibración Automático, uno o dos puntos con tres soluciones tampón disponibles (pH 4.01, 7.01 and 10.01)
Electrodo HI1271 
</t>
  </si>
  <si>
    <t>Baterías de potenciómetro o pH metro</t>
  </si>
  <si>
    <t xml:space="preserve">- Voltaje: 3V.
- Color: Gris / plateado
- Tipo Moneda / celda de botón
- Composición química: Litio
</t>
  </si>
  <si>
    <t>reactivo de Benedict.</t>
  </si>
  <si>
    <t>Solución parala  prueba de Benedict identifica azúcares reductores, como la lactosa, la glucosa, la maltosa y la celobiosa.</t>
  </si>
  <si>
    <t xml:space="preserve">Mililitro </t>
  </si>
  <si>
    <t xml:space="preserve">solución Fehling A </t>
  </si>
  <si>
    <t>Solución para indentificar azucares</t>
  </si>
  <si>
    <t>solución Fehling B</t>
  </si>
  <si>
    <t>Crisol pequeño porcelana 17 ml</t>
  </si>
  <si>
    <t>Material de porcelana para realizar humedad o cenizas</t>
  </si>
  <si>
    <t>solución de fluoroglucina etérea al 1%</t>
  </si>
  <si>
    <t>Sustancia colorantes para identificación de material organico</t>
  </si>
  <si>
    <t xml:space="preserve"> solución de bencidina</t>
  </si>
  <si>
    <t xml:space="preserve">Solución para identificar material organico en cereales </t>
  </si>
  <si>
    <t>Milimetro</t>
  </si>
  <si>
    <t>solución 2,6-diclorofenolindofenol</t>
  </si>
  <si>
    <t xml:space="preserve">Solucion para determinar acido ascorbico </t>
  </si>
  <si>
    <t>Paño de limpieza wypall</t>
  </si>
  <si>
    <t xml:space="preserve">paño para limpieza rollo por  80 hojas </t>
  </si>
  <si>
    <t>Churrusco para lavar pipetas</t>
  </si>
  <si>
    <t>cepillo o churrusco delgado para el lavado de las pipeta</t>
  </si>
  <si>
    <t>Pipeteador de cremallera de 10 ml</t>
  </si>
  <si>
    <t xml:space="preserve">plástico propipeta de cremallera de 10 ml </t>
  </si>
  <si>
    <t>Reactivo Schiff</t>
  </si>
  <si>
    <t>El reactivo de Schiff es un reactivo para la detección de aldehídos, que también ha encontrado uso en la tinción de tejidos biológicos. Es el producto de una reacción que incluye colorantes tales como la fucsina y bisulfito de sodio; pararosanilina (que carece de un grupo metilo aromático) y la nueva fucsina son otras dos alternativas para la detección química de aldehídos. Para la determinación de Aldehidos</t>
  </si>
  <si>
    <t xml:space="preserve">100 ml </t>
  </si>
  <si>
    <t>Prueba de peroxidasa para leche</t>
  </si>
  <si>
    <t>Paquete de 100 unidades</t>
  </si>
  <si>
    <t xml:space="preserve">Paquete </t>
  </si>
  <si>
    <t xml:space="preserve">kit medidor de cloro </t>
  </si>
  <si>
    <t>SUBTOTAL</t>
  </si>
  <si>
    <t>IVA</t>
  </si>
  <si>
    <t>CONDALAB  / 1301</t>
  </si>
  <si>
    <t xml:space="preserve">PRODUCTO </t>
  </si>
  <si>
    <t xml:space="preserve">DESCRIPCION </t>
  </si>
  <si>
    <t>CANT</t>
  </si>
  <si>
    <t>Sílica gel - Bolsax1kg</t>
  </si>
  <si>
    <t>desecadores para conservar sustancias libres de humedad, creando un ambiente seco</t>
  </si>
  <si>
    <r>
      <t xml:space="preserve">Crioviales de rosca de externa  con faldon estériles en polipropileno 12,5 x 41 mm </t>
    </r>
    <r>
      <rPr>
        <sz val="10"/>
        <color rgb="FFFF0000"/>
        <rFont val="Arial"/>
        <family val="2"/>
      </rPr>
      <t xml:space="preserve">Paquete x 50 und </t>
    </r>
  </si>
  <si>
    <t xml:space="preserve"> fondo redondo, autónomo.
La construcción sólida de una pieza garantiza que el código de barras no se caiga durante el almacenamiento a baja temperatura.
 Autoclavable.
 Graduaciones claras y área de marca blanca.
Esterilizado por E-Beam.
 No pirógeno, DNasa / RNasa . </t>
  </si>
  <si>
    <t>Tubos de centrifuga falcon de capacidad  15 ml esteriles. Paquete x 100 unid</t>
  </si>
  <si>
    <t>Tubos falcon con capacidad de 15ml deben ser esteriles</t>
  </si>
  <si>
    <t>Pinzas con punta curva para tejidos de 11cms de longitud en acero inoxidable.</t>
  </si>
  <si>
    <t>De 11cm de longitud en acero inoxidable</t>
  </si>
  <si>
    <t>Frascos de vidrio borosilicato  para almacenar sustancias, con taparosca azul de 250 ml</t>
  </si>
  <si>
    <t>frasco vidrio borosilicato para almacenar sustancias, con taparosca azul de 250 ml</t>
  </si>
  <si>
    <t>Frascos de vidrio borosilicato ara almacenar sustancias, con taparosca azul de 100 ml</t>
  </si>
  <si>
    <t>frasco vidrio borosilicato para almacenar sustancias, con taparosca azul de 100 ml</t>
  </si>
  <si>
    <t>Cajas de petri en vidrio  resistencia al calor, probadas para actividades de laboratorio de 100x15mm</t>
  </si>
  <si>
    <t>de vidrio, resistencia al calor, probadas para actividades de laboratorio de 100x15mm</t>
  </si>
  <si>
    <t>Cuchillas para mango de bisturí No 11 y No 21</t>
  </si>
  <si>
    <t>material acero (carbono), número 11,  21vase estéril individual en sobre de aluminio. Esterilización por Rayos Gamma 2.5 M Rads.</t>
  </si>
  <si>
    <t xml:space="preserve">Envases de vidrio envases en material de vidrio con:  Altura 109,9 mm ,Diámetro 59,6 mm </t>
  </si>
  <si>
    <t xml:space="preserve">envases en material de vidrio con:  Altura 109,9 mm ,Diámetro 59,6 mm 
Capacidad :245ml  </t>
  </si>
  <si>
    <t>Papel Kraft con resistencia a la humedad, rompimiento y desgarro, biodegradable y reciclable 100%. Color marrón o tabaco; Libre de defectos como arrugas, rasgaduras o roturas, durable.
Rollo de medidas Ancho de 160cm y peso de 20 kg aproximadamente.</t>
  </si>
  <si>
    <t xml:space="preserve">con resistencia a la humedad, rompimiento y desgarro, biodegradable y reciclable 100%. Color marrón o tabaco; Libre de defectos como arrugas, rasgaduras o roturas, durable.
Rollo de medidas Ancho de 160cm, gramaje de 125 g/m2, y peso de 44 kg aproximadamente.
</t>
  </si>
  <si>
    <t xml:space="preserve">Papel aluminio. rollo de Lámina muy fina de aluminio embobinado de 300 mt, 10 micras y 30 cm de ancho. Empacado en Caja dispensadora. La caja no debe tener daños mecanicos </t>
  </si>
  <si>
    <t xml:space="preserve">rollo de Lámina muy fina de aluminio embobinado de 300 mt, 10 micras y 30 cm de ancho. Empacado en Caja dispensadora. La caja no debe tener daños mecanicos </t>
  </si>
  <si>
    <t>Gorros desechables, tipo oruga. Paquete x 100 unidades</t>
  </si>
  <si>
    <t>desechables, tipo oruga</t>
  </si>
  <si>
    <t>Tapabocas desechables paquete x 50 unid.</t>
  </si>
  <si>
    <t>desechables</t>
  </si>
  <si>
    <t>Zeatina hormona. Frasco x 50mg</t>
  </si>
  <si>
    <t xml:space="preserve">hormonarans-Zeatin es generalmente considerada la mas potente de todas las citoquininas. </t>
  </si>
  <si>
    <t>Thermo SCIENTIFIC / J61972-MF</t>
  </si>
  <si>
    <t>Solución de buffer tampón de ph 6,87 probado para procesos químicos y de laboratorio, grado analítico. Botella x 500ml</t>
  </si>
  <si>
    <t>probado para procesos químicos y de laboratorio, grado analítico</t>
  </si>
  <si>
    <t>BOECO / 107000</t>
  </si>
  <si>
    <t>Encendedores  cuerpo transparente para visibilidad del gas, acción manual para encendido, medidas de 8 por 2 cm</t>
  </si>
  <si>
    <t>cuerpo transparente para visibilidad del gas, acción manual para encendido, medidas de 8 por 2 cm</t>
  </si>
  <si>
    <t>Atomizador plástico de pistola Capacidad: 600 ml
Color: Transparente
Diámetro: 10.4
Material: Plástico
Tipo: Pistola</t>
  </si>
  <si>
    <t>Capacidad: 600 ml
Color: Transparente
Diámetro: 10.4
Material: Plástico
Tipo: Pistola</t>
  </si>
  <si>
    <t>Vidrios de reloj fabricada en ivdrio Boro 3.3.,volumen 150 MM</t>
  </si>
  <si>
    <t>fabricada en ivdrio Boro 3.3.,volumen 150 MM</t>
  </si>
  <si>
    <t>Cinta indicadora de esterilización 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</si>
  <si>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Contiene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</si>
  <si>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Detergente Extrán 20 extran ® ma 02
detergente: neutro, libre de cloro
Ingredientes: Surfactantes aniónicos y no iónicos, fosfatos y bajas concentraciones
de excipientes
Almacenamiento: Temperatura ambiente
Presentación: Galon - Liquido</t>
  </si>
  <si>
    <t>extran ® ma 02
detergente: neutro, libre de cloro
Ingredientes: Surfactantes aniónicos y no iónicos, fosfatos y bajas concentraciones
de excipientes
Almacenamiento: Temperatura ambiente
Presentación: Liquido</t>
  </si>
  <si>
    <t>Mangos para bisturí No 3 y No 4 niquelado, acero quirúrgico e  inoxidabe, esterilizable, 5 pulgadas, número 3 y 4</t>
  </si>
  <si>
    <t>niquelado, acero quirúrgico e  inoxidabe, esterilizable, 5 pulgadas, número 3 y 4</t>
  </si>
  <si>
    <t>agar agar,  Agar Bacteriólogico  frasco x 500g</t>
  </si>
  <si>
    <t>agar agar,  Agar Bacteriólogico</t>
  </si>
  <si>
    <t>PANRAC  / A0949.0500</t>
  </si>
  <si>
    <t>Agar Nutritivo, Nutrient Agar, para el cultivo de microorganismos. Frasco x 500 gramos</t>
  </si>
  <si>
    <t>para el cultivo de microorganismos</t>
  </si>
  <si>
    <t>PANREAC  / 413792,121</t>
  </si>
  <si>
    <t>Agar Papa Dextrosa, Agar PDA frasco por 500 gramos</t>
  </si>
  <si>
    <t>PANREAC  / 413758,121</t>
  </si>
  <si>
    <t>Agar Ashby, Ashby's Manitol Agar, para aislamiento de Azotobacter. Frasco x 500 gramos</t>
  </si>
  <si>
    <t xml:space="preserve">
HiMedia / M706-500G </t>
  </si>
  <si>
    <t>Agar King B, King B Agar, para aislamiento e identificación de Pseudomonas. Frasco por 500 gramos</t>
  </si>
  <si>
    <t>CONDALAB  / 1532</t>
  </si>
  <si>
    <t>Pipeta Graduada Clase A de 2 mL en Vidro serológicas, envueltas individualmente en papel, calibrada para administrar (TD, EX)</t>
  </si>
  <si>
    <t>serológicas, envueltas individualmente en papel, calibrada para administrar (TD, EX)</t>
  </si>
  <si>
    <t>Pipeta Graduada Clase A de 1 mL en Vidroserológicas, envueltas individualmente en papel, calibrada para administrar (TD, EX)</t>
  </si>
  <si>
    <t>IVA 19%</t>
  </si>
  <si>
    <t>TOTAL</t>
  </si>
  <si>
    <t>CODIGO UNSPSC</t>
  </si>
  <si>
    <t>NOMBRE DEL ELEMENTO</t>
  </si>
  <si>
    <t>Unidad de medida</t>
  </si>
  <si>
    <t>Cantidad</t>
  </si>
  <si>
    <t>ESPECIFICACION</t>
  </si>
  <si>
    <t>VALOR UNITARIO SIN IVA</t>
  </si>
  <si>
    <t>VALOR TOTAL</t>
  </si>
  <si>
    <t>DEPARTAMENTO DE CUNDINAMARCA</t>
  </si>
  <si>
    <t xml:space="preserve">SERVICIO NACIONAL DE APRENDIZAJE - SENA - </t>
  </si>
  <si>
    <t>CENTRO DE BIOTECNOLOGIA AGROPECUARIA</t>
  </si>
  <si>
    <t>NIT 899.999.034-1</t>
  </si>
  <si>
    <t xml:space="preserve"> CUADRO COMPARATIVO DE VALORES UNITARIOS</t>
  </si>
  <si>
    <t>VALOR IVA</t>
  </si>
  <si>
    <t>PROMEDIO SENA</t>
  </si>
  <si>
    <t xml:space="preserve">UNIDAD </t>
  </si>
  <si>
    <t>ACEITE VEGETAL (Especificaciones relacionadas en la ficha técnica). Presentación x 1 Lt.</t>
  </si>
  <si>
    <t>ACHIOTE (Especificaciones relacionadas en la ficha técnica). Presentación x 500 gr.</t>
  </si>
  <si>
    <t>ACHIOTE EN SEMILLA (Especificaciones relacionadas en la ficha técnica). Sobre x 20 gr.</t>
  </si>
  <si>
    <t>AZÚCAR ORGÁNICA (Especificaciones relacionadas en la ficha técnica). Presentación x Kg.</t>
  </si>
  <si>
    <t>COBERTURA CHOCOLATE AL 70% (Especificaciones relacionadas en la ficha técnica). Presentación x Kg.</t>
  </si>
  <si>
    <t>AJÍ MIRASOL (Especificaciones relacionadas en la ficha técnica). Presentación x Kg.</t>
  </si>
  <si>
    <t>AJÍ PANCA (Especificaciones relacionadas en la ficha técnica). Presentación x Kg.</t>
  </si>
  <si>
    <t>AJI TABASCO (Especificaciones relacionadas en la ficha técnica). Frasco x 60 ml.</t>
  </si>
  <si>
    <t>AJONJOLI NEGRO (Especificaciones relacionadas en la ficha técnica). Presentación x Kg.</t>
  </si>
  <si>
    <t>ALMENDRAS (Especificaciones relacionadas en la ficha técnica). Presentación x Kg.</t>
  </si>
  <si>
    <t>ANCHOAS (Especificaciones relacionadas en la ficha técnica). Lata x 56 gr.</t>
  </si>
  <si>
    <t>AREQUIPE (Especificaciones relacionadas en la ficha técnica). Presentación x Lb.</t>
  </si>
  <si>
    <t>ARROZ (Especificaciones relacionadas en la ficha técnica). Bulto x 50 Kg.</t>
  </si>
  <si>
    <t>ARROZ ARBOREO (Especificaciones relacionadas en la ficha técnica). Presentación x Kg.</t>
  </si>
  <si>
    <t>ARROZ BASMATI (Especificaciones relacionadas en la ficha técnica). Presentación x Kg.</t>
  </si>
  <si>
    <t>ATUN EN LATA (Especificaciones relacionadas en la ficha técnica). Lata x 180 gr.</t>
  </si>
  <si>
    <t>AVELLANAS (Especificaciones relacionadas en la ficha técnica). Presentación x Kg</t>
  </si>
  <si>
    <t>AZAFRAN (Especificaciones relacionadas en la ficha técnica). Presentación x gr.</t>
  </si>
  <si>
    <t>BOCADILLO VELEÑO (Especificaciones relacionadas en la ficha técnica). Unidad x 40 gr.</t>
  </si>
  <si>
    <t>BROWNIES (Especificaciones relacionadas en la ficha técnica). Unidad x 75 gr.</t>
  </si>
  <si>
    <t>CAFÉ INSTANTANEO (Especificaciones relacionadas en la ficha técnica). Frasco x 170 gr.</t>
  </si>
  <si>
    <t>CAFÉ MOLIDO (Especificaciones relacionadas en la ficha técnica). Presentación x Lb.</t>
  </si>
  <si>
    <t>CEBADA PERLADA (Especificaciones relacionadas en la ficha técnica). Presentación x Kg.</t>
  </si>
  <si>
    <t>CHOCOLATE (Especificaciones relacionadas en la ficha técnica). Unidad x 11 gr.</t>
  </si>
  <si>
    <t>CHOCOLATINAS (Especificaciones relacionadas en la ficha técnica). Caja x 50 und.</t>
  </si>
  <si>
    <t>CMC REPOSTERIA (Especificaciones relacionadas en la ficha técnica). Presentación x Kg.</t>
  </si>
  <si>
    <t>COCOA (Especificaciones relacionadas en la ficha técnica). Presentación x Kg.</t>
  </si>
  <si>
    <t>COLOR (Especificaciones relacionadas en la ficha técnica). Presentación x Lb.</t>
  </si>
  <si>
    <t>COMINO MOLIDO (Especificaciones relacionadas en la ficha técnica). Presentación x Lb.</t>
  </si>
  <si>
    <t>CREMA DE AVELLANAS (Especificaciones relacionadas en la ficha técnica). Frasco x 350 gr.</t>
  </si>
  <si>
    <t>CREMA DE COCO (Especificaciones relacionadas en la ficha técnica). Lata x 750 ml.</t>
  </si>
  <si>
    <t>CREMA DE MANI (Especificaciones relacionadas en la ficha técnica). Frasco x 300 gr.</t>
  </si>
  <si>
    <t>CREMA DE MARAÑON (Especificaciones relacionadas en la ficha técnica). Frasco x 200 gr.</t>
  </si>
  <si>
    <t>CUAJO ENZIMATICO (Especificaciones relacionadas en la ficha técnica). Caja x 50 tabletas.</t>
  </si>
  <si>
    <t>CUTIVO COTTAGE (Especificaciones relacionadas en la ficha técnica). Sobre para 450 Lt.</t>
  </si>
  <si>
    <t>CUTIVO LACTICO ABY 10 (Especificaciones relacionadas en la ficha técnica). Sobre para 450 Lt.</t>
  </si>
  <si>
    <t>CUTIVO LACTICO ABY 3 (Especificaciones relacionadas en la ficha técnica). Sobre para 450 Lt.</t>
  </si>
  <si>
    <t>CUTIVO QUESO BRIE (Especificaciones relacionadas en la ficha técnica). Sobre para 450 Lt.</t>
  </si>
  <si>
    <t>CUTIVO QUESO CHEDAR (Especificaciones relacionadas en la ficha técnica). Sobre para 450 Lt.</t>
  </si>
  <si>
    <t>DATILES (Especificaciones relacionadas en la ficha técnica). Presentación x Kg.</t>
  </si>
  <si>
    <t>DURAZNO EN ALMIBAR (Especificaciones relacionadas en la ficha técnica). Lata x 820 gr.</t>
  </si>
  <si>
    <t>ENEBRO (Especificaciones relacionadas en la ficha técnica). Presentación x gr.</t>
  </si>
  <si>
    <t>ESENCIA HINOJO (Especificaciones relacionadas en la ficha técnica). Frasco x 500 ml.</t>
  </si>
  <si>
    <t>ESENCIA MANTEQUILLA (Especificaciones relacionadas en la ficha técnica). Frasco x 500 ml.</t>
  </si>
  <si>
    <t>ESENCIA NARANJA (Especificaciones relacionadas en la ficha técnica). Frasco x 500 ml.</t>
  </si>
  <si>
    <t>ESTEVIA LIQUIDA (Especificaciones relacionadas en la ficha técnica). Frasco x 100 ml.</t>
  </si>
  <si>
    <t>FENOLFTALEINA (Especificaciones relacionadas en la ficha técnica). Frasco x 50 cc.</t>
  </si>
  <si>
    <t>FRIJOL BOLA ROJA (Especificaciones relacionadas en la ficha técnica). presentación x Kg.</t>
  </si>
  <si>
    <t>FRIJOLES BLANCOS (Especificaciones relacionadas en la ficha técnica). presentación x Kg.</t>
  </si>
  <si>
    <t>FRIJOLES CABEZA NEGRA (Especificaciones relacionadas en la ficha técnica). presentación x Kg.</t>
  </si>
  <si>
    <t>FRUTA CRISTALIZADA (Especificaciones relacionadas en la ficha técnica). presentación x Kg.</t>
  </si>
  <si>
    <t>GALLETAS TIPO WAFER (Especificaciones relacionadas en la ficha técnica). Paquete x 18 und.</t>
  </si>
  <si>
    <t>GARBANZO (Especificaciones relacionadas en la ficha técnica). presentación x Kg.</t>
  </si>
  <si>
    <t>GELATINA SIN SABOR (Especificaciones relacionadas en la ficha técnica). presentación x Kg.</t>
  </si>
  <si>
    <t>GELATINA SURTIDA (Especificaciones relacionadas en la ficha técnica). presentación x Kg.</t>
  </si>
  <si>
    <t>HARINA DE ALMENDRAS (Especificaciones relacionadas en la ficha técnica). presentación x Kg.</t>
  </si>
  <si>
    <t>HARINA DE ARROZ (Especificaciones relacionadas en la ficha técnica). presentación x Lb.</t>
  </si>
  <si>
    <t>HARINA DE CENTENO (Especificaciones relacionadas en la ficha técnica). presentación x Kg.</t>
  </si>
  <si>
    <t>HARINA DE GARBANZOS (Especificaciones relacionadas en la ficha técnica). presentación x Lb.</t>
  </si>
  <si>
    <t>HARINA DE LENTEJA (Especificaciones relacionadas en la ficha técnica). presentación x Lb.</t>
  </si>
  <si>
    <t>HARINA DE SAGU (Especificaciones relacionadas en la ficha técnica). presentación x Lb.</t>
  </si>
  <si>
    <t>HARINA DE TRIGO (Especificaciones relacionadas en la ficha técnica). presentación x Kg.</t>
  </si>
  <si>
    <t>HUEVOS DE CODORNIZ (Especificaciones relacionadas en la ficha técnica). Unidad.</t>
  </si>
  <si>
    <t>HUMO LIQUIDO (Especificaciones relacionadas en la ficha técnica). Galón x 4 Lt.</t>
  </si>
  <si>
    <t>INULINA (Especificaciones relacionadas en la ficha técnica).</t>
  </si>
  <si>
    <t>JUGO DE CRANBERRY (Especificaciones relacionadas en la ficha técnica). Botella X 1,89 Lt.</t>
  </si>
  <si>
    <t>LECHE CONDENSADA (Especificaciones relacionadas en la ficha técnica). Lata x 400 gr.</t>
  </si>
  <si>
    <t>LECHE DE ALMENDRAS (Especificaciones relacionadas en la ficha técnica). presentación x Lt.</t>
  </si>
  <si>
    <t>LECHE DE COCO (Especificaciones relacionadas en la ficha técnica). Lata x 400 gr.</t>
  </si>
  <si>
    <t>LECHE EN POLVO (Especificaciones relacionadas en la ficha técnica). presentación x Kg.</t>
  </si>
  <si>
    <t>LENTEJA (Especificaciones relacionadas en la ficha técnica). presentación x Kg.</t>
  </si>
  <si>
    <t>LEVADURA FRESCA (Especificaciones relacionadas en la ficha técnica). Barra x 500 gr.</t>
  </si>
  <si>
    <t>LINAZA EN PEPA (Especificaciones relacionadas en la ficha técnica). presentación x Kg.</t>
  </si>
  <si>
    <t>MACARRON CORTO (Especificaciones relacionadas en la ficha técnica). presentación x Kg.</t>
  </si>
  <si>
    <t>MACARRON LARGO (Especificaciones relacionadas en la ficha técnica). presentación x Kg.</t>
  </si>
  <si>
    <t>MAIZ TIERNO EN LATA (Especificaciones relacionadas en la ficha técnica). Lata x 300 gr.</t>
  </si>
  <si>
    <t>MARGARINA DE COCINA (Especificaciones relacionadas en la ficha técnica). presentación x Kg.</t>
  </si>
  <si>
    <t>MASMELOS (Especificaciones relacionadas en la ficha técnica). Paquete x 200 gr.</t>
  </si>
  <si>
    <t>MAYONESA (Especificaciones relacionadas en la ficha técnica). Galón x 3800 gr.</t>
  </si>
  <si>
    <t>MIEL DE ABEJAS (Especificaciones relacionadas en la ficha técnica). Botella x 1 Lt.</t>
  </si>
  <si>
    <t>MOSTAZA (Especificaciones relacionadas en la ficha técnica). Galón x 3800 gr.</t>
  </si>
  <si>
    <t>MOSTAZA DIJON (Especificaciones relacionadas en la ficha técnica). presentación x Kg.</t>
  </si>
  <si>
    <t>MOSTAZA EN POLVO (Especificaciones relacionadas en la ficha técnica). presentación x Kg.</t>
  </si>
  <si>
    <t>NACHOS REDONDOS (Especificaciones relacionadas en la ficha técnica). Paquete x 200 gr.</t>
  </si>
  <si>
    <t>NATAMICINA (Especificaciones relacionadas en la ficha técnica). Frasco</t>
  </si>
  <si>
    <t>NUECES DEL BRASIL (Especificaciones relacionadas en la ficha técnica). presentación x Kg.</t>
  </si>
  <si>
    <t>PAN HAMBURGUESA (Especificaciones relacionadas en la ficha técnica). Paquete x 6 und.</t>
  </si>
  <si>
    <t>PANELA (Especificaciones relacionadas en la ficha técnica). Unidad x 500 gr.</t>
  </si>
  <si>
    <t>PANELA PULVERIZADA (Especificaciones relacionadas en la ficha técnica). Caja x 25 sachets.</t>
  </si>
  <si>
    <t>PARAFINA PARA QUESOS (Especificaciones relacionadas en la ficha técnica). presentación x Kg.</t>
  </si>
  <si>
    <t>PASTA DE AJÍ (Especificaciones relacionadas en la ficha técnica). Frasco x 100 gr.</t>
  </si>
  <si>
    <t>PASTA DE TOMATE (Especificaciones relacionadas en la ficha técnica). Galón x 3800 gr.</t>
  </si>
  <si>
    <t>PASTA PARA LASAGNA (Especificaciones relacionadas en la ficha técnica). presentación x Kg.</t>
  </si>
  <si>
    <t>PASTA PARA SOPA (Especificaciones relacionadas en la ficha técnica). presentación x Kg.</t>
  </si>
  <si>
    <t>PECTINA CITRICA (Especificaciones relacionadas en la ficha técnica). presentación x Kg.</t>
  </si>
  <si>
    <t>PEPINILLOS EN VINAGRE (Especificaciones relacionadas en la ficha técnica). Frasco x 250 gr.</t>
  </si>
  <si>
    <t>PIMIENTA CAYENA (Especificaciones relacionadas en la ficha técnica). presentación x Kg.</t>
  </si>
  <si>
    <t>POLVO DE HORNEAR (Especificaciones relacionadas en la ficha técnica). presentación x Lb.</t>
  </si>
  <si>
    <t>PONQUÉ DE CHOCOLATE (Especificaciones relacionadas en la ficha técnica). Unidad x 230 gr.</t>
  </si>
  <si>
    <t>PONQUÉ DE NUECES (Especificaciones relacionadas en la ficha técnica). Unidad x 230 gr.</t>
  </si>
  <si>
    <t>PRUEBA DE REDUCTASA (Especificaciones relacionadas en la ficha técnica). Kit de 100 cc.</t>
  </si>
  <si>
    <t>QUINUA EN PEPA (Especificaciones relacionadas en la ficha técnica). presentación x Kg.</t>
  </si>
  <si>
    <t>REFRESCO EN POLVO (Especificaciones relacionadas en la ficha técnica). presentación x Kg.</t>
  </si>
  <si>
    <t>SAL GRUESA O MARINA (Especificaciones relacionadas en la ficha técnica). presentación x Kg.</t>
  </si>
  <si>
    <t>SAL NEGRA (Especificaciones relacionadas en la ficha técnica). presentación x Kg.</t>
  </si>
  <si>
    <t>SAL REFINADA (Especificaciones relacionadas en la ficha técnica). Bulto x 50 Kg.</t>
  </si>
  <si>
    <t>SALSA DE CHOCOLATE (Especificaciones relacionadas en la ficha técnica). Frasco x 250 gr.</t>
  </si>
  <si>
    <t>SALSA DE FRUTOS ROJOS (Especificaciones relacionadas en la ficha técnica). Frasco x 200 gr.</t>
  </si>
  <si>
    <t>SALSA DE TOMATE (Especificaciones relacionadas en la ficha técnica). Galón x 4000 gr.</t>
  </si>
  <si>
    <t>SALSA MIEL MOSTAZA (Especificaciones relacionadas en la ficha técnica). Frasco x 425 gr.</t>
  </si>
  <si>
    <t>SALSA SWEET CHILI (Especificaciones relacionadas en la ficha técnica). Frasco x 285 gr.</t>
  </si>
  <si>
    <t>SALSA WORCESTERSHIRE (Especificaciones relacionadas en la ficha técnica). Frasco x 444 ml.</t>
  </si>
  <si>
    <t>SALVADO DE TRIGO (Especificaciones relacionadas en la ficha técnica). presentación x Kg.</t>
  </si>
  <si>
    <t>SAZONADOR CREOLE (Especificaciones relacionadas en la ficha técnica). presentación x Kg.</t>
  </si>
  <si>
    <t>SEMILLA DE MORINGA (Especificaciones relacionadas en la ficha técnica). presentación x Kg.</t>
  </si>
  <si>
    <t>SEMILLAS DE AMAPOLA (Especificaciones relacionadas en la ficha técnica). presentación x Lb.</t>
  </si>
  <si>
    <t>SEMILLAS DE MOSTAZA (Especificaciones relacionadas en la ficha técnica). presentación x Lb.</t>
  </si>
  <si>
    <t>SODA (Especificaciones relacionadas en la ficha técnica). presentación x Lt.</t>
  </si>
  <si>
    <t>Solución buffer pH 7 (Especificaciones relacionadas en la ficha técnica). Frasco x 500 ml.</t>
  </si>
  <si>
    <t>SORBATO DE POTASIO (Especificaciones relacionadas en la ficha técnica). presentación x Kg.</t>
  </si>
  <si>
    <t>VAINAS DE VAINILLA (Especificaciones relacionadas en la ficha técnica). Unidad.</t>
  </si>
  <si>
    <t>VINAGRE BLANCO (Especificaciones relacionadas en la ficha técnica). Galón x 4 Lt.</t>
  </si>
  <si>
    <t>VINAGRE DE MANZANA (Especificaciones relacionadas en la ficha técnica). presentación x Lt.</t>
  </si>
  <si>
    <t>AGUARDIENTE (Especificaciones relacionadas en la ficha técnica). Botella x 750 ml.</t>
  </si>
  <si>
    <t>AMARETTO (Especificaciones relacionadas en la ficha técnica). Botella x 750 ml.</t>
  </si>
  <si>
    <t>APERITIVO DE IGUARAYA (Especificaciones relacionadas en la ficha técnica). Botella x 750 ml.</t>
  </si>
  <si>
    <t>APEROL (Especificaciones relacionadas en la ficha técnica). Botella x 750 ml.</t>
  </si>
  <si>
    <t>CACHACA (Especificaciones relacionadas en la ficha técnica). Botella x 750 ml.</t>
  </si>
  <si>
    <t>CAMPARI (Especificaciones relacionadas en la ficha técnica). Botella x 750 ml.</t>
  </si>
  <si>
    <t>CERVEZA ARGENTINA (Especificaciones relacionadas en la ficha técnica). Unidad.</t>
  </si>
  <si>
    <t>CERVEZA HOLANDESA (Especificaciones relacionadas en la ficha técnica). Botella x 330 ml.</t>
  </si>
  <si>
    <t>CERVEZA MEXICANA (Especificaciones relacionadas en la ficha técnica). Botella x 330 ml.</t>
  </si>
  <si>
    <t>COGNAC (Especificaciones relacionadas en la ficha técnica). Botella x 750 ml.</t>
  </si>
  <si>
    <t>CREMA DE CACAO (Especificaciones relacionadas en la ficha técnica). Botella x 750 ml.</t>
  </si>
  <si>
    <t>CREMA DE CAFÉ (Especificaciones relacionadas en la ficha técnica). Botella x 750 ml.</t>
  </si>
  <si>
    <t>CREMA DE WHISKY (Especificaciones relacionadas en la ficha técnica). Botella x 750 ml.</t>
  </si>
  <si>
    <t>CURACAO AZUL (Especificaciones relacionadas en la ficha técnica). Botella x 750 ml.</t>
  </si>
  <si>
    <t>GRAPPA (Especificaciones relacionadas en la ficha técnica). Botella x 750 ml.</t>
  </si>
  <si>
    <t>MEZCAL (Especificaciones relacionadas en la ficha técnica). Botella x 750 ml.</t>
  </si>
  <si>
    <t>PISCO PERUANO (Especificaciones relacionadas en la ficha técnica). Botella x 750 ml.</t>
  </si>
  <si>
    <t>RON AÑEJO 12 AÑOS (Especificaciones relacionadas en la ficha técnica). Botella x 750 ml.</t>
  </si>
  <si>
    <t>RON AÑEJO 8 AÑOS (Especificaciones relacionadas en la ficha técnica). Botella x 750 ml.</t>
  </si>
  <si>
    <t>RON AÑEJO CUBANO (Especificaciones relacionadas en la ficha técnica). Botella x 750 ml.</t>
  </si>
  <si>
    <t>SAKE DRY (Especificaciones relacionadas en la ficha técnica). Botella x 750 ml.</t>
  </si>
  <si>
    <t>TEQUILA BLANCO (Especificaciones relacionadas en la ficha técnica). Botella x 750 ml.</t>
  </si>
  <si>
    <t>TEQUILA REPOSADO (Especificaciones relacionadas en la ficha técnica). Botella x 750 ml.</t>
  </si>
  <si>
    <t>TRIPLE SEC (Especificaciones relacionadas en la ficha técnica). Botella x 750 ml.</t>
  </si>
  <si>
    <t>VICHE (Especificaciones relacionadas en la ficha técnica). Botella x 750 ml.</t>
  </si>
  <si>
    <t>VINO TINTO ARGENTINA (Especificaciones relacionadas en la ficha técnica). Botella x 750 ml.</t>
  </si>
  <si>
    <t>VINO TINTO AUSTRALIA (Especificaciones relacionadas en la ficha técnica). Botella x 750 ml.</t>
  </si>
  <si>
    <t>VINO TINTO MERLOT (Especificaciones relacionadas en la ficha técnica). Botella x 750 ml.</t>
  </si>
  <si>
    <t>VODKA AMERICANO (Especificaciones relacionadas en la ficha técnica). Botella x 750 ml.</t>
  </si>
  <si>
    <t>VODKA POLACO (Especificaciones relacionadas en la ficha técnica). Botella x 750 ml.</t>
  </si>
  <si>
    <t>WHISKY ESCOCES BLEND (Especificaciones relacionadas en la ficha técnica). Botella x 750 ml.</t>
  </si>
  <si>
    <t>WHISKY ESCOCES SINGLE (Especificaciones relacionadas en la ficha técnica). Botella x 750 ml.</t>
  </si>
  <si>
    <t>BONDIOLA DE CERDO (Especificaciones relacionadas en la ficha técnica). presentación x Kg.</t>
  </si>
  <si>
    <t>BRAZO DE CERDO (Especificaciones relacionadas en la ficha técnica). presentación x Kg.</t>
  </si>
  <si>
    <t>CARNE MOLIDA  80/20 (Especificaciones relacionadas en la ficha técnica). presentación x Kg.</t>
  </si>
  <si>
    <t>CENTRO DE CADERA (Especificaciones relacionadas en la ficha técnica). presentación x Kg.</t>
  </si>
  <si>
    <t>CHULETA DE CERDO (Especificaciones relacionadas en la ficha técnica). presentación x Kg.</t>
  </si>
  <si>
    <t>COGOTE DE RES (Especificaciones relacionadas en la ficha técnica). presentación x Kg.</t>
  </si>
  <si>
    <t>COLOMBINA DE ALA (Especificaciones relacionadas en la ficha técnica). presentación x Kg.</t>
  </si>
  <si>
    <t>COLOMBINA DE POLLO (Especificaciones relacionadas en la ficha técnica). presentación x Kg.</t>
  </si>
  <si>
    <t>COSTILLAS DE CERDO (Especificaciones relacionadas en la ficha técnica). presentación x Kg.</t>
  </si>
  <si>
    <t>ESPINAZO DE CERDO (Especificaciones relacionadas en la ficha técnica). presentación x Kg.</t>
  </si>
  <si>
    <t>HUESO DE RES (Especificaciones relacionadas en la ficha técnica). presentación x Kg.</t>
  </si>
  <si>
    <t>LOMO ANCHO CHATAS (Especificaciones relacionadas en la ficha técnica). presentación x Kg.</t>
  </si>
  <si>
    <t>LOMO DE CERDO (Especificaciones relacionadas en la ficha técnica). presentación x Kg.</t>
  </si>
  <si>
    <t>LOMO FINO - ENTERO (Especificaciones relacionadas en la ficha técnica). presentación x Kg.</t>
  </si>
  <si>
    <t>MORRILLO DE RES (Especificaciones relacionadas en la ficha técnica). presentación x Kg.</t>
  </si>
  <si>
    <t>MUCHACHO DE RES (Especificaciones relacionadas en la ficha técnica). presentación x Kg.</t>
  </si>
  <si>
    <t>PANCETA DE CERDO (Especificaciones relacionadas en la ficha técnica). presentación x Kg.</t>
  </si>
  <si>
    <t>PECHO (DESCARGUE) (Especificaciones relacionadas en la ficha técnica). presentación x Kg.</t>
  </si>
  <si>
    <t>PECHUGA DE POLLO (Especificaciones relacionadas en la ficha técnica). presentación x Kg.</t>
  </si>
  <si>
    <t>PERNIL DE CERDO (Especificaciones relacionadas en la ficha técnica). presentación x Kg.</t>
  </si>
  <si>
    <t>POLLO ENTERO (Especificaciones relacionadas en la ficha técnica). Unidad x 2 Kg.</t>
  </si>
  <si>
    <t>PULPA DE CERDO (Especificaciones relacionadas en la ficha técnica). presentación x Kg.</t>
  </si>
  <si>
    <t>PUNTA DE ANCA DE RES (Especificaciones relacionadas en la ficha técnica). presentación x Kg.</t>
  </si>
  <si>
    <t>SOBREBARRIGA (Especificaciones relacionadas en la ficha técnica). presentación x Kg.</t>
  </si>
  <si>
    <t>TOMAHAWK STEAK (Especificaciones relacionadas en la ficha técnica). presentación x Kg.</t>
  </si>
  <si>
    <t>ALMEJA CON CONCHA (Especificaciones relacionadas en la ficha técnica). presentación x Kg.</t>
  </si>
  <si>
    <t>CABEZA DE BAGRE (Especificaciones relacionadas en la ficha técnica). presentación x Kg.</t>
  </si>
  <si>
    <t>CAMARON TIGRE (Especificaciones relacionadas en la ficha técnica). presentación x Kg.</t>
  </si>
  <si>
    <t>FILETE DE CORVINA (Especificaciones relacionadas en la ficha técnica). presentación x Kg.</t>
  </si>
  <si>
    <t>LANGOSTA (Especificaciones relacionadas en la ficha técnica). presentación x Kg.</t>
  </si>
  <si>
    <t>LANGOSTINOS 21/25 (Especificaciones relacionadas en la ficha técnica). presentación x Kg.</t>
  </si>
  <si>
    <t>LANGOSTINOS U16 (Especificaciones relacionadas en la ficha técnica). presentación x Kg.</t>
  </si>
  <si>
    <t>LENGUADO ENTERO (Especificaciones relacionadas en la ficha técnica). presentación x Kg.</t>
  </si>
  <si>
    <t>MOJARRA ENTERA (Especificaciones relacionadas en la ficha técnica). presentación x Kg.</t>
  </si>
  <si>
    <t>PALMITOS DE CANGREJO (Especificaciones relacionadas en la ficha técnica). presentación x Kg.</t>
  </si>
  <si>
    <t>PARGO ROJO ENTERO (Especificaciones relacionadas en la ficha técnica). presentación x Kg.</t>
  </si>
  <si>
    <t>PULPO (Especificaciones relacionadas en la ficha técnica). presentación x Kg.</t>
  </si>
  <si>
    <t>TILAPIA ROJA ENTERA (Especificaciones relacionadas en la ficha técnica). presentación x Kg.</t>
  </si>
  <si>
    <t>CHORIZO COCTEL (Especificaciones relacionadas en la ficha técnica). presentación x Kg.</t>
  </si>
  <si>
    <t>CREMA DE LECHE (Especificaciones relacionadas en la ficha técnica). presentación x Kg.</t>
  </si>
  <si>
    <t>HELADO DE VAINILLA (Especificaciones relacionadas en la ficha técnica). presentación x Lt.</t>
  </si>
  <si>
    <t>KUMIS (Especificaciones relacionadas en la ficha técnica). presentación x Lt.</t>
  </si>
  <si>
    <t>MORCILLA (Especificaciones relacionadas en la ficha técnica). presentación x Kg.</t>
  </si>
  <si>
    <t>QUESO BRIE (Especificaciones relacionadas en la ficha técnica). presentación x Kg.</t>
  </si>
  <si>
    <t>QUESO CAMEMBERT (Especificaciones relacionadas en la ficha técnica). presentación x Kg.</t>
  </si>
  <si>
    <t>QUESO CAMPESINO (Especificaciones relacionadas en la ficha técnica). presentación x Kg.</t>
  </si>
  <si>
    <t>QUESO COSTEÑO (Especificaciones relacionadas en la ficha técnica). presentación x Kg.</t>
  </si>
  <si>
    <t>QUESO CUAJADA (Especificaciones relacionadas en la ficha técnica). presentación x Kg.</t>
  </si>
  <si>
    <t>QUESO EMMENTAL (Especificaciones relacionadas en la ficha técnica). presentación x Kg.</t>
  </si>
  <si>
    <t>QUESO GRUYERE (Especificaciones relacionadas en la ficha técnica). presentación x Kg.</t>
  </si>
  <si>
    <t>QUESO HOLANDES (Especificaciones relacionadas en la ficha técnica). presentación x Kg.</t>
  </si>
  <si>
    <t>QUESO MANCHEGO (Especificaciones relacionadas en la ficha técnica). presentación x Kg.</t>
  </si>
  <si>
    <t>QUESO MOZARELLA (Especificaciones relacionadas en la ficha técnica). presentación x Kg.</t>
  </si>
  <si>
    <t>QUESO RICOTTA (Especificaciones relacionadas en la ficha técnica). presentación x Kg.</t>
  </si>
  <si>
    <t>QUESO ROQUEFORT (Especificaciones relacionadas en la ficha técnica). presentación x Kg.</t>
  </si>
  <si>
    <t>SALAMI (Especificaciones relacionadas en la ficha técnica). presentación x Kg.</t>
  </si>
  <si>
    <t>SALCHICHA SUIZA (Especificaciones relacionadas en la ficha técnica). presentación x Kg.</t>
  </si>
  <si>
    <t>TOCINETA (Especificaciones relacionadas en la ficha técnica). presentación x Kg.</t>
  </si>
  <si>
    <t>YOGURT DE VAINILA (Especificaciones relacionadas en la ficha técnica). presentación x Lt.</t>
  </si>
  <si>
    <t>ACELGA (Especificaciones relacionadas en la ficha técnica). presentación x Kg.</t>
  </si>
  <si>
    <t>AGUACATE (Especificaciones relacionadas en la ficha técnica). presentación x Kg.</t>
  </si>
  <si>
    <t>AHUYAMA (Especificaciones relacionadas en la ficha técnica). presentación x Kg.</t>
  </si>
  <si>
    <t>AJÍ ROCOTO (Especificaciones relacionadas en la ficha técnica). Presentación x Kg.</t>
  </si>
  <si>
    <t>AJOS (Especificaciones relacionadas en la ficha técnica). presentación x Kg.</t>
  </si>
  <si>
    <t>ALBAHACA FRESCA (Especificaciones relacionadas en la ficha técnica). presentación x Kg.</t>
  </si>
  <si>
    <t>ARVEJA CONGELADA (Especificaciones relacionadas en la ficha técnica). presentación x Kg.</t>
  </si>
  <si>
    <t>BERENJENA (Especificaciones relacionadas en la ficha técnica). presentación x Kg.</t>
  </si>
  <si>
    <t>BROCOLI (Especificaciones relacionadas en la ficha técnica). presentación x Kg.</t>
  </si>
  <si>
    <t>CALABACIN (Especificaciones relacionadas en la ficha técnica). presentación x Kg.</t>
  </si>
  <si>
    <t>CEBOLLA PUERRO (Especificaciones relacionadas en la ficha técnica). presentación x Kg.</t>
  </si>
  <si>
    <t>CEBOLLIN (Especificaciones relacionadas en la ficha técnica). presentación x Kg.</t>
  </si>
  <si>
    <t>CHAMPIÑON PARIS (Especificaciones relacionadas en la ficha técnica). presentación x Kg.</t>
  </si>
  <si>
    <t>CILANTRO (Especificaciones relacionadas en la ficha técnica). presentación x Kg.</t>
  </si>
  <si>
    <t>COLIFLOR (Especificaciones relacionadas en la ficha técnica). presentación x Kg.</t>
  </si>
  <si>
    <t>CURUBA (Especificaciones relacionadas en la ficha técnica). presentación x Kg.</t>
  </si>
  <si>
    <t>DURAZNO NACIONAL (Especificaciones relacionadas en la ficha técnica). presentación x Kg.</t>
  </si>
  <si>
    <t>ESPINACAS (Especificaciones relacionadas en la ficha técnica). presentación x Kg.</t>
  </si>
  <si>
    <t>FLORES COMESTIBLES (Especificaciones relacionadas en la ficha técnica). Paquete x 50 und.</t>
  </si>
  <si>
    <t>FRESAS (Especificaciones relacionadas en la ficha técnica). presentación x Kg.</t>
  </si>
  <si>
    <t>GUAYABA (Especificaciones relacionadas en la ficha técnica). presentación x Kg.</t>
  </si>
  <si>
    <t>GULUPA (Especificaciones relacionadas en la ficha técnica). presentación x Kg.</t>
  </si>
  <si>
    <t>HOJAS DE BIJAO (Especificaciones relacionadas en la ficha técnica). Presentacion x Kg.</t>
  </si>
  <si>
    <t>JENGIBRE FRESCO (Especificaciones relacionadas en la ficha técnica). presentación x Kg.</t>
  </si>
  <si>
    <t>KIWI (Especificaciones relacionadas en la ficha técnica). presentación x Kg.</t>
  </si>
  <si>
    <t>LAUREL EN HOJA (Especificaciones relacionadas en la ficha técnica). presentación x Kg.</t>
  </si>
  <si>
    <t>LECHUGA BATAVIA (Especificaciones relacionadas en la ficha técnica). presentación x Kg.</t>
  </si>
  <si>
    <t>LECHUGA ROMANA (Especificaciones relacionadas en la ficha técnica). presentación x Kg.</t>
  </si>
  <si>
    <t>LIMONARIA (Especificaciones relacionadas en la ficha técnica). presentación x Kg.</t>
  </si>
  <si>
    <t>LULO (Especificaciones relacionadas en la ficha técnica). presentación x Kg.</t>
  </si>
  <si>
    <t>MAIZ CONGELADO (Especificaciones relacionadas en la ficha técnica). presentación x Kg.</t>
  </si>
  <si>
    <t>MANGO AZUCAR (Especificaciones relacionadas en la ficha técnica). presentación x Kg.</t>
  </si>
  <si>
    <t>MANGO TOMMY (Especificaciones relacionadas en la ficha técnica). presentación x Kg.</t>
  </si>
  <si>
    <t>MANZANAS ROJAS (Especificaciones relacionadas en la ficha técnica). presentación x Kg.</t>
  </si>
  <si>
    <t>MANZANAS ROYAL (Especificaciones relacionadas en la ficha técnica). presentación x Kg.</t>
  </si>
  <si>
    <t>MANZANAS VERDES (Especificaciones relacionadas en la ficha técnica). presentación x Kg.</t>
  </si>
  <si>
    <t>MARACUYA (Especificaciones relacionadas en la ficha técnica). presentación x Kg.</t>
  </si>
  <si>
    <t>MAZORCAS (Especificaciones relacionadas en la ficha técnica). presentación x Kg.</t>
  </si>
  <si>
    <t>MELON (Especificaciones relacionadas en la ficha técnica). presentación x Kg.</t>
  </si>
  <si>
    <t>MORA (Especificaciones relacionadas en la ficha técnica). presentación x Kg.</t>
  </si>
  <si>
    <t>NARANJAS VALENCIA (Especificaciones relacionadas en la ficha técnica). presentación x Kg.</t>
  </si>
  <si>
    <t>ÑAME (Especificaciones relacionadas en la ficha técnica). presentación x Kg.</t>
  </si>
  <si>
    <t>ORELLANAS (Especificaciones relacionadas en la ficha técnica). presentación x Kg.</t>
  </si>
  <si>
    <t>PAPA CERO O R-12 (Especificaciones relacionadas en la ficha técnica). presentación x Kg.</t>
  </si>
  <si>
    <t>PAPA PASTUSA (Especificaciones relacionadas en la ficha técnica). presentación x Kg.</t>
  </si>
  <si>
    <t>PATILLA (Especificaciones relacionadas en la ficha técnica). presentación x Kg.</t>
  </si>
  <si>
    <t>PEPINO COHOMBRO (Especificaciones relacionadas en la ficha técnica). presentación x Kg.</t>
  </si>
  <si>
    <t>PERA IMPORTADA (Especificaciones relacionadas en la ficha técnica). presentación x Kg.</t>
  </si>
  <si>
    <t>PEREJIL (Especificaciones relacionadas en la ficha técnica). presentación x Kg.</t>
  </si>
  <si>
    <t>PIMENTON (Especificaciones relacionadas en la ficha técnica). presentación x Kg.</t>
  </si>
  <si>
    <t>PIÑA GOLDEN (Especificaciones relacionadas en la ficha técnica). presentación x Kg.</t>
  </si>
  <si>
    <t>PLATANO VERDE (Especificaciones relacionadas en la ficha técnica). Presentacion x Kg.</t>
  </si>
  <si>
    <t>PULPA DE FEIJOA (Especificaciones relacionadas en la ficha técnica). Presentacion x Kg.</t>
  </si>
  <si>
    <t>PULPA DE FRESA (Especificaciones relacionadas en la ficha técnica). Presentacion x Kg.</t>
  </si>
  <si>
    <t>RABANO (Especificaciones relacionadas en la ficha técnica). Presentacion x Kg.</t>
  </si>
  <si>
    <t>ROMERO FRESCO (Especificaciones relacionadas en la ficha técnica). Presentacion x Kg.</t>
  </si>
  <si>
    <t>TOMATE CHERRY (Especificaciones relacionadas en la ficha técnica). Presentacion x Kg.</t>
  </si>
  <si>
    <t>TOMATE MILANO (Especificaciones relacionadas en la ficha técnica). Presentacion x Kg.</t>
  </si>
  <si>
    <t>TORONJA (Especificaciones relacionadas en la ficha técnica). Presentacion x Kg.</t>
  </si>
  <si>
    <t>UCHUVA (Especificaciones relacionadas en la ficha técnica). Presentacion x Kg.</t>
  </si>
  <si>
    <t>YUCA (Especificaciones relacionadas en la ficha técnica). Presentacion x Kg.</t>
  </si>
  <si>
    <t>BALANZA GRAMERA (Especificaciones relacionadas en la ficha técnica).</t>
  </si>
  <si>
    <t>BOWL DE ACERO 500 QT (Especificaciones relacionadas en la ficha técnica).</t>
  </si>
  <si>
    <t>CAPACILLO No 4. para hornear. Papel glass estriado (Especificaciones relacionadas en la ficha técnica). Paquete x 1000 und.</t>
  </si>
  <si>
    <t>CAPACILLO No 5. para hornear. Papel glass estriado (Especificaciones relacionadas en la ficha técnica). Paquete x 1000 und.</t>
  </si>
  <si>
    <t>CEPILLO DE MANO (Especificaciones relacionadas en la ficha técnica).</t>
  </si>
  <si>
    <t>CUCHILLO DE SIERRA (Especificaciones relacionadas en la ficha técnica).</t>
  </si>
  <si>
    <t>ESCOBAS (Especificaciones relacionadas en la ficha técnica). Unidad.</t>
  </si>
  <si>
    <t>ESPONJA DE ALAMBRE (Especificaciones relacionadas en la ficha técnica). Unidad.</t>
  </si>
  <si>
    <t>FILTROS CAFETERA (Especificaciones relacionadas en la ficha técnica). Paquete x 50 und.</t>
  </si>
  <si>
    <t>MANGA PASTELERA (Especificaciones relacionadas en la ficha técnica). Caja x 100 und.</t>
  </si>
  <si>
    <t>PITILLOS ECOLOGICOS (Especificaciones relacionadas en la ficha técnica). Paquete x 1000 und.</t>
  </si>
  <si>
    <t>SERVILLETAS CAFETERIA (Especificaciones relacionadas en la ficha técnica). Paquete x 320 und.</t>
  </si>
  <si>
    <t>TABLA DE CORTE (Especificaciones relacionadas en la ficha técnica).</t>
  </si>
  <si>
    <t>TRAPERO DE PINZA (Especificaciones relacionadas en la ficha técnica).</t>
  </si>
  <si>
    <t>Materiales de formación necesarios para desarrollar actividades de las áreas de alimentos</t>
  </si>
  <si>
    <t>Adquisicion de materiales de formación necesarios para desarrollar actividades de las áreas de alimentos lácteos, cárnicos, escuela gastronómica, áreas de agroindustria de los programas de atención a víctimas, programas de articulación con la media,programa CampeSENA - agroindustria, producción de centros e insumos y materias primas para el servicio de alimentación en caliente para los aprendices del centro de convivencia y los trabajadores oficiales del centro de biotecnología 
agropecuaria SENA</t>
  </si>
  <si>
    <t>CARBON VEGETAL EN BRIQUETA
(Especificaciones relacionadas en la ficha técnica). Presentación x Bulto.</t>
  </si>
  <si>
    <t>CHILE ANCHO DESHIDRATADO
(Especificaciones relacionadas en la ficha técnica). Presentación x Kg.</t>
  </si>
  <si>
    <t>CHILE GUAJILLO DESHIDRATADO
(Especificaciones relacionadas en la ficha técnica). Presentación x Kg.</t>
  </si>
  <si>
    <t>PRUEBA DE ADULTERANTES EN ALIMENTOS (Especificaciones relacionadas en la ficha técnica). Kit de 100 cc.</t>
  </si>
  <si>
    <t>SALSA DE TOFFEE CON CARAMELO Y SAL MARINA (Especificaciones relacionadas en la ficha técnica). Botella x 750 ml</t>
  </si>
  <si>
    <t>CHAMPAÑA (Especificaciones relacionadas en la ficha técnica). Botella x 750 ml.</t>
  </si>
  <si>
    <t>COUNTREAU (Especificaciones relacionadas en la ficha técnica). Botella x 750 ml.</t>
  </si>
  <si>
    <t>DESTILADO ARTESANAL DE FEIJOA (Especificaciones relacionadas en la ficha técnica). Botella x 750 ml.</t>
  </si>
  <si>
    <t>DESTILADO ARTESANAL DE PIÑA (Especificaciones relacionadas en la ficha técnica). Botella x 750 ml.</t>
  </si>
  <si>
    <t>DESTILADO ARTESANAL DE UCHUVA (Especificaciones relacionadas en la ficha técnica). Botella x 750 ml.</t>
  </si>
  <si>
    <t>GINEBRA PREMIUM ISLAY (Especificaciones relacionadas en la ficha técnica). Botella x 750 ml.</t>
  </si>
  <si>
    <t>TEQUILA AÑEJO (Especificaciones relacionadas en la ficha técnica). Botella x 750 ml.</t>
  </si>
  <si>
    <t>VODKA FRANCES (Especificaciones relacionadas en la ficha técnica). Botella x 750 ml.</t>
  </si>
  <si>
    <t>LANGOSTA BOGAVANTE DE 1 Kg. (Especificaciones relacionadas en la ficha técnica). presentación x Kg.</t>
  </si>
  <si>
    <t>BROTES DE BRÓCOLI (Especificaciones relacionadas en la ficha técnica). Presentacion x Kg.</t>
  </si>
  <si>
    <t>BALANZA GRAMERA DE PRECISION (Especificaciones relacionadas en la ficha técnica).</t>
  </si>
  <si>
    <t>CARTUCHO TINTA CODIFICADORA (Especificaciones relacionadas en la ficha técnica).</t>
  </si>
  <si>
    <t>DISPENSADOR DE COCINA (Especificaciones relacionadas en la ficha técnica).</t>
  </si>
  <si>
    <t>ESCURRIDOR TIPO HARAGAN (Especificaciones relacionadas en la ficha técnica). Unidad.</t>
  </si>
  <si>
    <t>PASTILLAS CARE CONTROL PARA HORNO COMBI RATIONAL (Especificaciones relacionadas en la ficha técnica). Balde x 100 und.</t>
  </si>
  <si>
    <t>PASTILLAS DETERGENTES PARA HORNO COMBI RATIONAL (Especificaciones relacionadas en la ficha técnica). Balde x 100 und.</t>
  </si>
  <si>
    <t>MSYC</t>
  </si>
  <si>
    <t>ComercializadoraTecnology live</t>
  </si>
  <si>
    <t xml:space="preserve">PROYECTADO POR: JULY PAULINE SAENZ LARA </t>
  </si>
  <si>
    <t>RSZDN</t>
  </si>
  <si>
    <t>NTC REPRESENTACIONES SAS</t>
  </si>
  <si>
    <r>
      <t>Una vez revisados  y  verificados los  elementos  solicitadas por el SENA se realizó el análisis comparativo con el promedio de cotizaciones presentadas para los items nuevos; por lo tanto, El presupuesto total del contrato será  por el valor de CUARENTA Y CINCO MILLONES NOVECIENTOS CINCUENTA Y UN MIL QUINIENTOS CINCUENTA Y TRES PESOS M/Cte. ($ 45,951,553) por la totalidad del presupuesto oficial por la suma de  CUARENTA Y CINCO MILLONES NOVECIENTOS CINCUENTA Y UN MIL QUINIENTOS CINCUENTA Y TRES PESOS M/Cte. ($ 45,951,553)</t>
    </r>
    <r>
      <rPr>
        <b/>
        <sz val="10"/>
        <rFont val="Calibri"/>
        <family val="2"/>
        <scheme val="minor"/>
      </rPr>
      <t xml:space="preserve"> IVA INCLUIDO.</t>
    </r>
  </si>
  <si>
    <r>
      <rPr>
        <sz val="10"/>
        <rFont val="Calibri"/>
        <family val="2"/>
        <scheme val="minor"/>
      </rPr>
      <t>ACEITE DE AGUACATE (Especificaciones relacionadas en la ficha técnica).
Presentación x 1 Lt.</t>
    </r>
  </si>
  <si>
    <r>
      <rPr>
        <sz val="10"/>
        <rFont val="Calibri"/>
        <family val="2"/>
        <scheme val="minor"/>
      </rPr>
      <t>ACEITE DE AJONJOLI (Especificaciones relacionadas en la ficha técnica).
Presentación x 1 Lt..</t>
    </r>
  </si>
  <si>
    <r>
      <rPr>
        <sz val="10"/>
        <rFont val="Calibri"/>
        <family val="2"/>
        <scheme val="minor"/>
      </rPr>
      <t>ACEITE DE COCO (Especificaciones relacionadas en la ficha técnica).
Presentación x 1 Kg.</t>
    </r>
  </si>
  <si>
    <r>
      <rPr>
        <sz val="10"/>
        <rFont val="Calibri"/>
        <family val="2"/>
        <scheme val="minor"/>
      </rPr>
      <t>ACEITE DE OLIVA EXTRA-VIRGEN
(Especificaciones relacionadas en la ficha técnica). Presentación x 1 Lt.</t>
    </r>
  </si>
  <si>
    <r>
      <rPr>
        <sz val="10"/>
        <rFont val="Calibri"/>
        <family val="2"/>
        <scheme val="minor"/>
      </rPr>
      <t>ACEITE REFINADO DE GIRASOL
(Especificaciones relacionadas en la ficha técnica). Garrafa x 5 Lt.</t>
    </r>
  </si>
  <si>
    <r>
      <rPr>
        <sz val="10"/>
        <rFont val="Calibri"/>
        <family val="2"/>
        <scheme val="minor"/>
      </rPr>
      <t>ACEITUNAS NEGRAS DESHUESADAS
(Especificaciones relacionadas en la ficha técnica). Frasco x 250 gr.</t>
    </r>
  </si>
  <si>
    <r>
      <rPr>
        <sz val="10"/>
        <rFont val="Calibri"/>
        <family val="2"/>
        <scheme val="minor"/>
      </rPr>
      <t>ACEITUNAS VERDES DESHUESADAS
(Especificaciones relacionadas en la ficha técnica). Frasco x 250 gr.</t>
    </r>
  </si>
  <si>
    <r>
      <rPr>
        <sz val="10"/>
        <rFont val="Calibri"/>
        <family val="2"/>
        <scheme val="minor"/>
      </rPr>
      <t>ACIDO ASCORBICO (Especificaciones relacionadas en la ficha técnica).
Presentación x Kg.</t>
    </r>
  </si>
  <si>
    <r>
      <rPr>
        <sz val="10"/>
        <rFont val="Calibri"/>
        <family val="2"/>
        <scheme val="minor"/>
      </rPr>
      <t>ACIDO CITRICO (Especificaciones
relacionadas en la ficha técnica). Presentación x Kg.</t>
    </r>
  </si>
  <si>
    <r>
      <rPr>
        <sz val="10"/>
        <rFont val="Calibri"/>
        <family val="2"/>
        <scheme val="minor"/>
      </rPr>
      <t>ACIDO LACTICO (Especificaciones relacionadas
en la ficha técnica). Presentación x 1 Lt.</t>
    </r>
  </si>
  <si>
    <r>
      <rPr>
        <sz val="10"/>
        <rFont val="Calibri"/>
        <family val="2"/>
        <scheme val="minor"/>
      </rPr>
      <t>AJO AHUMADO EN POLVO
(Especificaciones relacionadas en la ficha técnica). Presentación x Kg.</t>
    </r>
  </si>
  <si>
    <r>
      <rPr>
        <sz val="10"/>
        <rFont val="Calibri"/>
        <family val="2"/>
        <scheme val="minor"/>
      </rPr>
      <t>AJONJOLI NATURAL SIN TOSTAR
(Especificaciones relacionadas en la ficha técnica). Presentación x Kg.</t>
    </r>
  </si>
  <si>
    <r>
      <rPr>
        <sz val="10"/>
        <rFont val="Calibri"/>
        <family val="2"/>
        <scheme val="minor"/>
      </rPr>
      <t>ALCAPARRAS (Especificaciones relacionadas en la ficha técnica). Frasco x
250 gr.</t>
    </r>
  </si>
  <si>
    <r>
      <rPr>
        <sz val="10"/>
        <rFont val="Calibri"/>
        <family val="2"/>
        <scheme val="minor"/>
      </rPr>
      <t>ALIMENTO A BASE DE MALTA Y COCOA
(Especificaciones relacionadas en la ficha técnica). Presentación x Kg.</t>
    </r>
  </si>
  <si>
    <r>
      <rPr>
        <sz val="10"/>
        <rFont val="Calibri"/>
        <family val="2"/>
        <scheme val="minor"/>
      </rPr>
      <t>ALMENDRAS LAMINADAS
(Especificaciones relacionadas en la ficha técnica). Presentación x Kg.</t>
    </r>
  </si>
  <si>
    <r>
      <rPr>
        <sz val="10"/>
        <rFont val="Calibri"/>
        <family val="2"/>
        <scheme val="minor"/>
      </rPr>
      <t>ALMIDON AGRIO DE YUCA
(Especificaciones relacionadas en la ficha técnica). Presentación x Kg.</t>
    </r>
  </si>
  <si>
    <r>
      <rPr>
        <sz val="10"/>
        <rFont val="Calibri"/>
        <family val="2"/>
        <scheme val="minor"/>
      </rPr>
      <t>ALMIDON DE MAIZ (Especificaciones relacionadas en la ficha técnica).
Presentación x Kg.</t>
    </r>
  </si>
  <si>
    <r>
      <rPr>
        <sz val="10"/>
        <rFont val="Calibri"/>
        <family val="2"/>
        <scheme val="minor"/>
      </rPr>
      <t>ALMIDON DE PAPA (Especificaciones relacionadas en la ficha técnica).
Presentación x Kg.</t>
    </r>
  </si>
  <si>
    <r>
      <rPr>
        <sz val="10"/>
        <rFont val="Calibri"/>
        <family val="2"/>
        <scheme val="minor"/>
      </rPr>
      <t>ALMIDON MODIFICADO DE YUCA O
EXPANDEX. (Especificaciones relacionadas en la ficha técnica). Presentación x Kg.</t>
    </r>
  </si>
  <si>
    <r>
      <rPr>
        <sz val="10"/>
        <rFont val="Calibri"/>
        <family val="2"/>
        <scheme val="minor"/>
      </rPr>
      <t>ANTIESPUMANTE PARA ALIMENTOS
LACTEOS (Especificaciones relacionadas en la ficha técnica). Presentación x Lb.</t>
    </r>
  </si>
  <si>
    <r>
      <rPr>
        <sz val="10"/>
        <rFont val="Calibri"/>
        <family val="2"/>
        <scheme val="minor"/>
      </rPr>
      <t>ARANDANOS CON CUBIERTA DE
CHOCOLATE 60%. (Especificaciones relacionadas en la ficha técnica). Paquete x 60 gr.</t>
    </r>
  </si>
  <si>
    <r>
      <rPr>
        <sz val="10"/>
        <rFont val="Calibri"/>
        <family val="2"/>
        <scheme val="minor"/>
      </rPr>
      <t>ARANDANOS DESHIDRATADOS
(Especificaciones relacionadas en la ficha técnica). Presentación x Kg.</t>
    </r>
  </si>
  <si>
    <r>
      <rPr>
        <sz val="10"/>
        <rFont val="Calibri"/>
        <family val="2"/>
        <scheme val="minor"/>
      </rPr>
      <t>ARROZ BOMBA (Especificaciones relacionadas en la ficha técnica).
Presentación x Kg.</t>
    </r>
  </si>
  <si>
    <r>
      <rPr>
        <sz val="10"/>
        <rFont val="Calibri"/>
        <family val="2"/>
        <scheme val="minor"/>
      </rPr>
      <t>ARROZ PARBOLIZADO (Especificaciones relacionadas en la ficha técnica).
Presentación x Kg.</t>
    </r>
  </si>
  <si>
    <r>
      <rPr>
        <sz val="10"/>
        <rFont val="Calibri"/>
        <family val="2"/>
        <scheme val="minor"/>
      </rPr>
      <t>ARROZ SALVAJE (Especificaciones relacionadas en la ficha técnica).
Presentación x Kg.</t>
    </r>
  </si>
  <si>
    <r>
      <rPr>
        <sz val="10"/>
        <rFont val="Calibri"/>
        <family val="2"/>
        <scheme val="minor"/>
      </rPr>
      <t>ARVEJA VERDE SECA (Especificaciones relacionadas en la ficha técnica).
Presentación x Kg.</t>
    </r>
  </si>
  <si>
    <r>
      <rPr>
        <sz val="10"/>
        <rFont val="Calibri"/>
        <family val="2"/>
        <scheme val="minor"/>
      </rPr>
      <t>AVENA EN HOJUELAS (Especificaciones relacionadas en la ficha técnica).
Presentación x Kg.</t>
    </r>
  </si>
  <si>
    <r>
      <rPr>
        <sz val="10"/>
        <rFont val="Calibri"/>
        <family val="2"/>
        <scheme val="minor"/>
      </rPr>
      <t>AVENA MOLIDA (Especificaciones relacionadas en la ficha técnica).
Presentación x Kg</t>
    </r>
  </si>
  <si>
    <r>
      <rPr>
        <sz val="10"/>
        <rFont val="Calibri"/>
        <family val="2"/>
        <scheme val="minor"/>
      </rPr>
      <t>AZUCAR BLANCA REFINADA
(Especificaciones relacionadas en la ficha técnica). Bulto x 50 Kg.</t>
    </r>
  </si>
  <si>
    <r>
      <rPr>
        <sz val="10"/>
        <rFont val="Calibri"/>
        <family val="2"/>
        <scheme val="minor"/>
      </rPr>
      <t>AZUCAR DE COLORES (Especificaciones relacionadas en la ficha técnica).
Presentación x Lb.</t>
    </r>
  </si>
  <si>
    <r>
      <rPr>
        <sz val="10"/>
        <rFont val="Calibri"/>
        <family val="2"/>
        <scheme val="minor"/>
      </rPr>
      <t>AZUCAR MORENA (Especificaciones relacionadas en la ficha técnica).
Presentación x Kg.</t>
    </r>
  </si>
  <si>
    <r>
      <rPr>
        <sz val="10"/>
        <rFont val="Calibri"/>
        <family val="2"/>
        <scheme val="minor"/>
      </rPr>
      <t>AZUCAR PULVERIZADA (Especificaciones
relacionadas en la ficha técnica). Presentación x Kg.</t>
    </r>
  </si>
  <si>
    <r>
      <rPr>
        <sz val="10"/>
        <rFont val="Calibri"/>
        <family val="2"/>
        <scheme val="minor"/>
      </rPr>
      <t>BANANA CUBIERTA DE CHOCOLATE 60%
(Especificaciones relacionadas en la ficha técnica). Paquete x 60 gr.</t>
    </r>
  </si>
  <si>
    <r>
      <rPr>
        <sz val="10"/>
        <rFont val="Calibri"/>
        <family val="2"/>
        <scheme val="minor"/>
      </rPr>
      <t>BEBIDA REFRESCANTE DE COLA
(Especificaciones relacionadas en la ficha técnica). Presentación x Lt.</t>
    </r>
  </si>
  <si>
    <r>
      <rPr>
        <sz val="10"/>
        <rFont val="Calibri"/>
        <family val="2"/>
        <scheme val="minor"/>
      </rPr>
      <t>BENZOATO DE SODIO (Especificaciones relacionadas en la ficha técnica).
Presentación x Kg.</t>
    </r>
  </si>
  <si>
    <r>
      <rPr>
        <sz val="10"/>
        <rFont val="Calibri"/>
        <family val="2"/>
        <scheme val="minor"/>
      </rPr>
      <t>BICARBONATO DE SODIO
(Especificaciones relacionadas en la ficha técnica). Presentación x Lb.</t>
    </r>
  </si>
  <si>
    <r>
      <rPr>
        <sz val="10"/>
        <rFont val="Calibri"/>
        <family val="2"/>
        <scheme val="minor"/>
      </rPr>
      <t>CAFE CUBIERTO DE CHOCOLATE 60%
(Especificaciones relacionadas en la ficha técnica). Paquete x 60 gr.</t>
    </r>
  </si>
  <si>
    <r>
      <rPr>
        <sz val="10"/>
        <rFont val="Calibri"/>
        <family val="2"/>
        <scheme val="minor"/>
      </rPr>
      <t>CAFE DESCAFEINADO PREMIUM
(Especificaciones relacionadas en la ficha técnica). Frasco x 95 gr.</t>
    </r>
  </si>
  <si>
    <r>
      <rPr>
        <sz val="10"/>
        <rFont val="Calibri"/>
        <family val="2"/>
        <scheme val="minor"/>
      </rPr>
      <t>CAFÉ SUPREMO EN GRANO
(Especificaciones relacionadas en la ficha técnica). Presentación x Lb.</t>
    </r>
  </si>
  <si>
    <r>
      <rPr>
        <sz val="10"/>
        <rFont val="Calibri"/>
        <family val="2"/>
        <scheme val="minor"/>
      </rPr>
      <t>CANELA EN ASTILLA (Especificaciones relacionadas en la ficha técnica).
Presentación x Lb.</t>
    </r>
  </si>
  <si>
    <r>
      <rPr>
        <sz val="10"/>
        <rFont val="Calibri"/>
        <family val="2"/>
        <scheme val="minor"/>
      </rPr>
      <t>CANELA MOLIDA (Especificaciones relacionadas en la ficha técnica).
Presentación x Lb.</t>
    </r>
  </si>
  <si>
    <r>
      <rPr>
        <sz val="10"/>
        <rFont val="Calibri"/>
        <family val="2"/>
        <scheme val="minor"/>
      </rPr>
      <t>CARBON VEGETAL (Especificaciones relacionadas en la ficha técnica).
Presentación x Bulto.</t>
    </r>
  </si>
  <si>
    <r>
      <rPr>
        <sz val="10"/>
        <rFont val="Calibri"/>
        <family val="2"/>
        <scheme val="minor"/>
      </rPr>
      <t>CEBOLLITAS BLANCAS EN VINAGRE
(Especificaciones relacionadas en la ficha técnica). Frasco x 250 gr.</t>
    </r>
  </si>
  <si>
    <r>
      <rPr>
        <sz val="10"/>
        <rFont val="Calibri"/>
        <family val="2"/>
        <scheme val="minor"/>
      </rPr>
      <t>CEREZAS MARRASCHINO ROJA
(Especificaciones relacionadas en la ficha técnica). Presentación x Gal.</t>
    </r>
  </si>
  <si>
    <r>
      <rPr>
        <sz val="10"/>
        <rFont val="Calibri"/>
        <family val="2"/>
        <scheme val="minor"/>
      </rPr>
      <t>CEREZAS MARRASCHINO VERDE
(Especificaciones relacionadas en la ficha técnica). Presentación x Kg.</t>
    </r>
  </si>
  <si>
    <r>
      <rPr>
        <sz val="10"/>
        <rFont val="Calibri"/>
        <family val="2"/>
        <scheme val="minor"/>
      </rPr>
      <t>CHILE PASILLA (Especificaciones relacionadas en la ficha técnica).
Presentación x Kg.</t>
    </r>
  </si>
  <si>
    <r>
      <rPr>
        <sz val="10"/>
        <rFont val="Calibri"/>
        <family val="2"/>
        <scheme val="minor"/>
      </rPr>
      <t>CHIPS DE CHOCOLATE BLANCO
(Especificaciones relacionadas en la ficha técnica). Presentación x Kg.</t>
    </r>
  </si>
  <si>
    <r>
      <rPr>
        <sz val="10"/>
        <rFont val="Calibri"/>
        <family val="2"/>
        <scheme val="minor"/>
      </rPr>
      <t>CHIPS DE CHOCOLATE DE COLORES
(Especificaciones relacionadas en la ficha técnica). Presentación x Kg.</t>
    </r>
  </si>
  <si>
    <r>
      <rPr>
        <sz val="10"/>
        <rFont val="Calibri"/>
        <family val="2"/>
        <scheme val="minor"/>
      </rPr>
      <t>CHOCOLATE DE MESA (Especificaciones relacionadas en la ficha técnica).
Presentación x Lb.</t>
    </r>
  </si>
  <si>
    <r>
      <rPr>
        <sz val="10"/>
        <rFont val="Calibri"/>
        <family val="2"/>
        <scheme val="minor"/>
      </rPr>
      <t>CHOCOLATINA CON MANI
(Especificaciones relacionadas en la ficha técnica). Unidad x 40 Gr</t>
    </r>
  </si>
  <si>
    <r>
      <rPr>
        <sz val="10"/>
        <rFont val="Calibri"/>
        <family val="2"/>
        <scheme val="minor"/>
      </rPr>
      <t>CHOCOLATINA DE CHOCOLATE BLANCO Y TROZOS DE GALLETA DE CHOCOLATE
(Especificaciones relacionadas en la ficha técnica). Unidad x 11 gr.</t>
    </r>
  </si>
  <si>
    <r>
      <rPr>
        <sz val="10"/>
        <rFont val="Calibri"/>
        <family val="2"/>
        <scheme val="minor"/>
      </rPr>
      <t>CIRUELAS PASAS (Especificaciones relacionadas en la ficha técnica).
Presentación x Kg.</t>
    </r>
  </si>
  <si>
    <r>
      <rPr>
        <sz val="10"/>
        <rFont val="Calibri"/>
        <family val="2"/>
        <scheme val="minor"/>
      </rPr>
      <t>CITRATO DE SODIO (Especificaciones relacionadas en la ficha técnica).
Presentación x Kg.</t>
    </r>
  </si>
  <si>
    <r>
      <rPr>
        <sz val="10"/>
        <rFont val="Calibri"/>
        <family val="2"/>
        <scheme val="minor"/>
      </rPr>
      <t>CLAVO ENTERO EN PEPA (Especificaciones relacionadas en la ficha técnica).
Presentación x Lb.</t>
    </r>
  </si>
  <si>
    <r>
      <rPr>
        <sz val="10"/>
        <rFont val="Calibri"/>
        <family val="2"/>
        <scheme val="minor"/>
      </rPr>
      <t>CLORURO DE CALCIO (Especificaciones relacionadas en la ficha técnica).
Presentación x Kg.</t>
    </r>
  </si>
  <si>
    <r>
      <rPr>
        <sz val="10"/>
        <rFont val="Calibri"/>
        <family val="2"/>
        <scheme val="minor"/>
      </rPr>
      <t>COBERTURA CHOCOLATE AL 50%
(Especificaciones relacionadas en la ficha técnica). Presentación x Kg.</t>
    </r>
  </si>
  <si>
    <r>
      <rPr>
        <sz val="10"/>
        <rFont val="Calibri"/>
        <family val="2"/>
        <scheme val="minor"/>
      </rPr>
      <t>COBERTURA CHOCOLATE AL 90%
(Especificaciones relacionadas en la ficha técnica). Presentación x Kg.</t>
    </r>
  </si>
  <si>
    <r>
      <rPr>
        <sz val="10"/>
        <rFont val="Calibri"/>
        <family val="2"/>
        <scheme val="minor"/>
      </rPr>
      <t>COBERTURA CHOCOLATE BLANCO
(Especificaciones relacionadas en la ficha técnica). Presentación x Kg.</t>
    </r>
  </si>
  <si>
    <r>
      <rPr>
        <sz val="10"/>
        <rFont val="Calibri"/>
        <family val="2"/>
        <scheme val="minor"/>
      </rPr>
      <t>COBERTURA DE CACAO Y LECHE
(Especificaciones relacionadas en la ficha técnica). Presentación x Kg.</t>
    </r>
  </si>
  <si>
    <r>
      <rPr>
        <sz val="10"/>
        <rFont val="Calibri"/>
        <family val="2"/>
        <scheme val="minor"/>
      </rPr>
      <t>COBERTURA DE CHOCOLATE
SEMIAMARGO (Especificaciones relacionadas en la ficha técnica). Presentación x Kg.</t>
    </r>
  </si>
  <si>
    <r>
      <rPr>
        <sz val="10"/>
        <rFont val="Calibri"/>
        <family val="2"/>
        <scheme val="minor"/>
      </rPr>
      <t>COCO RALLADO DESHIDRATADO SIN
AZUCAR (Especificaciones relacionadas en la ficha técnica). Presentación x Kg.</t>
    </r>
  </si>
  <si>
    <r>
      <rPr>
        <sz val="10"/>
        <rFont val="Calibri"/>
        <family val="2"/>
        <scheme val="minor"/>
      </rPr>
      <t>COLORANTE PARA ALIMENTOS LACTEOS
(Especificaciones relacionadas en la ficha técnica). Sobre x 25 gr</t>
    </r>
  </si>
  <si>
    <r>
      <rPr>
        <sz val="10"/>
        <rFont val="Calibri"/>
        <family val="2"/>
        <scheme val="minor"/>
      </rPr>
      <t>COLORANTES PARA ALIMENTOS
(Especificaciones relacionadas en la ficha técnica). Unidad x 7 ml.</t>
    </r>
  </si>
  <si>
    <r>
      <rPr>
        <sz val="10"/>
        <rFont val="Calibri"/>
        <family val="2"/>
        <scheme val="minor"/>
      </rPr>
      <t>CONDIMENTO COMPLETO TIPO
MORTADELA FINA (Especificaciones relacionadas en la ficha técnica).
Presentación x Kg.</t>
    </r>
  </si>
  <si>
    <r>
      <rPr>
        <sz val="10"/>
        <rFont val="Calibri"/>
        <family val="2"/>
        <scheme val="minor"/>
      </rPr>
      <t>CONDIMENTO COMPLETO TIPO SALCHICHON CERVECERO
(Especificaciones relacionadas en la ficha técnica). Presentación x Kg.</t>
    </r>
  </si>
  <si>
    <r>
      <rPr>
        <sz val="10"/>
        <rFont val="Calibri"/>
        <family val="2"/>
        <scheme val="minor"/>
      </rPr>
      <t>CONDIMENTO PARA BUTIFARRA
(Especificaciones relacionadas en la ficha técnica). Presentación x Kg.</t>
    </r>
  </si>
  <si>
    <r>
      <rPr>
        <sz val="10"/>
        <rFont val="Calibri"/>
        <family val="2"/>
        <scheme val="minor"/>
      </rPr>
      <t>CONDIMENTO PARA HAMBURGUESA
SABOR AL CARBON (Especificaciones relacionadas en la ficha técnica).
Presentación x Kg.</t>
    </r>
  </si>
  <si>
    <r>
      <rPr>
        <sz val="10"/>
        <rFont val="Calibri"/>
        <family val="2"/>
        <scheme val="minor"/>
      </rPr>
      <t>CONDIMENTO SABOR CABANO
(Especificaciones relacionadas en la ficha técnica). Presentación x Kg.</t>
    </r>
  </si>
  <si>
    <r>
      <rPr>
        <sz val="10"/>
        <rFont val="Calibri"/>
        <family val="2"/>
        <scheme val="minor"/>
      </rPr>
      <t>CONDIMENTO SABOR CERDO
(Especificaciones relacionadas en la ficha técnica). Presentación x Kg.</t>
    </r>
  </si>
  <si>
    <r>
      <rPr>
        <sz val="10"/>
        <rFont val="Calibri"/>
        <family val="2"/>
        <scheme val="minor"/>
      </rPr>
      <t>CONDIMENTO SABOR CHORIZO ESPAÑOL
(Especificaciones relacionadas en la ficha técnica). Presentación x Kg.</t>
    </r>
  </si>
  <si>
    <r>
      <rPr>
        <sz val="10"/>
        <rFont val="Calibri"/>
        <family val="2"/>
        <scheme val="minor"/>
      </rPr>
      <t>CONDIMENTO SABOR CHORIZO PAISA
(Especificaciones relacionadas en la ficha técnica). Presentación x Kg.</t>
    </r>
  </si>
  <si>
    <r>
      <rPr>
        <sz val="10"/>
        <rFont val="Calibri"/>
        <family val="2"/>
        <scheme val="minor"/>
      </rPr>
      <t>CONDIMENTO SABOR GENOVA
(Especificaciones relacionadas en la ficha técnica). Presentación x Kg.</t>
    </r>
  </si>
  <si>
    <r>
      <rPr>
        <sz val="10"/>
        <rFont val="Calibri"/>
        <family val="2"/>
        <scheme val="minor"/>
      </rPr>
      <t>CONDIMENTO SABOR POLLO
(Especificaciones relacionadas en la ficha técnica). Presentación x Kg.</t>
    </r>
  </si>
  <si>
    <r>
      <rPr>
        <sz val="10"/>
        <rFont val="Calibri"/>
        <family val="2"/>
        <scheme val="minor"/>
      </rPr>
      <t>CONDIMENTO TIPO HAMBURGUESA
(Especificaciones relacionadas en la ficha técnica). Presentación x Kg.</t>
    </r>
  </si>
  <si>
    <r>
      <rPr>
        <sz val="10"/>
        <rFont val="Calibri"/>
        <family val="2"/>
        <scheme val="minor"/>
      </rPr>
      <t>CONDIMENTO TIPO LONGANIZA
(Especificaciones relacionadas en la ficha técnica). Presentación x Kg.</t>
    </r>
  </si>
  <si>
    <r>
      <rPr>
        <sz val="10"/>
        <rFont val="Calibri"/>
        <family val="2"/>
        <scheme val="minor"/>
      </rPr>
      <t>CONDIMENTO TIPO MORCILLA
(Especificaciones relacionadas en la ficha técnica). Presentación x Kg.</t>
    </r>
  </si>
  <si>
    <r>
      <rPr>
        <sz val="10"/>
        <rFont val="Calibri"/>
        <family val="2"/>
        <scheme val="minor"/>
      </rPr>
      <t>CONDIMENTO TIPO SALCHICHA
FRANKFURT (Especificaciones relacionadas en la ficha técnica).
Presentación x Kg.</t>
    </r>
  </si>
  <si>
    <r>
      <rPr>
        <sz val="10"/>
        <rFont val="Calibri"/>
        <family val="2"/>
        <scheme val="minor"/>
      </rPr>
      <t>CONDIMENTO TIPO SALCHICHA
RANCHERA (Especificaciones relacionadas en la ficha técnica). Presentación x Kg.</t>
    </r>
  </si>
  <si>
    <r>
      <rPr>
        <sz val="10"/>
        <rFont val="Calibri"/>
        <family val="2"/>
        <scheme val="minor"/>
      </rPr>
      <t>CONDIMENTO TIPO SALCHICHA SUIZA
(Especificaciones relacionadas en la ficha técnica). Presentación x Kg.</t>
    </r>
  </si>
  <si>
    <r>
      <rPr>
        <sz val="10"/>
        <rFont val="Calibri"/>
        <family val="2"/>
        <scheme val="minor"/>
      </rPr>
      <t>CREMA CHANTILLY EN POLVO
(Especificaciones relacionadas en la ficha técnica). Presentación x Kg.</t>
    </r>
  </si>
  <si>
    <r>
      <rPr>
        <sz val="10"/>
        <rFont val="Calibri"/>
        <family val="2"/>
        <scheme val="minor"/>
      </rPr>
      <t>CREMODAN (Especificaciones relacionadas en la ficha técnica).
Presentación x Kg.</t>
    </r>
  </si>
  <si>
    <r>
      <rPr>
        <sz val="10"/>
        <rFont val="Calibri"/>
        <family val="2"/>
        <scheme val="minor"/>
      </rPr>
      <t>CUCHUCO DE MAIZ (Especificaciones
relacionadas en la ficha técnica). Presentación x Kg.</t>
    </r>
  </si>
  <si>
    <r>
      <rPr>
        <sz val="10"/>
        <rFont val="Calibri"/>
        <family val="2"/>
        <scheme val="minor"/>
      </rPr>
      <t>CUCHUCO DE TRIGO (Especificaciones relacionadas en la ficha técnica).
Presentación x Kg.</t>
    </r>
  </si>
  <si>
    <r>
      <rPr>
        <sz val="10"/>
        <rFont val="Calibri"/>
        <family val="2"/>
        <scheme val="minor"/>
      </rPr>
      <t>CULTIVO PARA EMMENTAL
(Especificaciones relacionadas en la ficha técnica). Sobre para 450 Lt.</t>
    </r>
  </si>
  <si>
    <r>
      <rPr>
        <sz val="10"/>
        <rFont val="Calibri"/>
        <family val="2"/>
        <scheme val="minor"/>
      </rPr>
      <t>CULTIVO PARA MOZZARELLA
(Especificaciones relacionadas en la ficha técnica). (Especificaciones relacionadas en la ficha técnica). Sobre para 450 Lt.</t>
    </r>
  </si>
  <si>
    <r>
      <rPr>
        <sz val="10"/>
        <rFont val="Calibri"/>
        <family val="2"/>
        <scheme val="minor"/>
      </rPr>
      <t>CULTIVOS LACTICOS KUMIS
(Especificaciones relacionadas en la ficha técnica). Sobre X 2 gr.</t>
    </r>
  </si>
  <si>
    <r>
      <rPr>
        <sz val="10"/>
        <rFont val="Calibri"/>
        <family val="2"/>
        <scheme val="minor"/>
      </rPr>
      <t>CULTIVOS LACTICOS YOGURT
(Especificaciones relacionadas en la ficha técnica). Sobre x 2 gr.</t>
    </r>
  </si>
  <si>
    <r>
      <rPr>
        <sz val="10"/>
        <rFont val="Calibri"/>
        <family val="2"/>
        <scheme val="minor"/>
      </rPr>
      <t>CURCUMA EN POLVO (Especificaciones relacionadas en la ficha técnica).
Presentación x Lb.</t>
    </r>
  </si>
  <si>
    <r>
      <rPr>
        <sz val="10"/>
        <rFont val="Calibri"/>
        <family val="2"/>
        <scheme val="minor"/>
      </rPr>
      <t>CUTIVO LÁCTICO PASTA FILADA
(Especificaciones relacionadas en la ficha técnica). Sobre para 450 Lt.</t>
    </r>
  </si>
  <si>
    <r>
      <rPr>
        <sz val="10"/>
        <rFont val="Calibri"/>
        <family val="2"/>
        <scheme val="minor"/>
      </rPr>
      <t>CUTIVO QUESO HOLANDES
(Especificaciones relacionadas en la ficha técnica). Sobre para 450 Lt.</t>
    </r>
  </si>
  <si>
    <r>
      <rPr>
        <sz val="10"/>
        <rFont val="Calibri"/>
        <family val="2"/>
        <scheme val="minor"/>
      </rPr>
      <t>CUTIVO QUESO MONTEREY
(Especificaciones relacionadas en la ficha técnica). Sobre para 450 Lt.</t>
    </r>
  </si>
  <si>
    <r>
      <rPr>
        <sz val="10"/>
        <rFont val="Calibri"/>
        <family val="2"/>
        <scheme val="minor"/>
      </rPr>
      <t>CUTIVO QUESO PARMESANO
(Especificaciones relacionadas en la ficha técnica). Sobre para 450 Lt.</t>
    </r>
  </si>
  <si>
    <r>
      <rPr>
        <sz val="10"/>
        <rFont val="Calibri"/>
        <family val="2"/>
        <scheme val="minor"/>
      </rPr>
      <t>DULCE DE FRUTA PARA YOGURT
MELOCOTON (Especificaciones relacionadas en la ficha técnica). Presentación x Kg.</t>
    </r>
  </si>
  <si>
    <r>
      <rPr>
        <sz val="10"/>
        <rFont val="Calibri"/>
        <family val="2"/>
        <scheme val="minor"/>
      </rPr>
      <t>DULCE DE FRUTA PARA YOGURT MORA
(Especificaciones relacionadas en la ficha técnica). Presentación x Kg.</t>
    </r>
  </si>
  <si>
    <r>
      <rPr>
        <sz val="10"/>
        <rFont val="Calibri"/>
        <family val="2"/>
        <scheme val="minor"/>
      </rPr>
      <t>ENDULZANTE MONK FRUIT
(Especificaciones relacionadas en la ficha técnica). Paquete x 200 gr.</t>
    </r>
  </si>
  <si>
    <r>
      <rPr>
        <sz val="10"/>
        <rFont val="Calibri"/>
        <family val="2"/>
        <scheme val="minor"/>
      </rPr>
      <t>ERITORBATO DE SODIO (Especificaciones relacionadas en la ficha técnica).
Presentación x Kg.</t>
    </r>
  </si>
  <si>
    <r>
      <rPr>
        <sz val="10"/>
        <rFont val="Calibri"/>
        <family val="2"/>
        <scheme val="minor"/>
      </rPr>
      <t>ESENCIA A COCO (Especificaciones relacionadas en la ficha técnica). Frasco x
500 ml.</t>
    </r>
  </si>
  <si>
    <r>
      <rPr>
        <sz val="10"/>
        <rFont val="Calibri"/>
        <family val="2"/>
        <scheme val="minor"/>
      </rPr>
      <t>ESENCIA VAINILLA BLANCA
(Especificaciones relacionadas en la ficha técnica). Frasco x 500 ml.</t>
    </r>
  </si>
  <si>
    <r>
      <rPr>
        <sz val="10"/>
        <rFont val="Calibri"/>
        <family val="2"/>
        <scheme val="minor"/>
      </rPr>
      <t>ESENCIAS SABORES SURTIDOS
(Especificaciones relacionadas en la ficha técnica). Caja de 12 frascos x 60 ml.</t>
    </r>
  </si>
  <si>
    <r>
      <rPr>
        <sz val="10"/>
        <rFont val="Calibri"/>
        <family val="2"/>
        <scheme val="minor"/>
      </rPr>
      <t>ESPAGUETTI (Especificaciones relacionadas en la ficha técnica).
Presentación x Kg.</t>
    </r>
  </si>
  <si>
    <r>
      <rPr>
        <sz val="10"/>
        <rFont val="Calibri"/>
        <family val="2"/>
        <scheme val="minor"/>
      </rPr>
      <t>ESTRAGON DESHIDRATADO
(Especificaciones relacionadas en la ficha técnica). presentación x Lb.</t>
    </r>
  </si>
  <si>
    <r>
      <rPr>
        <sz val="10"/>
        <rFont val="Calibri"/>
        <family val="2"/>
        <scheme val="minor"/>
      </rPr>
      <t>FECULA DE MAIZ (Especificaciones relacionadas en la ficha técnica).
presentación x Kg.</t>
    </r>
  </si>
  <si>
    <r>
      <rPr>
        <sz val="10"/>
        <rFont val="Calibri"/>
        <family val="2"/>
        <scheme val="minor"/>
      </rPr>
      <t>FIDEOS CABELLO DE ANGEL
(Especificaciones relacionadas en la ficha técnica). presentación x Kg.</t>
    </r>
  </si>
  <si>
    <r>
      <rPr>
        <sz val="10"/>
        <rFont val="Calibri"/>
        <family val="2"/>
        <scheme val="minor"/>
      </rPr>
      <t>FLAN DE VAINILLA (Especificaciones
relacionadas en la ficha técnica). Caja x 85 gr.</t>
    </r>
  </si>
  <si>
    <r>
      <rPr>
        <sz val="10"/>
        <rFont val="Calibri"/>
        <family val="2"/>
        <scheme val="minor"/>
      </rPr>
      <t>FOSFATO PARA EMBUTIDOS
(Especificaciones relacionadas en la ficha técnica). presentación x Kg.</t>
    </r>
  </si>
  <si>
    <r>
      <rPr>
        <sz val="10"/>
        <rFont val="Calibri"/>
        <family val="2"/>
        <scheme val="minor"/>
      </rPr>
      <t>FRIJOL CARAOTA (Especificaciones relacionadas en la ficha técnica).
presentación x Kg.</t>
    </r>
  </si>
  <si>
    <r>
      <rPr>
        <sz val="10"/>
        <rFont val="Calibri"/>
        <family val="2"/>
        <scheme val="minor"/>
      </rPr>
      <t>GALLETA CON BASE SABOR A CHOCOLATE
(Especificaciones relacionadas en la ficha técnica). Paquete x 6 und.</t>
    </r>
  </si>
  <si>
    <r>
      <rPr>
        <sz val="10"/>
        <rFont val="Calibri"/>
        <family val="2"/>
        <scheme val="minor"/>
      </rPr>
      <t>GALLETA PEQUEÑA CON CHIPS DE
CHOCOLATE (Especificaciones relacionadas en la ficha técnica). Paquete
x 6 und.</t>
    </r>
  </si>
  <si>
    <r>
      <rPr>
        <sz val="10"/>
        <rFont val="Calibri"/>
        <family val="2"/>
        <scheme val="minor"/>
      </rPr>
      <t>GALLETAS DE CHOCOLATE
(Especificaciones relacionadas en la ficha técnica). Paquete x 12 und.</t>
    </r>
  </si>
  <si>
    <r>
      <rPr>
        <sz val="10"/>
        <rFont val="Calibri"/>
        <family val="2"/>
        <scheme val="minor"/>
      </rPr>
      <t>GALLETAS DE CREMA DE COCO
(Especificaciones relacionadas en la ficha técnica). Paquete x 12 und.</t>
    </r>
  </si>
  <si>
    <r>
      <rPr>
        <sz val="10"/>
        <rFont val="Calibri"/>
        <family val="2"/>
        <scheme val="minor"/>
      </rPr>
      <t>GALLETAS DE SODA ROCIADAS CON SAL
(Especificaciones relacionadas en la ficha técnica). Paquete x 200 gr.</t>
    </r>
  </si>
  <si>
    <r>
      <rPr>
        <sz val="10"/>
        <rFont val="Calibri"/>
        <family val="2"/>
        <scheme val="minor"/>
      </rPr>
      <t>GASEOSA CON SABOR A LIMA LIMON
(Especificaciones relacionadas en la ficha técnica). presentación x Lt.</t>
    </r>
  </si>
  <si>
    <r>
      <rPr>
        <sz val="10"/>
        <rFont val="Calibri"/>
        <family val="2"/>
        <scheme val="minor"/>
      </rPr>
      <t>GLICERINA TIPO ALIMENTICIO
(Especificaciones relacionadas en la ficha técnica). presentación x Lt.</t>
    </r>
  </si>
  <si>
    <r>
      <rPr>
        <sz val="10"/>
        <rFont val="Calibri"/>
        <family val="2"/>
        <scheme val="minor"/>
      </rPr>
      <t>GLUCOSA LIQUIDA (Especificaciones
relacionadas en la ficha técnica). presentación x Kg.</t>
    </r>
  </si>
  <si>
    <r>
      <rPr>
        <sz val="10"/>
        <rFont val="Calibri"/>
        <family val="2"/>
        <scheme val="minor"/>
      </rPr>
      <t>HARINA DE MAIZ AMARILLA CRUDA
(Especificaciones relacionadas en la ficha técnica). presentación x Kg.</t>
    </r>
  </si>
  <si>
    <r>
      <rPr>
        <sz val="10"/>
        <rFont val="Calibri"/>
        <family val="2"/>
        <scheme val="minor"/>
      </rPr>
      <t>HARINA DE TRIGO FORTIFICADA
(Especificaciones relacionadas en la ficha técnica). Bulto x 50 Kg.</t>
    </r>
  </si>
  <si>
    <r>
      <rPr>
        <sz val="10"/>
        <rFont val="Calibri"/>
        <family val="2"/>
        <scheme val="minor"/>
      </rPr>
      <t>HARINA DE TRIGO INTEGRAL
(Especificaciones relacionadas en la ficha técnica). presentación x Kg.</t>
    </r>
  </si>
  <si>
    <r>
      <rPr>
        <sz val="10"/>
        <rFont val="Calibri"/>
        <family val="2"/>
        <scheme val="minor"/>
      </rPr>
      <t>HARINA PRECOCIDA PARA AREPAS
(Especificaciones relacionadas en la ficha técnica). presentación x Kg.</t>
    </r>
  </si>
  <si>
    <r>
      <rPr>
        <sz val="10"/>
        <rFont val="Calibri"/>
        <family val="2"/>
        <scheme val="minor"/>
      </rPr>
      <t>HIDROXIDO DE SODIO 0.1N
(Especificaciones relacionadas en la ficha técnica). presentación x Lt.</t>
    </r>
  </si>
  <si>
    <r>
      <rPr>
        <sz val="10"/>
        <rFont val="Calibri"/>
        <family val="2"/>
        <scheme val="minor"/>
      </rPr>
      <t>LECHE DE CABRA (Especificaciones relacionadas
en la ficha técnica). presentación x Lt.</t>
    </r>
  </si>
  <si>
    <r>
      <rPr>
        <sz val="10"/>
        <rFont val="Calibri"/>
        <family val="2"/>
        <scheme val="minor"/>
      </rPr>
      <t>LECHE DE VACA DESLACTOSADA
(Especificaciones relacionadas en la ficha técnica). presentación x Lt.</t>
    </r>
  </si>
  <si>
    <r>
      <rPr>
        <sz val="10"/>
        <rFont val="Calibri"/>
        <family val="2"/>
        <scheme val="minor"/>
      </rPr>
      <t>LECHE EN POLVO DESCREMADA SLIGHT
(Especificaciones relacionadas en la ficha técnica). presentación x Lb.</t>
    </r>
  </si>
  <si>
    <r>
      <rPr>
        <sz val="10"/>
        <rFont val="Calibri"/>
        <family val="2"/>
        <scheme val="minor"/>
      </rPr>
      <t>LEVADURA SECA INSTANTANEA
(Especificaciones relacionadas en la ficha técnica). Paquete x 500 gr.</t>
    </r>
  </si>
  <si>
    <r>
      <rPr>
        <sz val="10"/>
        <rFont val="Calibri"/>
        <family val="2"/>
        <scheme val="minor"/>
      </rPr>
      <t>LICHES EN LATA (Especificaciones relacionadas en la ficha técnica). Lata x
565 gr.</t>
    </r>
  </si>
  <si>
    <r>
      <rPr>
        <sz val="10"/>
        <rFont val="Calibri"/>
        <family val="2"/>
        <scheme val="minor"/>
      </rPr>
      <t>MACADAMIA (Especificaciones relacionadas en la ficha técnica).
presentación x Lb.</t>
    </r>
  </si>
  <si>
    <r>
      <rPr>
        <sz val="10"/>
        <rFont val="Calibri"/>
        <family val="2"/>
        <scheme val="minor"/>
      </rPr>
      <t>MADERA EN ASTILLAS CAFÉ
(Especificaciones relacionadas en la ficha técnica). presentación x Kg.</t>
    </r>
  </si>
  <si>
    <r>
      <rPr>
        <sz val="10"/>
        <rFont val="Calibri"/>
        <family val="2"/>
        <scheme val="minor"/>
      </rPr>
      <t>MADERA EN ASTILLAS DE CEREZO
(Especificaciones relacionadas en la ficha técnica). presentación x Kg.</t>
    </r>
  </si>
  <si>
    <r>
      <rPr>
        <sz val="10"/>
        <rFont val="Calibri"/>
        <family val="2"/>
        <scheme val="minor"/>
      </rPr>
      <t>MADERA EN ASTILLAS GUAYABO
(Especificaciones relacionadas en la ficha técnica). presentación x Kg.</t>
    </r>
  </si>
  <si>
    <r>
      <rPr>
        <sz val="10"/>
        <rFont val="Calibri"/>
        <family val="2"/>
        <scheme val="minor"/>
      </rPr>
      <t>MADERA EN ASTILLAS DE MANZANO
(Especificaciones relacionadas en la ficha técnica). presentación x Kg.</t>
    </r>
  </si>
  <si>
    <r>
      <rPr>
        <sz val="10"/>
        <rFont val="Calibri"/>
        <family val="2"/>
        <scheme val="minor"/>
      </rPr>
      <t>MADERA EN ASTILLAS DE MEZQUITE
(Especificaciones relacionadas en la ficha técnica). presentación x Kg.</t>
    </r>
  </si>
  <si>
    <r>
      <rPr>
        <sz val="10"/>
        <rFont val="Calibri"/>
        <family val="2"/>
        <scheme val="minor"/>
      </rPr>
      <t>MADERA EN ASTILLAS DE NOGAL
(Especificaciones relacionadas en la ficha técnica). presentación x Kg.</t>
    </r>
  </si>
  <si>
    <r>
      <rPr>
        <sz val="10"/>
        <rFont val="Calibri"/>
        <family val="2"/>
        <scheme val="minor"/>
      </rPr>
      <t>MAIZ PETO (Especificaciones relacionadas en la
ficha técnica). presentación x Kg.</t>
    </r>
  </si>
  <si>
    <r>
      <rPr>
        <sz val="10"/>
        <rFont val="Calibri"/>
        <family val="2"/>
        <scheme val="minor"/>
      </rPr>
      <t>MALVACHURROS DE COLORES
(Especificaciones relacionadas en la ficha técnica). Paquete x 200 gr.</t>
    </r>
  </si>
  <si>
    <r>
      <rPr>
        <sz val="10"/>
        <rFont val="Calibri"/>
        <family val="2"/>
        <scheme val="minor"/>
      </rPr>
      <t>MANI NATURAL SIN TOSTAR
(Especificaciones relacionadas en la ficha técnica). presentación x Lb.</t>
    </r>
  </si>
  <si>
    <r>
      <rPr>
        <sz val="10"/>
        <rFont val="Calibri"/>
        <family val="2"/>
        <scheme val="minor"/>
      </rPr>
      <t>MANI TOSTADO PARTIDO
(Especificaciones relacionadas en la ficha técnica). presentación x Lb.</t>
    </r>
  </si>
  <si>
    <r>
      <rPr>
        <sz val="10"/>
        <rFont val="Calibri"/>
        <family val="2"/>
        <scheme val="minor"/>
      </rPr>
      <t>MARGARINA INDUSTRIAL PARA EMPASTE.
HOJALDRINA (Especificacionesrelacionadas en
la ficha técnica). Caja x 24 Lb.</t>
    </r>
  </si>
  <si>
    <r>
      <rPr>
        <sz val="10"/>
        <rFont val="Calibri"/>
        <family val="2"/>
        <scheme val="minor"/>
      </rPr>
      <t>MARGARINA PARA HOJALDRES
(Especificaciones relacionadas en la ficha técnica). presentación x Kg.</t>
    </r>
  </si>
  <si>
    <r>
      <rPr>
        <sz val="10"/>
        <rFont val="Calibri"/>
        <family val="2"/>
        <scheme val="minor"/>
      </rPr>
      <t>MERMELADAS DE FRUTAS SURTIDA
(Especificaciones relacionadas en la ficha técnica). presentación x Kg.</t>
    </r>
  </si>
  <si>
    <r>
      <rPr>
        <sz val="10"/>
        <rFont val="Calibri"/>
        <family val="2"/>
        <scheme val="minor"/>
      </rPr>
      <t>MEZCLA DE PIMIENTAS EN PEPA
(Especificaciones relacionadas en la ficha técnica). presentación x Kg.</t>
    </r>
  </si>
  <si>
    <r>
      <rPr>
        <sz val="10"/>
        <rFont val="Calibri"/>
        <family val="2"/>
        <scheme val="minor"/>
      </rPr>
      <t>MEZCLA DE SANGRE DESHIDRATADA CON CONDIMENTOS MORCISAN
(Especificaciones relacionadas en la ficha técnica). presentación x Kg.</t>
    </r>
  </si>
  <si>
    <r>
      <rPr>
        <sz val="10"/>
        <rFont val="Calibri"/>
        <family val="2"/>
        <scheme val="minor"/>
      </rPr>
      <t>MEZCLA EN POLVO DE FLOR JAMAICA   Y
ANTIOXIDANTES (Especificaciones relacionadas en la ficha técnica). Paquete
x 100 gr.</t>
    </r>
  </si>
  <si>
    <r>
      <rPr>
        <sz val="10"/>
        <rFont val="Calibri"/>
        <family val="2"/>
        <scheme val="minor"/>
      </rPr>
      <t>MEZCLACOMPLETA FOSFATO PARA
SALMUERA CON NITRAL (jamón phos super) (Especificaciones relacionadas en la ficha técnica). presentación x Kg.</t>
    </r>
  </si>
  <si>
    <r>
      <rPr>
        <sz val="10"/>
        <rFont val="Calibri"/>
        <family val="2"/>
        <scheme val="minor"/>
      </rPr>
      <t>MEZLCA COMPLETA FOSFATO PARA
SALMUERA SIN NITRAL (jamón phos fino) (Especificaciones relacionadas en la ficha técnica). presentación x Kg.</t>
    </r>
  </si>
  <si>
    <r>
      <rPr>
        <sz val="10"/>
        <rFont val="Calibri"/>
        <family val="2"/>
        <scheme val="minor"/>
      </rPr>
      <t>MIEL DE ABEJAS ORGANICA
(Especificaciones relacionadas en la ficha técnica). Botella x 1 Lt.</t>
    </r>
  </si>
  <si>
    <r>
      <rPr>
        <sz val="10"/>
        <rFont val="Calibri"/>
        <family val="2"/>
        <scheme val="minor"/>
      </rPr>
      <t>MIGA DE PAN (Especificaciones relacionadas en
la ficha técnica). presentación x Kg.</t>
    </r>
  </si>
  <si>
    <r>
      <rPr>
        <sz val="10"/>
        <rFont val="Calibri"/>
        <family val="2"/>
        <scheme val="minor"/>
      </rPr>
      <t>NARANJA CUBIERTA DE CHOCOLATE 60%
(Especificaciones relacionadas en la ficha técnica). Paquete x 60 gr.</t>
    </r>
  </si>
  <si>
    <r>
      <rPr>
        <sz val="10"/>
        <rFont val="Calibri"/>
        <family val="2"/>
        <scheme val="minor"/>
      </rPr>
      <t>NIBS DE CACAO CUBIERTA DE CHOCOLATE
60% (Especificaciones relacionadas en la ficha técnica). Paquete x 60 gr.</t>
    </r>
  </si>
  <si>
    <r>
      <rPr>
        <sz val="10"/>
        <rFont val="Calibri"/>
        <family val="2"/>
        <scheme val="minor"/>
      </rPr>
      <t>NUEZ DE PECAN (Especificaciones relacionadas en la ficha técnica).
presentación x Lb.</t>
    </r>
  </si>
  <si>
    <r>
      <rPr>
        <sz val="10"/>
        <rFont val="Calibri"/>
        <family val="2"/>
        <scheme val="minor"/>
      </rPr>
      <t>NUEZ MOSCADA EN POLVO
(Especificaciones relacionadas en la ficha técnica). presentación x Kg.</t>
    </r>
  </si>
  <si>
    <r>
      <rPr>
        <sz val="10"/>
        <rFont val="Calibri"/>
        <family val="2"/>
        <scheme val="minor"/>
      </rPr>
      <t>OREGANO DESHIDRATADO
(Especificaciones relacionadas en la ficha técnica). presentación x Lb.</t>
    </r>
  </si>
  <si>
    <r>
      <rPr>
        <sz val="10"/>
        <rFont val="Calibri"/>
        <family val="2"/>
        <scheme val="minor"/>
      </rPr>
      <t>PAN TAJADO TIPO PULLMAN
(Especificaciones relacionadas en la ficha técnica). Paquete x 680 gr.</t>
    </r>
  </si>
  <si>
    <r>
      <rPr>
        <sz val="10"/>
        <rFont val="Calibri"/>
        <family val="2"/>
        <scheme val="minor"/>
      </rPr>
      <t>PANELA PULVERIZADA LIMON
(Especificaciones relacionadas en la ficha técnica). presentación x Kg.</t>
    </r>
  </si>
  <si>
    <r>
      <rPr>
        <sz val="10"/>
        <rFont val="Calibri"/>
        <family val="2"/>
        <scheme val="minor"/>
      </rPr>
      <t>PANELA PULVERIZADA NARANJA
(Especificaciones relacionadas en la ficha técnica). presentación x Kg.</t>
    </r>
  </si>
  <si>
    <r>
      <rPr>
        <sz val="10"/>
        <rFont val="Calibri"/>
        <family val="2"/>
        <scheme val="minor"/>
      </rPr>
      <t>PAPAS FRITAS (Especificaciones relacionadas en la ficha técnica). Paquete
x 130 gr.</t>
    </r>
  </si>
  <si>
    <r>
      <rPr>
        <sz val="10"/>
        <rFont val="Calibri"/>
        <family val="2"/>
        <scheme val="minor"/>
      </rPr>
      <t>PAPRIKA AHUMADA EN POLVO
(Especificaciones relacionadas en la ficha técnica). Presentación x Kg.</t>
    </r>
  </si>
  <si>
    <r>
      <rPr>
        <sz val="10"/>
        <rFont val="Calibri"/>
        <family val="2"/>
        <scheme val="minor"/>
      </rPr>
      <t>PASTA DE AJO (Especificaciones
relacionadas en la ficha técnica). Frasco x 250 gr.</t>
    </r>
  </si>
  <si>
    <r>
      <rPr>
        <sz val="10"/>
        <rFont val="Calibri"/>
        <family val="2"/>
        <scheme val="minor"/>
      </rPr>
      <t>PIMIENTA NEGRA MOLIDA
(Especificaciones relacionadas en la ficha técnica). presentación x Lb.</t>
    </r>
  </si>
  <si>
    <r>
      <rPr>
        <sz val="10"/>
        <rFont val="Calibri"/>
        <family val="2"/>
        <scheme val="minor"/>
      </rPr>
      <t>PIMIENTA NEGRA TRITURADA NO MOLIDA
(Especificaciones relacionadas en la ficha técnica). presentación x Lb.</t>
    </r>
  </si>
  <si>
    <r>
      <rPr>
        <sz val="10"/>
        <rFont val="Calibri"/>
        <family val="2"/>
        <scheme val="minor"/>
      </rPr>
      <t>PIÑA CUBIERTA DE CHOCOLATE 60%
(Especificaciones relacionadas en la ficha técnica). Paquete x 60 gr.</t>
    </r>
  </si>
  <si>
    <r>
      <rPr>
        <sz val="10"/>
        <rFont val="Calibri"/>
        <family val="2"/>
        <scheme val="minor"/>
      </rPr>
      <t>PIÑA EN ALMIBAR EN LATA
(Especificaciones relacionadas en la ficha técnica). Lata x 565 gr.</t>
    </r>
  </si>
  <si>
    <r>
      <rPr>
        <sz val="10"/>
        <rFont val="Calibri"/>
        <family val="2"/>
        <scheme val="minor"/>
      </rPr>
      <t>PISTACHO ENTERO CON CASCARA
(Especificaciones relacionadas en la ficha técnica). presentación x Kg.</t>
    </r>
  </si>
  <si>
    <r>
      <rPr>
        <sz val="10"/>
        <rFont val="Calibri"/>
        <family val="2"/>
        <scheme val="minor"/>
      </rPr>
      <t>PONQUÉ TRADICIONAL (Especificaciones
relacionadas en la ficha técnica). Unidad x 230 gr.</t>
    </r>
  </si>
  <si>
    <r>
      <rPr>
        <sz val="10"/>
        <rFont val="Calibri"/>
        <family val="2"/>
        <scheme val="minor"/>
      </rPr>
      <t>PROTEINA AISLADA DE SOYA
(Especificaciones relacionadas en la ficha técnica). presentación x Kg.</t>
    </r>
  </si>
  <si>
    <r>
      <rPr>
        <sz val="10"/>
        <rFont val="Calibri"/>
        <family val="2"/>
        <scheme val="minor"/>
      </rPr>
      <t>PROTEINA TEXTURIZADA MEDIANA DE SOYA NATURAL- CRISPETA
(Especificaciones relacionadas en la ficha técnica). presentación x Kg.</t>
    </r>
  </si>
  <si>
    <r>
      <rPr>
        <sz val="10"/>
        <rFont val="Calibri"/>
        <family val="2"/>
        <scheme val="minor"/>
      </rPr>
      <t>PROTEINA VEGETAL HIDROLIZADA DE
SOYA (PVH) (Especificaciones relacionadas en la ficha técnica). presentación x Kg.</t>
    </r>
  </si>
  <si>
    <r>
      <rPr>
        <sz val="10"/>
        <rFont val="Calibri"/>
        <family val="2"/>
        <scheme val="minor"/>
      </rPr>
      <t>SABORIZANTE PARA BEBIDAS
(Especificaciones relacionadas en la ficha técnica). presentación x Lt.</t>
    </r>
  </si>
  <si>
    <r>
      <rPr>
        <sz val="10"/>
        <rFont val="Calibri"/>
        <family val="2"/>
        <scheme val="minor"/>
      </rPr>
      <t>SABORIZANTE PARA PRODUCTOS LACTEOS, SABORES SURTIDOS: MELOCOTÓN, FRESA, MORA, KIWI, PIÑA, FRUTOS ROJOS, MANDARINA, CAFÉ,
CHOCOLATE. (Especificaciones relacionadas en la ficha técnica).
presentación x Lt.</t>
    </r>
  </si>
  <si>
    <r>
      <rPr>
        <sz val="10"/>
        <rFont val="Calibri"/>
        <family val="2"/>
        <scheme val="minor"/>
      </rPr>
      <t>SAL CURANTE (Especificaciones relacionadas en la ficha técnica).
presentación x Kg.</t>
    </r>
  </si>
  <si>
    <r>
      <rPr>
        <sz val="10"/>
        <rFont val="Calibri"/>
        <family val="2"/>
        <scheme val="minor"/>
      </rPr>
      <t>SAL HIMALAYA EN BLOQUE
(Especificaciones relacionadas en la ficha técnica). presentación x Kg.</t>
    </r>
  </si>
  <si>
    <r>
      <rPr>
        <sz val="10"/>
        <rFont val="Calibri"/>
        <family val="2"/>
        <scheme val="minor"/>
      </rPr>
      <t>SAL HIMALAYA GRANULADA
(Especificaciones relacionadas en la ficha técnica). presentación x Kg.</t>
    </r>
  </si>
  <si>
    <r>
      <rPr>
        <sz val="10"/>
        <rFont val="Calibri"/>
        <family val="2"/>
        <scheme val="minor"/>
      </rPr>
      <t>SAL ROSADA (Especificaciones relacionadas en la ficha técnica).
presentación x Kg.</t>
    </r>
  </si>
  <si>
    <r>
      <rPr>
        <sz val="10"/>
        <rFont val="Calibri"/>
        <family val="2"/>
        <scheme val="minor"/>
      </rPr>
      <t>SALSA DE CARAMELO (Especificaciones
relacionadas en la ficha técnica). Frasco x 623 gr.</t>
    </r>
  </si>
  <si>
    <r>
      <rPr>
        <sz val="10"/>
        <rFont val="Calibri"/>
        <family val="2"/>
        <scheme val="minor"/>
      </rPr>
      <t>SALSA DE PIÑA (Especificaciones relacionadas en la ficha técnica). Frasco x
280 gr.</t>
    </r>
  </si>
  <si>
    <r>
      <rPr>
        <sz val="10"/>
        <rFont val="Calibri"/>
        <family val="2"/>
        <scheme val="minor"/>
      </rPr>
      <t>SALSA NEGRA (Especificaciones relacionadas en la ficha técnica). Galón x 4
Lt.</t>
    </r>
  </si>
  <si>
    <r>
      <rPr>
        <sz val="10"/>
        <rFont val="Calibri"/>
        <family val="2"/>
        <scheme val="minor"/>
      </rPr>
      <t>SALSA PICANTE MEXICANA
(Especificaciones relacionadas en la ficha técnica). Frasco x 370 gr.</t>
    </r>
  </si>
  <si>
    <r>
      <rPr>
        <sz val="10"/>
        <rFont val="Calibri"/>
        <family val="2"/>
        <scheme val="minor"/>
      </rPr>
      <t>SALSA SOYA (Especificaciones relacionadas en la ficha técnica). Galón x 4
Lt.</t>
    </r>
  </si>
  <si>
    <r>
      <rPr>
        <sz val="10"/>
        <rFont val="Calibri"/>
        <family val="2"/>
        <scheme val="minor"/>
      </rPr>
      <t>SEMILLA DE NUEZ MOSCADA
(Especificaciones relacionadas en la ficha técnica). Unidad x 15 gr.</t>
    </r>
  </si>
  <si>
    <r>
      <rPr>
        <sz val="10"/>
        <rFont val="Calibri"/>
        <family val="2"/>
        <scheme val="minor"/>
      </rPr>
      <t>Solución buffer pH 4 (Especificaciones
relacionadas en la ficha técnica). Frasco x 500 ml.</t>
    </r>
  </si>
  <si>
    <r>
      <rPr>
        <sz val="10"/>
        <rFont val="Calibri"/>
        <family val="2"/>
        <scheme val="minor"/>
      </rPr>
      <t>SUCRALOSA (Especificaciones relacionadas en la ficha técnica).
presentación x Kg.</t>
    </r>
  </si>
  <si>
    <r>
      <rPr>
        <sz val="10"/>
        <rFont val="Calibri"/>
        <family val="2"/>
        <scheme val="minor"/>
      </rPr>
      <t>TINTURA O COLOR CARAMELO
(Especificaciones relacionadas en la ficha técnica). Frasco x 650 ml.</t>
    </r>
  </si>
  <si>
    <r>
      <rPr>
        <sz val="10"/>
        <rFont val="Calibri"/>
        <family val="2"/>
        <scheme val="minor"/>
      </rPr>
      <t>TORTILLA MEXICANA DE MAIZ
(Especificaciones relacionadas en la ficha técnica). Paquete x 10 und.</t>
    </r>
  </si>
  <si>
    <r>
      <rPr>
        <sz val="10"/>
        <rFont val="Calibri"/>
        <family val="2"/>
        <scheme val="minor"/>
      </rPr>
      <t>TORTILLAS INTEGRALES DE AVENA
(Especificaciones relacionadas en la ficha técnica). Paquete x 10 und.</t>
    </r>
  </si>
  <si>
    <r>
      <rPr>
        <sz val="10"/>
        <rFont val="Calibri"/>
        <family val="2"/>
        <scheme val="minor"/>
      </rPr>
      <t>TRIPA NATURAL DE CERDO CAL 28-30
(Especificaciones relacionadas en la ficha técnica). Madeja x 90 mt.</t>
    </r>
  </si>
  <si>
    <r>
      <rPr>
        <sz val="10"/>
        <rFont val="Calibri"/>
        <family val="2"/>
        <scheme val="minor"/>
      </rPr>
      <t>UCHUVA CUBIERTA DE CHOCOLATE 60%
(Especificaciones relacionadas en la ficha técnica). Paquete x 60 gr.</t>
    </r>
  </si>
  <si>
    <r>
      <rPr>
        <sz val="10"/>
        <rFont val="Calibri"/>
        <family val="2"/>
        <scheme val="minor"/>
      </rPr>
      <t>UVAS PASAS (Especificaciones relacionadas en la ficha técnica).
presentación x Kg.</t>
    </r>
  </si>
  <si>
    <r>
      <rPr>
        <sz val="10"/>
        <rFont val="Calibri"/>
        <family val="2"/>
        <scheme val="minor"/>
      </rPr>
      <t>VINAGRE DE VINO BLANCO
(Especificaciones relacionadas en la ficha técnica). presentación x Lt.</t>
    </r>
  </si>
  <si>
    <r>
      <rPr>
        <sz val="10"/>
        <rFont val="Calibri"/>
        <family val="2"/>
        <scheme val="minor"/>
      </rPr>
      <t>YACÓN LIQUIDO (Especificaciones relacionadas en la ficha técnica). Frasco x
250 gr.</t>
    </r>
  </si>
  <si>
    <r>
      <rPr>
        <sz val="10"/>
        <rFont val="Calibri"/>
        <family val="2"/>
        <scheme val="minor"/>
      </rPr>
      <t>BRANDY (Especificaciones relacionadas en la
ficha técnica). Botella x 750 ml.</t>
    </r>
  </si>
  <si>
    <r>
      <rPr>
        <sz val="10"/>
        <rFont val="Calibri"/>
        <family val="2"/>
        <scheme val="minor"/>
      </rPr>
      <t>CERVEZA DORADA NACIONAL
(Especificaciones relacionadas en la ficha técnica). Botella x 350 ml.</t>
    </r>
  </si>
  <si>
    <r>
      <rPr>
        <sz val="10"/>
        <rFont val="Calibri"/>
        <family val="2"/>
        <scheme val="minor"/>
      </rPr>
      <t>CERVEZA NACIONAL ESTANDAR
(Especificaciones relacionadas en la ficha técnica). Lata x 300 ml.</t>
    </r>
  </si>
  <si>
    <r>
      <rPr>
        <sz val="10"/>
        <rFont val="Calibri"/>
        <family val="2"/>
        <scheme val="minor"/>
      </rPr>
      <t>CERVEZA NACIONAL PREMIUM
(Especificaciones relacionadas en la ficha técnica). Botella x 350 ml.</t>
    </r>
  </si>
  <si>
    <r>
      <rPr>
        <sz val="10"/>
        <rFont val="Calibri"/>
        <family val="2"/>
        <scheme val="minor"/>
      </rPr>
      <t>CERVEZA NEGRA NACIONAL
(Especificaciones relacionadas en la ficha técnica). Botella x 350 ml.</t>
    </r>
  </si>
  <si>
    <r>
      <rPr>
        <sz val="10"/>
        <rFont val="Calibri"/>
        <family val="2"/>
        <scheme val="minor"/>
      </rPr>
      <t>GINEBRA INGLESA (Especificaciones
relacionadas en la ficha técnica). Botella x 750 ml.</t>
    </r>
  </si>
  <si>
    <r>
      <rPr>
        <sz val="10"/>
        <rFont val="Calibri"/>
        <family val="2"/>
        <scheme val="minor"/>
      </rPr>
      <t>LICOR A BASE DE BRANDY Y ESENCIA DE
NARANJA AMARGA (Especificaciones relacionadas en la ficha técnica). Botella x 750 ml.</t>
    </r>
  </si>
  <si>
    <r>
      <rPr>
        <sz val="10"/>
        <rFont val="Calibri"/>
        <family val="2"/>
        <scheme val="minor"/>
      </rPr>
      <t>LICOR ARTESANAL GUAJIRO
(Especificaciones relacionadas en la ficha técnica). Botella x 750 ml.</t>
    </r>
  </si>
  <si>
    <r>
      <rPr>
        <sz val="10"/>
        <rFont val="Calibri"/>
        <family val="2"/>
        <scheme val="minor"/>
      </rPr>
      <t>VINO BLANCO ALEMANIA
(Especificaciones relacionadas en la ficha técnica). Botella x 750 ml.</t>
    </r>
  </si>
  <si>
    <r>
      <rPr>
        <sz val="10"/>
        <rFont val="Calibri"/>
        <family val="2"/>
        <scheme val="minor"/>
      </rPr>
      <t>VINO BLANCO ARGENTINA
(Especificaciones relacionadas en la ficha técnica). Botella x 750 ml.</t>
    </r>
  </si>
  <si>
    <r>
      <rPr>
        <sz val="10"/>
        <rFont val="Calibri"/>
        <family val="2"/>
        <scheme val="minor"/>
      </rPr>
      <t>VINO BLANCO AUSTRALIA
(Especificaciones relacionadas en la ficha técnica). Botella x 750 ml.</t>
    </r>
  </si>
  <si>
    <r>
      <rPr>
        <sz val="10"/>
        <rFont val="Calibri"/>
        <family val="2"/>
        <scheme val="minor"/>
      </rPr>
      <t>VINO DULCE DE JEREZ (Especificaciones
relacionadas en la ficha técnica). Botella x 750 ml.</t>
    </r>
  </si>
  <si>
    <r>
      <rPr>
        <sz val="10"/>
        <rFont val="Calibri"/>
        <family val="2"/>
        <scheme val="minor"/>
      </rPr>
      <t>VINO OPORTO PORTUGAL
(Especificaciones relacionadas en la ficha técnica). Botella x 750 ml.</t>
    </r>
  </si>
  <si>
    <r>
      <rPr>
        <sz val="10"/>
        <rFont val="Calibri"/>
        <family val="2"/>
        <scheme val="minor"/>
      </rPr>
      <t>VINO ROSADO ALEMANIA
(Especificaciones relacionadas en la ficha técnica). Botella x 750 ml.</t>
    </r>
  </si>
  <si>
    <r>
      <rPr>
        <sz val="10"/>
        <rFont val="Calibri"/>
        <family val="2"/>
        <scheme val="minor"/>
      </rPr>
      <t>VINO ROSADO ARGENTINA
(Especificaciones relacionadas en la ficha técnica). Botella x 750 ml.</t>
    </r>
  </si>
  <si>
    <r>
      <rPr>
        <sz val="10"/>
        <rFont val="Calibri"/>
        <family val="2"/>
        <scheme val="minor"/>
      </rPr>
      <t>VINO SAUVIGNON BLANC
(Especificaciones relacionadas en la ficha técnica). Botella x 750 ml.</t>
    </r>
  </si>
  <si>
    <r>
      <rPr>
        <sz val="10"/>
        <rFont val="Calibri"/>
        <family val="2"/>
        <scheme val="minor"/>
      </rPr>
      <t>WHISKY AMERICANO BOURBON
(Especificaciones relacionadas en la ficha técnica). Botella x 750 ml.</t>
    </r>
  </si>
  <si>
    <r>
      <rPr>
        <sz val="10"/>
        <rFont val="Calibri"/>
        <family val="2"/>
        <scheme val="minor"/>
      </rPr>
      <t>BOLA DE RES (Especificaciones relacionadas en la ficha técnica).
presentación x Kg.</t>
    </r>
  </si>
  <si>
    <r>
      <rPr>
        <sz val="10"/>
        <rFont val="Calibri"/>
        <family val="2"/>
        <scheme val="minor"/>
      </rPr>
      <t>BOTA DE RES (Especificaciones relacionadas en la ficha técnica).
presentación x Kg.</t>
    </r>
  </si>
  <si>
    <r>
      <rPr>
        <sz val="10"/>
        <rFont val="Calibri"/>
        <family val="2"/>
        <scheme val="minor"/>
      </rPr>
      <t>CALLO DE RES (Especificaciones relacionadas
en la ficha técnica). presentación x Kg.</t>
    </r>
  </si>
  <si>
    <r>
      <rPr>
        <sz val="10"/>
        <rFont val="Calibri"/>
        <family val="2"/>
        <scheme val="minor"/>
      </rPr>
      <t>COSTILLA DE RES (Especificaciones relacionadas en la ficha técnica).
presentación x Kg.</t>
    </r>
  </si>
  <si>
    <r>
      <rPr>
        <sz val="10"/>
        <rFont val="Calibri"/>
        <family val="2"/>
        <scheme val="minor"/>
      </rPr>
      <t>COSTILLA DE RES TIPO ASADO DE TIRA
(Especificaciones relacionadas en la ficha técnica). presentación x Kg.</t>
    </r>
  </si>
  <si>
    <r>
      <rPr>
        <sz val="10"/>
        <rFont val="Calibri"/>
        <family val="2"/>
        <scheme val="minor"/>
      </rPr>
      <t>GALLINA EN CANAL SIN MARINAR
(Especificaciones relacionadas en la ficha técnica). presentación x Kg.</t>
    </r>
  </si>
  <si>
    <r>
      <rPr>
        <sz val="10"/>
        <rFont val="Calibri"/>
        <family val="2"/>
        <scheme val="minor"/>
      </rPr>
      <t>GRASA DE CERDO DE DESPALME
(Especificaciones relacionadas en la ficha técnica). presentación x Kg.</t>
    </r>
  </si>
  <si>
    <r>
      <rPr>
        <sz val="10"/>
        <rFont val="Calibri"/>
        <family val="2"/>
        <scheme val="minor"/>
      </rPr>
      <t>MURILLO DE RES (Especificaciones relacionadas
en la ficha técnica). presentación x Kg.</t>
    </r>
  </si>
  <si>
    <r>
      <rPr>
        <sz val="10"/>
        <rFont val="Calibri"/>
        <family val="2"/>
        <scheme val="minor"/>
      </rPr>
      <t>PATO EN CANAL (Especificaciones relacionadas en la ficha técnica).
presentación x Kg.</t>
    </r>
  </si>
  <si>
    <r>
      <rPr>
        <sz val="10"/>
        <rFont val="Calibri"/>
        <family val="2"/>
        <scheme val="minor"/>
      </rPr>
      <t>PAVO EN CANAL SIN MARINAR
(Especificaciones relacionadas en la ficha técnica). presentación x Kg.</t>
    </r>
  </si>
  <si>
    <r>
      <rPr>
        <sz val="10"/>
        <rFont val="Calibri"/>
        <family val="2"/>
        <scheme val="minor"/>
      </rPr>
      <t>PECHO DE RES - BRISKET IMPORTADO
(Especificaciones relacionadas en la ficha técnica). presentación x Kg.</t>
    </r>
  </si>
  <si>
    <r>
      <rPr>
        <sz val="10"/>
        <rFont val="Calibri"/>
        <family val="2"/>
        <scheme val="minor"/>
      </rPr>
      <t>PIERNA PERNIL DE POLLO
(Especificaciones relacionadas en la ficha técnica). presentación x Kg.</t>
    </r>
  </si>
  <si>
    <r>
      <rPr>
        <sz val="10"/>
        <rFont val="Calibri"/>
        <family val="2"/>
        <scheme val="minor"/>
      </rPr>
      <t>T-BONE STEAK (Especificaciones relacionadas en la ficha técnica).
presentación x Kg.</t>
    </r>
  </si>
  <si>
    <r>
      <rPr>
        <sz val="10"/>
        <rFont val="Calibri"/>
        <family val="2"/>
        <scheme val="minor"/>
      </rPr>
      <t>TOCINO DE CERDO CARNUDO
(Especificaciones relacionadas en la ficha técnica). presentación x Kg.</t>
    </r>
  </si>
  <si>
    <r>
      <rPr>
        <sz val="10"/>
        <rFont val="Calibri"/>
        <family val="2"/>
        <scheme val="minor"/>
      </rPr>
      <t>BAGRE RAYADO (Especificaciones relacionadas en la ficha técnica).
presentación x Kg.</t>
    </r>
  </si>
  <si>
    <r>
      <rPr>
        <sz val="10"/>
        <rFont val="Calibri"/>
        <family val="2"/>
        <scheme val="minor"/>
      </rPr>
      <t>CALAMAR ENTERO (Especificaciones
relacionadas en la ficha técnica). presentación x Kg.</t>
    </r>
  </si>
  <si>
    <r>
      <rPr>
        <sz val="10"/>
        <rFont val="Calibri"/>
        <family val="2"/>
        <scheme val="minor"/>
      </rPr>
      <t>CAMARON TITI (Especificaciones
relacionadas en la ficha técnica). presentación x Kg.</t>
    </r>
  </si>
  <si>
    <r>
      <rPr>
        <sz val="10"/>
        <rFont val="Calibri"/>
        <family val="2"/>
        <scheme val="minor"/>
      </rPr>
      <t>CARCAZA DE LANGOSTINO
(Especificaciones relacionadas en la ficha técnica). presentación x Kg.</t>
    </r>
  </si>
  <si>
    <r>
      <rPr>
        <sz val="10"/>
        <rFont val="Calibri"/>
        <family val="2"/>
        <scheme val="minor"/>
      </rPr>
      <t>MEJILLONES (Especificaciones relacionadas en la ficha técnica).
presentación x Kg.</t>
    </r>
  </si>
  <si>
    <r>
      <rPr>
        <sz val="10"/>
        <rFont val="Calibri"/>
        <family val="2"/>
        <scheme val="minor"/>
      </rPr>
      <t>SALMON CHILENO POSTA
(Especificaciones relacionadas en la ficha técnica). presentación x Kg.</t>
    </r>
  </si>
  <si>
    <r>
      <rPr>
        <sz val="10"/>
        <rFont val="Calibri"/>
        <family val="2"/>
        <scheme val="minor"/>
      </rPr>
      <t>SIERRA ENTERA (Especificaciones relacionadas en la ficha técnica).
presentación x Kg.</t>
    </r>
  </si>
  <si>
    <r>
      <rPr>
        <sz val="10"/>
        <rFont val="Calibri"/>
        <family val="2"/>
        <scheme val="minor"/>
      </rPr>
      <t>TRUCHA ENTERA (Especificaciones relacionadas en la ficha técnica).
presentación x Kg.</t>
    </r>
  </si>
  <si>
    <r>
      <rPr>
        <sz val="10"/>
        <rFont val="Calibri"/>
        <family val="2"/>
        <scheme val="minor"/>
      </rPr>
      <t>CHORIZO ANTIOQUEÑO (Especificaciones
relacionadas en la ficha técnica). presentación x Kg.</t>
    </r>
  </si>
  <si>
    <r>
      <rPr>
        <sz val="10"/>
        <rFont val="Calibri"/>
        <family val="2"/>
        <scheme val="minor"/>
      </rPr>
      <t>HELADO DE LECHE DE ALMENDRAS Y
YACON (Especificaciones relacionadas en la ficha técnica). presentación x Lt.</t>
    </r>
  </si>
  <si>
    <r>
      <rPr>
        <sz val="10"/>
        <rFont val="Calibri"/>
        <family val="2"/>
        <scheme val="minor"/>
      </rPr>
      <t>JAMON DE CERDO TAJADO
(Especificaciones relacionadas en la ficha técnica). presentación x Kg.</t>
    </r>
  </si>
  <si>
    <r>
      <rPr>
        <sz val="10"/>
        <rFont val="Calibri"/>
        <family val="2"/>
        <scheme val="minor"/>
      </rPr>
      <t>LONGANIZA (Especificaciones relacionadas en la ficha técnica).
presentación x Kg.</t>
    </r>
  </si>
  <si>
    <r>
      <rPr>
        <sz val="10"/>
        <rFont val="Calibri"/>
        <family val="2"/>
        <scheme val="minor"/>
      </rPr>
      <t>MANTEQUILLA DE LECHE VACA
(Especificaciones relacionadas en la ficha técnica). presentación x Kg.</t>
    </r>
  </si>
  <si>
    <r>
      <rPr>
        <sz val="10"/>
        <rFont val="Calibri"/>
        <family val="2"/>
        <scheme val="minor"/>
      </rPr>
      <t>MORTADELA (Especificaciones
relacionadas en la ficha técnica). presentación x Kg.</t>
    </r>
  </si>
  <si>
    <r>
      <rPr>
        <sz val="10"/>
        <rFont val="Calibri"/>
        <family val="2"/>
        <scheme val="minor"/>
      </rPr>
      <t>QUESO AZUL (Especificaciones relacionadas en la ficha técnica).
presentación x Kg.</t>
    </r>
  </si>
  <si>
    <r>
      <rPr>
        <sz val="10"/>
        <rFont val="Calibri"/>
        <family val="2"/>
        <scheme val="minor"/>
      </rPr>
      <t>QUESO CREMA (Especificaciones relacionadas en la ficha técnica).
presentación x Kg.</t>
    </r>
  </si>
  <si>
    <r>
      <rPr>
        <sz val="10"/>
        <rFont val="Calibri"/>
        <family val="2"/>
        <scheme val="minor"/>
      </rPr>
      <t>QUESO DOBLE CREMA BLOQUE
(Especificaciones relacionadas en la ficha técnica). presentación x Kg.</t>
    </r>
  </si>
  <si>
    <r>
      <rPr>
        <sz val="10"/>
        <rFont val="Calibri"/>
        <family val="2"/>
        <scheme val="minor"/>
      </rPr>
      <t>QUESO DOBLE CREMA TAJADO
(Especificaciones relacionadas en la ficha técnica). presentación x Kg.</t>
    </r>
  </si>
  <si>
    <r>
      <rPr>
        <sz val="10"/>
        <rFont val="Calibri"/>
        <family val="2"/>
        <scheme val="minor"/>
      </rPr>
      <t>QUESO FETTA (Especificaciones relacionadas en la ficha técnica).
presentación x Kg.</t>
    </r>
  </si>
  <si>
    <r>
      <rPr>
        <sz val="10"/>
        <rFont val="Calibri"/>
        <family val="2"/>
        <scheme val="minor"/>
      </rPr>
      <t>QUESO PARMESANO EN BLOQUE
(Especificaciones relacionadas en la ficha técnica). presentación x Kg.</t>
    </r>
  </si>
  <si>
    <r>
      <rPr>
        <sz val="10"/>
        <rFont val="Calibri"/>
        <family val="2"/>
        <scheme val="minor"/>
      </rPr>
      <t>QUESO PARMESANO RALLADO
(Especificaciones relacionadas en la ficha técnica). presentación x Kg.</t>
    </r>
  </si>
  <si>
    <r>
      <rPr>
        <sz val="10"/>
        <rFont val="Calibri"/>
        <family val="2"/>
        <scheme val="minor"/>
      </rPr>
      <t>QUESO PERA (Especificaciones relacionadas en la ficha técnica).
presentación x Kg.</t>
    </r>
  </si>
  <si>
    <r>
      <rPr>
        <sz val="10"/>
        <rFont val="Calibri"/>
        <family val="2"/>
        <scheme val="minor"/>
      </rPr>
      <t>QUESO TILSIT (Especificaciones relacionadas en la ficha técnica).
presentación x Kg.</t>
    </r>
  </si>
  <si>
    <r>
      <rPr>
        <sz val="10"/>
        <rFont val="Calibri"/>
        <family val="2"/>
        <scheme val="minor"/>
      </rPr>
      <t>YOGURT GRIEGO (Especificaciones relacionadas en la ficha técnica).
presentación x Kg.</t>
    </r>
  </si>
  <si>
    <r>
      <rPr>
        <sz val="10"/>
        <rFont val="Calibri"/>
        <family val="2"/>
        <scheme val="minor"/>
      </rPr>
      <t>AGRAZ (Especificaciones relacionadas en
la ficha técnica). presentación x Kg.</t>
    </r>
  </si>
  <si>
    <r>
      <rPr>
        <sz val="10"/>
        <rFont val="Calibri"/>
        <family val="2"/>
        <scheme val="minor"/>
      </rPr>
      <t>AGUACATE HASS (Especificaciones relacionadas en la ficha técnica).
Presentación x Kg.</t>
    </r>
  </si>
  <si>
    <r>
      <rPr>
        <sz val="10"/>
        <rFont val="Calibri"/>
        <family val="2"/>
        <scheme val="minor"/>
      </rPr>
      <t>APIO EN RAMA (Especificaciones relacionadas en la ficha técnica).
presentación x Kg.</t>
    </r>
  </si>
  <si>
    <r>
      <rPr>
        <sz val="10"/>
        <rFont val="Calibri"/>
        <family val="2"/>
        <scheme val="minor"/>
      </rPr>
      <t>ARRACACHA (Especificaciones
relacionadas en la ficha técnica). presentación x Kg.</t>
    </r>
  </si>
  <si>
    <r>
      <rPr>
        <sz val="10"/>
        <rFont val="Calibri"/>
        <family val="2"/>
        <scheme val="minor"/>
      </rPr>
      <t>ARVEJA VERDE DESGRANADA
(Especificaciones relacionadas en la ficha técnica). presentación x Kg.</t>
    </r>
  </si>
  <si>
    <r>
      <rPr>
        <sz val="10"/>
        <rFont val="Calibri"/>
        <family val="2"/>
        <scheme val="minor"/>
      </rPr>
      <t>BANANO TIPO EXPORTACION
(Especificaciones relacionadas en la ficha técnica). presentación x Kg.</t>
    </r>
  </si>
  <si>
    <r>
      <rPr>
        <sz val="10"/>
        <rFont val="Calibri"/>
        <family val="2"/>
        <scheme val="minor"/>
      </rPr>
      <t>BROTES DE ALFALFA (Especificaciones relacionadas en la ficha técnica).
Presentacion x Kg.</t>
    </r>
  </si>
  <si>
    <r>
      <rPr>
        <sz val="10"/>
        <rFont val="Calibri"/>
        <family val="2"/>
        <scheme val="minor"/>
      </rPr>
      <t>BROTES DE REMOLACHA (Especificaciones relacionadas en la ficha técnica).
Presentacion x Kg.</t>
    </r>
  </si>
  <si>
    <r>
      <rPr>
        <sz val="10"/>
        <rFont val="Calibri"/>
        <family val="2"/>
        <scheme val="minor"/>
      </rPr>
      <t>CARAMBOLO (Especificaciones relacionadas en
la ficha técnica). presentación x Kg.</t>
    </r>
  </si>
  <si>
    <r>
      <rPr>
        <sz val="10"/>
        <rFont val="Calibri"/>
        <family val="2"/>
        <scheme val="minor"/>
      </rPr>
      <t>CEBOLLA CABEZONA BLANCA
(Especificaciones relacionadas en la ficha técnica). presentación x Kg.</t>
    </r>
  </si>
  <si>
    <r>
      <rPr>
        <sz val="10"/>
        <rFont val="Calibri"/>
        <family val="2"/>
        <scheme val="minor"/>
      </rPr>
      <t>CEBOLLA CABEZONA MORADA
(Especificaciones relacionadas en la ficha técnica). presentación x Kg.</t>
    </r>
  </si>
  <si>
    <r>
      <rPr>
        <sz val="10"/>
        <rFont val="Calibri"/>
        <family val="2"/>
        <scheme val="minor"/>
      </rPr>
      <t>CEBOLLA LARGA (Especificaciones relacionadas en la ficha técnica).
presentación x Kg.</t>
    </r>
  </si>
  <si>
    <r>
      <rPr>
        <sz val="10"/>
        <rFont val="Calibri"/>
        <family val="2"/>
        <scheme val="minor"/>
      </rPr>
      <t>CHITAKE FRESCO (Especificaciones relacionadas en la ficha técnica).
presentación x Kg.</t>
    </r>
  </si>
  <si>
    <r>
      <rPr>
        <sz val="10"/>
        <rFont val="Calibri"/>
        <family val="2"/>
        <scheme val="minor"/>
      </rPr>
      <t>COCO ENTERO (Especificaciones relacionadas en la ficha técnica).
presentación x Und.</t>
    </r>
  </si>
  <si>
    <r>
      <rPr>
        <sz val="10"/>
        <rFont val="Calibri"/>
        <family val="2"/>
        <scheme val="minor"/>
      </rPr>
      <t>ESPARRAGOS (Especificaciones relacionadas en la ficha técnica).
presentación x Kg.</t>
    </r>
  </si>
  <si>
    <r>
      <rPr>
        <sz val="10"/>
        <rFont val="Calibri"/>
        <family val="2"/>
        <scheme val="minor"/>
      </rPr>
      <t>FRIJOL VERDE DESGRANADO
(Especificaciones relacionadas en la ficha técnica). presentación x Kg.</t>
    </r>
  </si>
  <si>
    <r>
      <rPr>
        <sz val="10"/>
        <rFont val="Calibri"/>
        <family val="2"/>
        <scheme val="minor"/>
      </rPr>
      <t>GRANADILLA (Especificaciones relacionadas en la ficha técnica).
presentación x Kg.</t>
    </r>
  </si>
  <si>
    <r>
      <rPr>
        <sz val="10"/>
        <rFont val="Calibri"/>
        <family val="2"/>
        <scheme val="minor"/>
      </rPr>
      <t>GUANABANA (Especificaciones relacionadas en la ficha técnica).
presentación x Kg.</t>
    </r>
  </si>
  <si>
    <r>
      <rPr>
        <sz val="10"/>
        <rFont val="Calibri"/>
        <family val="2"/>
        <scheme val="minor"/>
      </rPr>
      <t>GUASCAS (Especificaciones relacionadas
en la ficha técnica). presentación x Kg.</t>
    </r>
  </si>
  <si>
    <r>
      <rPr>
        <sz val="10"/>
        <rFont val="Calibri"/>
        <family val="2"/>
        <scheme val="minor"/>
      </rPr>
      <t>HABAS DESGRANADAS (Especificaciones relacionadas en la ficha técnica).
Presentacion x Kg.</t>
    </r>
  </si>
  <si>
    <r>
      <rPr>
        <sz val="10"/>
        <rFont val="Calibri"/>
        <family val="2"/>
        <scheme val="minor"/>
      </rPr>
      <t>HABICHUELAS (Especificaciones relacionadas en la ficha técnica).
presentación x Kg.</t>
    </r>
  </si>
  <si>
    <r>
      <rPr>
        <sz val="10"/>
        <rFont val="Calibri"/>
        <family val="2"/>
        <scheme val="minor"/>
      </rPr>
      <t>HOJAS DE PLÁTANO (Especificaciones relacionadas en la ficha técnica).
Presentacion x Kg.</t>
    </r>
  </si>
  <si>
    <r>
      <rPr>
        <sz val="10"/>
        <rFont val="Calibri"/>
        <family val="2"/>
        <scheme val="minor"/>
      </rPr>
      <t>LECHUGA COGOYO EUROPEA
(Especificaciones relacionadas en la ficha técnica). Presentacion x Kg.</t>
    </r>
  </si>
  <si>
    <r>
      <rPr>
        <sz val="10"/>
        <rFont val="Calibri"/>
        <family val="2"/>
        <scheme val="minor"/>
      </rPr>
      <t>LECHUGA CRESPA / MORADA
(Especificaciones relacionadas en la ficha técnica). presentación x Kg.</t>
    </r>
  </si>
  <si>
    <r>
      <rPr>
        <sz val="10"/>
        <rFont val="Calibri"/>
        <family val="2"/>
        <scheme val="minor"/>
      </rPr>
      <t>LECHUGA CRESPA /VERDE
(Especificaciones relacionadas en la ficha técnica). presentación x Kg.</t>
    </r>
  </si>
  <si>
    <r>
      <rPr>
        <sz val="10"/>
        <rFont val="Calibri"/>
        <family val="2"/>
        <scheme val="minor"/>
      </rPr>
      <t>LIMON TAHITI (Especificaciones relacionadas en la ficha técnica).
presentación x Kg.</t>
    </r>
  </si>
  <si>
    <r>
      <rPr>
        <sz val="10"/>
        <rFont val="Calibri"/>
        <family val="2"/>
        <scheme val="minor"/>
      </rPr>
      <t>MANDARINA ARRAYANA (Especificaciones
relacionadas en la ficha técnica). presentación x Kg.</t>
    </r>
  </si>
  <si>
    <r>
      <rPr>
        <sz val="10"/>
        <rFont val="Calibri"/>
        <family val="2"/>
        <scheme val="minor"/>
      </rPr>
      <t>MANGO YULIMA (Especificaciones relacionadas en la ficha técnica).
Presentacion x Kg.</t>
    </r>
  </si>
  <si>
    <r>
      <rPr>
        <sz val="10"/>
        <rFont val="Calibri"/>
        <family val="2"/>
        <scheme val="minor"/>
      </rPr>
      <t>MIX DE VEGETALES CONGELADOS
(Especificaciones relacionadas en la ficha técnica). presentación x Kg.</t>
    </r>
  </si>
  <si>
    <r>
      <rPr>
        <sz val="10"/>
        <rFont val="Calibri"/>
        <family val="2"/>
        <scheme val="minor"/>
      </rPr>
      <t>PAPA A LA FRANCESA CONGELADA
(Especificaciones relacionadas en la ficha técnica). presentación x Kg.</t>
    </r>
  </si>
  <si>
    <r>
      <rPr>
        <sz val="10"/>
        <rFont val="Calibri"/>
        <family val="2"/>
        <scheme val="minor"/>
      </rPr>
      <t>PAPA CRIOLLA (Especificaciones relacionadas en la ficha técnica).
presentación x Kg.</t>
    </r>
  </si>
  <si>
    <r>
      <rPr>
        <sz val="10"/>
        <rFont val="Calibri"/>
        <family val="2"/>
        <scheme val="minor"/>
      </rPr>
      <t>PAPA SABANERA (Especificaciones relacionadas en la ficha técnica).
presentación x Kg.</t>
    </r>
  </si>
  <si>
    <r>
      <rPr>
        <sz val="10"/>
        <rFont val="Calibri"/>
        <family val="2"/>
        <scheme val="minor"/>
      </rPr>
      <t>PAPAYA MARADOL (Especificaciones
relacionadas en la ficha técnica). presentación x Kg.</t>
    </r>
  </si>
  <si>
    <r>
      <rPr>
        <sz val="10"/>
        <rFont val="Calibri"/>
        <family val="2"/>
        <scheme val="minor"/>
      </rPr>
      <t>PIÑA PEROLERA (Especificaciones relacionadas en la ficha técnica).
Presentacion x Kg.</t>
    </r>
  </si>
  <si>
    <r>
      <rPr>
        <sz val="10"/>
        <rFont val="Calibri"/>
        <family val="2"/>
        <scheme val="minor"/>
      </rPr>
      <t>PLATANO COLICERO (Especificaciones relacionadas en la ficha técnica).
Presentacion x Kg.</t>
    </r>
  </si>
  <si>
    <r>
      <rPr>
        <sz val="10"/>
        <rFont val="Calibri"/>
        <family val="2"/>
        <scheme val="minor"/>
      </rPr>
      <t>PLATANO MADURO (Especificaciones relacionadas en la ficha técnica).
Presentacion x Kg.</t>
    </r>
  </si>
  <si>
    <r>
      <rPr>
        <sz val="10"/>
        <rFont val="Calibri"/>
        <family val="2"/>
        <scheme val="minor"/>
      </rPr>
      <t>PULPA DE GUANABANA (Especificaciones relacionadas en la ficha técnica).
Presentacion x Kg.</t>
    </r>
  </si>
  <si>
    <r>
      <rPr>
        <sz val="10"/>
        <rFont val="Calibri"/>
        <family val="2"/>
        <scheme val="minor"/>
      </rPr>
      <t>PULPA DE LULO (Especificaciones relacionadas en la ficha técnica).
Presentacion x Kg.</t>
    </r>
  </si>
  <si>
    <r>
      <rPr>
        <sz val="10"/>
        <rFont val="Calibri"/>
        <family val="2"/>
        <scheme val="minor"/>
      </rPr>
      <t>PULPA DE MANGO (Especificaciones relacionadas en la ficha técnica).
Presentacion x Kg.</t>
    </r>
  </si>
  <si>
    <r>
      <rPr>
        <sz val="10"/>
        <rFont val="Calibri"/>
        <family val="2"/>
        <scheme val="minor"/>
      </rPr>
      <t>PULPA DE MARACUYA (Especificaciones relacionadas en la ficha técnica).
Presentacion x Kg.</t>
    </r>
  </si>
  <si>
    <r>
      <rPr>
        <sz val="10"/>
        <rFont val="Calibri"/>
        <family val="2"/>
        <scheme val="minor"/>
      </rPr>
      <t>PULPA DE PIÑA (Especificaciones
relacionadas en la ficha técnica). Presentacion x Kg.</t>
    </r>
  </si>
  <si>
    <r>
      <rPr>
        <sz val="10"/>
        <rFont val="Calibri"/>
        <family val="2"/>
        <scheme val="minor"/>
      </rPr>
      <t>RAICES CHINAS (Especificaciones relacionadas en la ficha técnica).
Presentacion x Kg.</t>
    </r>
  </si>
  <si>
    <r>
      <rPr>
        <sz val="10"/>
        <rFont val="Calibri"/>
        <family val="2"/>
        <scheme val="minor"/>
      </rPr>
      <t>REMOLACHA (Especificaciones relacionadas en
la ficha técnica). Presentacion x Kg.</t>
    </r>
  </si>
  <si>
    <r>
      <rPr>
        <sz val="10"/>
        <rFont val="Calibri"/>
        <family val="2"/>
        <scheme val="minor"/>
      </rPr>
      <t>REPOLLO BLANCO (Especificaciones relacionadas en la ficha técnica).
Presentacion x Kg.</t>
    </r>
  </si>
  <si>
    <r>
      <rPr>
        <sz val="10"/>
        <rFont val="Calibri"/>
        <family val="2"/>
        <scheme val="minor"/>
      </rPr>
      <t>REPOLLO MORADO (Especificaciones relacionadas en la ficha técnica).
Presentacion x Kg.</t>
    </r>
  </si>
  <si>
    <r>
      <rPr>
        <sz val="10"/>
        <rFont val="Calibri"/>
        <family val="2"/>
        <scheme val="minor"/>
      </rPr>
      <t>TOMATE CHONTO (Especificaciones relacionadas en la ficha técnica).
Presentacion x Kg.</t>
    </r>
  </si>
  <si>
    <r>
      <rPr>
        <sz val="10"/>
        <rFont val="Calibri"/>
        <family val="2"/>
        <scheme val="minor"/>
      </rPr>
      <t>TOMATE DE ARBOL (Especificaciones relacionadas en la ficha técnica).
Presentacion x Kg.</t>
    </r>
  </si>
  <si>
    <r>
      <rPr>
        <sz val="10"/>
        <rFont val="Calibri"/>
        <family val="2"/>
        <scheme val="minor"/>
      </rPr>
      <t>TOMILLO HOJA (Especificaciones relacionadas en la ficha técnica).
Presentacion x Kg.</t>
    </r>
  </si>
  <si>
    <r>
      <rPr>
        <sz val="10"/>
        <rFont val="Calibri"/>
        <family val="2"/>
        <scheme val="minor"/>
      </rPr>
      <t>UVA ROJA IMPORTADA (Especificaciones relacionadas en la ficha técnica).
Presentacion x Kg.</t>
    </r>
  </si>
  <si>
    <r>
      <rPr>
        <sz val="10"/>
        <rFont val="Calibri"/>
        <family val="2"/>
        <scheme val="minor"/>
      </rPr>
      <t>UVA VERDE IMPORTADA (Especificaciones relacionadas en la ficha técnica).
Presentacion x Kg.</t>
    </r>
  </si>
  <si>
    <r>
      <rPr>
        <sz val="10"/>
        <rFont val="Calibri"/>
        <family val="2"/>
        <scheme val="minor"/>
      </rPr>
      <t>YUCA CONGELADA (Especificaciones relacionadas en la ficha técnica).
Presentacion x Kg.</t>
    </r>
  </si>
  <si>
    <r>
      <rPr>
        <sz val="10"/>
        <rFont val="Calibri"/>
        <family val="2"/>
        <scheme val="minor"/>
      </rPr>
      <t>ZANAHORIA (Especificaciones relacionadas en la ficha técnica).
Presentacion x Kg.</t>
    </r>
  </si>
  <si>
    <r>
      <rPr>
        <sz val="10"/>
        <rFont val="Calibri"/>
        <family val="2"/>
        <scheme val="minor"/>
      </rPr>
      <t>ZUCCINI AMARILLO (Especificaciones relacionadas en la ficha técnica).
Presentacion x Kg.</t>
    </r>
  </si>
  <si>
    <r>
      <rPr>
        <sz val="10"/>
        <rFont val="Calibri"/>
        <family val="2"/>
        <scheme val="minor"/>
      </rPr>
      <t>ZUCCINI VERDE (Especificaciones
relacionadas en la ficha técnica). Presentacion x Kg.</t>
    </r>
  </si>
  <si>
    <r>
      <rPr>
        <sz val="10"/>
        <rFont val="Calibri"/>
        <family val="2"/>
        <scheme val="minor"/>
      </rPr>
      <t>ATOMIZADOR PLASTICO CON TAPA, DE
500 ml (Especificaciones relacionadas en la ficha técnica).</t>
    </r>
  </si>
  <si>
    <r>
      <rPr>
        <sz val="10"/>
        <rFont val="Calibri"/>
        <family val="2"/>
        <scheme val="minor"/>
      </rPr>
      <t>ESPONJA ABRASIVA VERDE
(Especificaciones relacionadas en la ficha técnica). Unidad.</t>
    </r>
  </si>
  <si>
    <r>
      <rPr>
        <sz val="10"/>
        <rFont val="Calibri"/>
        <family val="2"/>
        <scheme val="minor"/>
      </rPr>
      <t>ESPONJA MALLA PARA LAVAR LOZA
(Especificaciones relacionadas en la ficha técnica). Unidad.</t>
    </r>
  </si>
  <si>
    <r>
      <rPr>
        <sz val="10"/>
        <rFont val="Calibri"/>
        <family val="2"/>
        <scheme val="minor"/>
      </rPr>
      <t>ESPONJILLA GRIS DE USO INDUSTRIAL
(Especificaciones relacionadas en la ficha técnica). Unidad.</t>
    </r>
  </si>
  <si>
    <r>
      <rPr>
        <sz val="10"/>
        <rFont val="Calibri"/>
        <family val="2"/>
        <scheme val="minor"/>
      </rPr>
      <t>GANCHOS PARA CLIPADORA
(Especificaciones relacionadas en la ficha técnica).</t>
    </r>
  </si>
  <si>
    <r>
      <rPr>
        <sz val="10"/>
        <rFont val="Calibri"/>
        <family val="2"/>
        <scheme val="minor"/>
      </rPr>
      <t>LIENZO BLANCO PARA QUESOS
(Especificaciones relacionadas en la ficha técnica). Unidad.</t>
    </r>
  </si>
  <si>
    <r>
      <rPr>
        <sz val="10"/>
        <rFont val="Calibri"/>
        <family val="2"/>
        <scheme val="minor"/>
      </rPr>
      <t>MANGO ULTRA HIGIÉNICO
(Especificaciones relacionadas en la ficha técnica).</t>
    </r>
  </si>
  <si>
    <r>
      <rPr>
        <sz val="10"/>
        <rFont val="Calibri"/>
        <family val="2"/>
        <scheme val="minor"/>
      </rPr>
      <t>PALILLO PARA BBQ (Especificaciones
relacionadas en la ficha técnica). Caja x 120 und.</t>
    </r>
  </si>
  <si>
    <r>
      <rPr>
        <sz val="10"/>
        <rFont val="Calibri"/>
        <family val="2"/>
        <scheme val="minor"/>
      </rPr>
      <t>PALILLOS MONDADIENTES
(Especificaciones relacionadas en la ficha técnica). Caja x 180 und.</t>
    </r>
  </si>
  <si>
    <r>
      <rPr>
        <sz val="10"/>
        <rFont val="Calibri"/>
        <family val="2"/>
        <scheme val="minor"/>
      </rPr>
      <t>PAÑOS DE LIMPIEZA DESECHABLES
(Especificaciones relacionadas en la ficha técnica). Rollo x 40 mt.</t>
    </r>
  </si>
  <si>
    <r>
      <rPr>
        <sz val="10"/>
        <rFont val="Calibri"/>
        <family val="2"/>
        <scheme val="minor"/>
      </rPr>
      <t>PAPEL ALUMINIO INDUSTRIAL
(Especificaciones relacionadas en la ficha técnica). Rollo x 300 mt.</t>
    </r>
  </si>
  <si>
    <r>
      <rPr>
        <sz val="10"/>
        <rFont val="Calibri"/>
        <family val="2"/>
        <scheme val="minor"/>
      </rPr>
      <t>PAPEL VINIPEL INDUSTRIAL
(Especificaciones relacionadas en la ficha técnica). Rollo x 600 mt.</t>
    </r>
  </si>
  <si>
    <r>
      <rPr>
        <sz val="10"/>
        <rFont val="Calibri"/>
        <family val="2"/>
        <scheme val="minor"/>
      </rPr>
      <t>SERVILLETA DE LUJO DESECHABLE
(Especificaciones relacionadas en la ficha técnica). Paquete x 40 und.</t>
    </r>
  </si>
  <si>
    <r>
      <rPr>
        <sz val="10"/>
        <rFont val="Calibri"/>
        <family val="2"/>
        <scheme val="minor"/>
      </rPr>
      <t>TAZAS O CUCHARAS MEDIDORAS
(Especificaciones relacionadas en la ficha técnica). Juego de 5 piezas.</t>
    </r>
  </si>
  <si>
    <r>
      <rPr>
        <sz val="10"/>
        <rFont val="Calibri"/>
        <family val="2"/>
        <scheme val="minor"/>
      </rPr>
      <t>TERMOMETRO DE PUNZON
(Especificaciones relacionadas en la ficha técnica).</t>
    </r>
  </si>
  <si>
    <r>
      <rPr>
        <sz val="10"/>
        <rFont val="Calibri"/>
        <family val="2"/>
        <scheme val="minor"/>
      </rPr>
      <t>TOALLA DE PAPEL ABSORBENTE
(Especificaciones relacionadas en la ficha técnica). Rollo x 700 mt.</t>
    </r>
  </si>
  <si>
    <r>
      <rPr>
        <sz val="10"/>
        <rFont val="Calibri"/>
        <family val="2"/>
        <scheme val="minor"/>
      </rPr>
      <t>TOALLA MANO DESECHABLE CORRIENTE
(Especificaciones relacionadas en la ficha técnica). Paquete x 150 und.</t>
    </r>
  </si>
  <si>
    <t>Reviso</t>
  </si>
  <si>
    <t>MONICA L. GARCIA VARGAS</t>
  </si>
  <si>
    <t>Profesional Contable CBA</t>
  </si>
  <si>
    <t>El Centro de Biotecnología Agropecuaria del SENA Regional Cundinamarca, de conformidad con los principios de transparencia para la contratación y  teniendo en cuenta que para  los estudios de mercado para los dferentes procesos   de contatacion se puede realizar con Cotizaciones,  se calculan valores uniarios de cada uno de los items  establecidos con el valor del mercado actualmente, correspondiente al mes de Abril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</si>
</sst>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26" x14ac:knownFonts="1">
    <font>
      <sz val="11"/>
      <color theme="1"/>
      <name val="Calibri"/>
      <family val="2"/>
      <scheme val="minor"/>
    </font>
    <font>
      <sz val="11"/>
      <color theme="1"/>
      <name val="Calibri"/>
      <family val="2"/>
      <scheme val="minor"/>
    </font>
    <font>
      <b/>
      <sz val="11"/>
      <color rgb="FF000000"/>
      <name val="Calibri"/>
      <family val="2"/>
    </font>
    <font>
      <b/>
      <sz val="10"/>
      <color rgb="FF000000"/>
      <name val="Times New Roman"/>
      <family val="1"/>
    </font>
    <font>
      <sz val="11"/>
      <color rgb="FF000000"/>
      <name val="Calibri"/>
      <family val="2"/>
    </font>
    <font>
      <sz val="10"/>
      <color rgb="FF000000"/>
      <name val="Times New Roman"/>
      <family val="1"/>
    </font>
    <font>
      <sz val="10"/>
      <color rgb="FF333333"/>
      <name val="Arial"/>
      <family val="2"/>
    </font>
    <font>
      <i/>
      <sz val="11"/>
      <color rgb="FF000000"/>
      <name val="Calibri"/>
      <family val="2"/>
    </font>
    <font>
      <sz val="11"/>
      <color rgb="FFFF0000"/>
      <name val="Calibri"/>
      <family val="2"/>
    </font>
    <font>
      <sz val="10"/>
      <color rgb="FF000000"/>
      <name val="Arial"/>
      <family val="2"/>
    </font>
    <font>
      <b/>
      <sz val="11"/>
      <color theme="1"/>
      <name val="Calibri"/>
      <family val="2"/>
      <scheme val="minor"/>
    </font>
    <font>
      <sz val="10"/>
      <color theme="1"/>
      <name val="Arial"/>
      <family val="2"/>
    </font>
    <font>
      <sz val="10"/>
      <name val="Arial"/>
      <family val="2"/>
    </font>
    <font>
      <sz val="11"/>
      <color theme="1"/>
      <name val="Calibri"/>
      <family val="2"/>
    </font>
    <font>
      <b/>
      <sz val="10"/>
      <color theme="1"/>
      <name val="Arial"/>
      <family val="2"/>
    </font>
    <font>
      <b/>
      <sz val="10"/>
      <color rgb="FFFF0000"/>
      <name val="Arial"/>
      <family val="2"/>
    </font>
    <font>
      <sz val="11"/>
      <name val="Tahoma"/>
      <family val="2"/>
    </font>
    <font>
      <sz val="10"/>
      <color rgb="FFFF0000"/>
      <name val="Arial"/>
      <family val="2"/>
    </font>
    <font>
      <sz val="11"/>
      <color rgb="FF4E4E4E"/>
      <name val="Arial"/>
      <family val="2"/>
    </font>
    <font>
      <sz val="11"/>
      <name val="Calibri"/>
      <family val="2"/>
      <scheme val="minor"/>
    </font>
    <font>
      <b/>
      <sz val="10"/>
      <color theme="1"/>
      <name val="Verdana"/>
      <family val="2"/>
    </font>
    <font>
      <b/>
      <sz val="10"/>
      <name val="Calibri"/>
      <family val="2"/>
      <scheme val="minor"/>
    </font>
    <font>
      <b/>
      <sz val="10"/>
      <color theme="1"/>
      <name val="Calibri"/>
      <family val="2"/>
      <scheme val="minor"/>
    </font>
    <font>
      <sz val="10"/>
      <name val="Calibri"/>
      <family val="2"/>
      <scheme val="minor"/>
    </font>
    <font>
      <sz val="10"/>
      <color theme="1"/>
      <name val="Calibri"/>
      <family val="2"/>
      <scheme val="minor"/>
    </font>
    <font>
      <sz val="10"/>
      <color rgb="FF00000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0"/>
        <bgColor rgb="FFFFFFFF"/>
      </patternFill>
    </fill>
    <fill>
      <patternFill patternType="solid">
        <fgColor theme="7" tint="0.59999389629810485"/>
        <bgColor indexed="64"/>
      </patternFill>
    </fill>
    <fill>
      <patternFill patternType="solid">
        <fgColor rgb="FFDBE5F1"/>
        <bgColor indexed="64"/>
      </patternFill>
    </fill>
    <fill>
      <patternFill patternType="solid">
        <fgColor theme="9" tint="0.59999389629810485"/>
        <bgColor indexed="64"/>
      </patternFill>
    </fill>
    <fill>
      <patternFill patternType="solid">
        <fgColor rgb="FFFFFFFF"/>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bottom style="thin">
        <color indexed="64"/>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D38BB"/>
      </top>
      <bottom style="thin">
        <color rgb="FF000000"/>
      </bottom>
      <diagonal/>
    </border>
    <border>
      <left style="thin">
        <color rgb="FF000000"/>
      </left>
      <right style="thin">
        <color rgb="FF000000"/>
      </right>
      <top style="thin">
        <color rgb="FF000000"/>
      </top>
      <bottom style="thin">
        <color rgb="FF1717B4"/>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D38BB"/>
      </top>
      <bottom style="thin">
        <color rgb="FF000000"/>
      </bottom>
      <diagonal/>
    </border>
    <border>
      <left/>
      <right style="thin">
        <color rgb="FF000000"/>
      </right>
      <top style="thin">
        <color rgb="FF000000"/>
      </top>
      <bottom style="thin">
        <color rgb="FF1717B4"/>
      </bottom>
      <diagonal/>
    </border>
  </borders>
  <cellStyleXfs count="6">
    <xf numFmtId="0" fontId="0" fillId="0" borderId="0"/>
    <xf numFmtId="42" fontId="1" fillId="0" borderId="0" applyFont="0" applyFill="0" applyBorder="0" applyAlignment="0" applyProtection="0"/>
    <xf numFmtId="44" fontId="1" fillId="0" borderId="0" applyFont="0" applyFill="0" applyBorder="0" applyAlignment="0" applyProtection="0"/>
    <xf numFmtId="0" fontId="12" fillId="0" borderId="0"/>
    <xf numFmtId="0" fontId="20" fillId="7" borderId="0" applyNumberFormat="0" applyBorder="0" applyProtection="0">
      <alignment horizontal="center" vertical="center"/>
    </xf>
    <xf numFmtId="0" fontId="5" fillId="0" borderId="0"/>
  </cellStyleXfs>
  <cellXfs count="143">
    <xf numFmtId="0" fontId="0" fillId="0" borderId="0" xfId="0"/>
    <xf numFmtId="0" fontId="2" fillId="0" borderId="1" xfId="0" applyFont="1" applyBorder="1" applyAlignment="1">
      <alignment horizontal="center" vertical="center"/>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0" fontId="0" fillId="0" borderId="0" xfId="0" applyAlignment="1">
      <alignment horizontal="left" vertical="top"/>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center" vertical="center" wrapText="1"/>
    </xf>
    <xf numFmtId="0" fontId="0" fillId="0" borderId="1" xfId="0" applyBorder="1" applyAlignment="1">
      <alignment horizontal="left" vertical="center"/>
    </xf>
    <xf numFmtId="3" fontId="0" fillId="0" borderId="1" xfId="0" applyNumberFormat="1" applyBorder="1" applyAlignment="1">
      <alignment horizontal="left" vertical="center"/>
    </xf>
    <xf numFmtId="1" fontId="0" fillId="0" borderId="1" xfId="1" applyNumberFormat="1" applyFont="1" applyFill="1" applyBorder="1" applyAlignment="1">
      <alignment vertical="center"/>
    </xf>
    <xf numFmtId="0" fontId="4" fillId="0" borderId="1" xfId="0" applyFont="1" applyBorder="1" applyAlignment="1">
      <alignment horizontal="justify" vertical="center" wrapText="1"/>
    </xf>
    <xf numFmtId="0" fontId="6" fillId="0" borderId="1" xfId="0" applyFont="1" applyBorder="1" applyAlignment="1">
      <alignment horizontal="justify" vertical="center"/>
    </xf>
    <xf numFmtId="0" fontId="5" fillId="0" borderId="1" xfId="0" applyFont="1" applyBorder="1" applyAlignment="1">
      <alignment horizontal="left"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 fontId="5" fillId="0" borderId="1" xfId="1" applyNumberFormat="1" applyFont="1" applyFill="1" applyBorder="1" applyAlignment="1">
      <alignment vertical="center"/>
    </xf>
    <xf numFmtId="0" fontId="9" fillId="0" borderId="1" xfId="0" applyFont="1" applyBorder="1" applyAlignment="1">
      <alignment horizontal="justify" vertical="center"/>
    </xf>
    <xf numFmtId="0" fontId="9" fillId="0" borderId="1" xfId="0" applyFont="1" applyBorder="1" applyAlignment="1">
      <alignment horizontal="center" vertical="center"/>
    </xf>
    <xf numFmtId="3" fontId="3" fillId="0" borderId="1" xfId="0" applyNumberFormat="1" applyFont="1" applyBorder="1" applyAlignment="1">
      <alignment horizontal="left" vertical="center"/>
    </xf>
    <xf numFmtId="0" fontId="0" fillId="0" borderId="0" xfId="0" applyAlignment="1">
      <alignment horizontal="left" vertical="center"/>
    </xf>
    <xf numFmtId="3" fontId="3" fillId="0" borderId="0" xfId="0" applyNumberFormat="1" applyFont="1" applyAlignment="1">
      <alignment horizontal="left" vertical="center"/>
    </xf>
    <xf numFmtId="3" fontId="0" fillId="0" borderId="0" xfId="0" applyNumberFormat="1" applyAlignment="1">
      <alignment horizontal="left" vertical="center"/>
    </xf>
    <xf numFmtId="0" fontId="10" fillId="0" borderId="1" xfId="0" applyFont="1" applyBorder="1" applyAlignment="1">
      <alignment horizontal="center" vertical="center"/>
    </xf>
    <xf numFmtId="3" fontId="10" fillId="0" borderId="1" xfId="0" applyNumberFormat="1" applyFont="1" applyBorder="1" applyAlignment="1">
      <alignment horizontal="center" vertical="center"/>
    </xf>
    <xf numFmtId="0" fontId="0" fillId="0" borderId="1" xfId="0" applyBorder="1" applyAlignment="1">
      <alignment vertical="center"/>
    </xf>
    <xf numFmtId="0" fontId="0" fillId="2" borderId="1" xfId="0" applyFill="1" applyBorder="1" applyAlignment="1">
      <alignment vertical="center" wrapText="1"/>
    </xf>
    <xf numFmtId="0" fontId="11" fillId="2" borderId="1" xfId="0" applyFont="1" applyFill="1" applyBorder="1" applyAlignment="1">
      <alignment vertical="center"/>
    </xf>
    <xf numFmtId="0" fontId="0" fillId="0" borderId="1" xfId="0" applyBorder="1" applyAlignment="1">
      <alignment horizontal="center" vertical="center"/>
    </xf>
    <xf numFmtId="3" fontId="1" fillId="0" borderId="1" xfId="2" applyNumberFormat="1" applyFont="1" applyBorder="1" applyAlignment="1">
      <alignment horizontal="center" vertical="center"/>
    </xf>
    <xf numFmtId="0" fontId="11" fillId="2" borderId="1" xfId="0" applyFont="1" applyFill="1" applyBorder="1" applyAlignment="1">
      <alignment horizontal="left" vertical="center" wrapText="1"/>
    </xf>
    <xf numFmtId="0" fontId="11" fillId="2" borderId="1" xfId="0" applyFont="1" applyFill="1" applyBorder="1" applyAlignment="1">
      <alignment vertical="center" wrapText="1"/>
    </xf>
    <xf numFmtId="0" fontId="0" fillId="2" borderId="1" xfId="0"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vertical="center"/>
    </xf>
    <xf numFmtId="0" fontId="12" fillId="0" borderId="1" xfId="0" applyFont="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vertical="center"/>
    </xf>
    <xf numFmtId="0" fontId="13" fillId="0" borderId="1" xfId="0" applyFont="1" applyBorder="1" applyAlignment="1">
      <alignment horizontal="center" vertical="center" wrapText="1"/>
    </xf>
    <xf numFmtId="0" fontId="10" fillId="0" borderId="1" xfId="0" applyFont="1" applyBorder="1" applyAlignment="1">
      <alignment vertical="center"/>
    </xf>
    <xf numFmtId="3" fontId="0" fillId="0" borderId="0" xfId="0" applyNumberFormat="1" applyAlignment="1">
      <alignment horizontal="left" vertical="top"/>
    </xf>
    <xf numFmtId="3" fontId="0" fillId="0" borderId="1" xfId="2" applyNumberFormat="1" applyFont="1" applyBorder="1" applyAlignment="1">
      <alignment horizontal="left" vertical="center"/>
    </xf>
    <xf numFmtId="0" fontId="14" fillId="3" borderId="1" xfId="0" applyFont="1" applyFill="1" applyBorder="1" applyAlignment="1">
      <alignment horizontal="center" vertical="center" wrapText="1"/>
    </xf>
    <xf numFmtId="49" fontId="14"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xf>
    <xf numFmtId="3" fontId="14" fillId="3" borderId="1" xfId="2" applyNumberFormat="1" applyFont="1" applyFill="1" applyBorder="1" applyAlignment="1">
      <alignment horizontal="center" vertical="center"/>
    </xf>
    <xf numFmtId="3" fontId="14" fillId="3" borderId="1" xfId="0" applyNumberFormat="1" applyFont="1" applyFill="1" applyBorder="1" applyAlignment="1">
      <alignment horizontal="center" vertical="center"/>
    </xf>
    <xf numFmtId="0" fontId="12"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49" fontId="16" fillId="0" borderId="5" xfId="3" applyNumberFormat="1" applyFont="1" applyBorder="1" applyAlignment="1">
      <alignment horizontal="center" vertical="center" wrapText="1"/>
    </xf>
    <xf numFmtId="3" fontId="11" fillId="0" borderId="1" xfId="2" applyNumberFormat="1" applyFont="1" applyBorder="1" applyAlignment="1">
      <alignment vertical="center"/>
    </xf>
    <xf numFmtId="3" fontId="11" fillId="0" borderId="1" xfId="0" applyNumberFormat="1" applyFont="1" applyBorder="1" applyAlignment="1">
      <alignment vertical="center"/>
    </xf>
    <xf numFmtId="0" fontId="12" fillId="0" borderId="1" xfId="0" applyFont="1" applyBorder="1" applyAlignment="1">
      <alignment horizontal="center" vertical="center" wrapText="1"/>
    </xf>
    <xf numFmtId="0" fontId="17" fillId="0" borderId="1" xfId="0" applyFont="1" applyBorder="1" applyAlignment="1">
      <alignment horizontal="center" vertical="center"/>
    </xf>
    <xf numFmtId="3" fontId="11" fillId="0" borderId="1" xfId="2" applyNumberFormat="1" applyFont="1" applyFill="1" applyBorder="1" applyAlignment="1">
      <alignment vertical="center"/>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7" fillId="4" borderId="1" xfId="0" applyFont="1" applyFill="1" applyBorder="1" applyAlignment="1">
      <alignment horizontal="center" vertical="center"/>
    </xf>
    <xf numFmtId="3" fontId="11" fillId="4" borderId="1" xfId="2" applyNumberFormat="1" applyFont="1" applyFill="1" applyBorder="1" applyAlignment="1">
      <alignment vertical="center"/>
    </xf>
    <xf numFmtId="0" fontId="18"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17" fillId="6" borderId="1" xfId="0" applyFont="1" applyFill="1" applyBorder="1" applyAlignment="1">
      <alignment horizontal="center" vertical="center"/>
    </xf>
    <xf numFmtId="0" fontId="0" fillId="0" borderId="1" xfId="0" applyBorder="1" applyAlignment="1">
      <alignment horizontal="center" vertical="center" wrapText="1"/>
    </xf>
    <xf numFmtId="0" fontId="17" fillId="6" borderId="1" xfId="0" applyFont="1" applyFill="1" applyBorder="1" applyAlignment="1">
      <alignment horizontal="center" vertical="center" wrapText="1"/>
    </xf>
    <xf numFmtId="3" fontId="14" fillId="0" borderId="1" xfId="0" applyNumberFormat="1" applyFont="1" applyBorder="1" applyAlignment="1">
      <alignment vertical="center"/>
    </xf>
    <xf numFmtId="0" fontId="19" fillId="0" borderId="0" xfId="0" applyFont="1" applyAlignment="1">
      <alignment horizontal="left" vertical="center" wrapText="1"/>
    </xf>
    <xf numFmtId="0" fontId="24" fillId="0" borderId="1"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3" xfId="0" applyFont="1" applyBorder="1" applyAlignment="1">
      <alignment horizontal="center" vertical="center" wrapText="1"/>
    </xf>
    <xf numFmtId="0" fontId="22" fillId="4" borderId="10" xfId="0" applyFont="1" applyFill="1" applyBorder="1" applyAlignment="1">
      <alignment horizontal="center"/>
    </xf>
    <xf numFmtId="0" fontId="22" fillId="4" borderId="0" xfId="0" applyFont="1" applyFill="1" applyAlignment="1">
      <alignment horizontal="center"/>
    </xf>
    <xf numFmtId="0" fontId="22" fillId="4" borderId="11" xfId="0" applyFont="1" applyFill="1" applyBorder="1" applyAlignment="1">
      <alignment horizontal="center"/>
    </xf>
    <xf numFmtId="0" fontId="22" fillId="4" borderId="7" xfId="0" applyFont="1" applyFill="1" applyBorder="1" applyAlignment="1">
      <alignment horizontal="center"/>
    </xf>
    <xf numFmtId="0" fontId="22" fillId="4" borderId="8" xfId="0" applyFont="1" applyFill="1" applyBorder="1" applyAlignment="1">
      <alignment horizontal="center"/>
    </xf>
    <xf numFmtId="0" fontId="22" fillId="4" borderId="9" xfId="0" applyFont="1" applyFill="1" applyBorder="1" applyAlignment="1">
      <alignment horizontal="center"/>
    </xf>
    <xf numFmtId="0" fontId="21" fillId="4" borderId="10" xfId="0" applyFont="1" applyFill="1" applyBorder="1" applyAlignment="1">
      <alignment horizontal="center" wrapText="1"/>
    </xf>
    <xf numFmtId="0" fontId="21" fillId="4" borderId="0" xfId="0" applyFont="1" applyFill="1" applyAlignment="1">
      <alignment horizontal="center" wrapText="1"/>
    </xf>
    <xf numFmtId="0" fontId="21" fillId="4" borderId="11" xfId="0" applyFont="1" applyFill="1" applyBorder="1" applyAlignment="1">
      <alignment horizontal="center" wrapText="1"/>
    </xf>
    <xf numFmtId="0" fontId="23" fillId="0" borderId="12"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14" fillId="0" borderId="1" xfId="0" applyFont="1" applyBorder="1" applyAlignment="1">
      <alignment horizontal="center" vertical="center"/>
    </xf>
    <xf numFmtId="0" fontId="10"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3" fontId="21" fillId="0" borderId="1" xfId="0" applyNumberFormat="1" applyFont="1" applyBorder="1" applyAlignment="1">
      <alignment horizontal="center" vertical="center" wrapText="1"/>
    </xf>
    <xf numFmtId="3" fontId="21" fillId="8" borderId="1" xfId="0"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24" fillId="4" borderId="0" xfId="0" applyFont="1" applyFill="1"/>
    <xf numFmtId="0" fontId="24" fillId="4" borderId="0" xfId="0" applyFont="1" applyFill="1" applyAlignment="1">
      <alignment horizontal="center" vertical="center"/>
    </xf>
    <xf numFmtId="0" fontId="24" fillId="0" borderId="0" xfId="0" applyFont="1" applyAlignment="1">
      <alignment horizontal="center" wrapText="1"/>
    </xf>
    <xf numFmtId="0" fontId="24" fillId="0" borderId="11" xfId="0" applyFont="1" applyBorder="1" applyAlignment="1">
      <alignment horizontal="center" wrapText="1"/>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8" borderId="1" xfId="0" applyFont="1" applyFill="1" applyBorder="1" applyAlignment="1">
      <alignment horizontal="center" vertical="center"/>
    </xf>
    <xf numFmtId="0" fontId="23" fillId="0" borderId="0" xfId="0" applyFont="1" applyAlignment="1">
      <alignment horizontal="left" vertical="center"/>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21" fillId="0" borderId="0" xfId="0" applyFont="1" applyAlignment="1">
      <alignment horizontal="center" vertical="center"/>
    </xf>
    <xf numFmtId="0" fontId="21" fillId="0" borderId="2" xfId="0" applyFont="1" applyBorder="1" applyAlignment="1">
      <alignment horizontal="center" vertical="center"/>
    </xf>
    <xf numFmtId="1" fontId="25" fillId="0" borderId="1" xfId="0" applyNumberFormat="1" applyFont="1" applyBorder="1" applyAlignment="1">
      <alignment horizontal="center" vertical="center" shrinkToFit="1"/>
    </xf>
    <xf numFmtId="0" fontId="24" fillId="0" borderId="22" xfId="0" applyFont="1" applyBorder="1" applyAlignment="1">
      <alignment horizontal="left" vertical="top" wrapText="1"/>
    </xf>
    <xf numFmtId="9" fontId="25" fillId="0" borderId="18" xfId="0" applyNumberFormat="1" applyFont="1" applyBorder="1" applyAlignment="1">
      <alignment horizontal="center" vertical="center" shrinkToFit="1"/>
    </xf>
    <xf numFmtId="0" fontId="23" fillId="0" borderId="22" xfId="0" applyFont="1" applyBorder="1" applyAlignment="1">
      <alignment horizontal="left" vertical="top" wrapText="1"/>
    </xf>
    <xf numFmtId="9" fontId="25" fillId="0" borderId="21" xfId="0" applyNumberFormat="1" applyFont="1" applyBorder="1" applyAlignment="1">
      <alignment horizontal="center" vertical="center" shrinkToFit="1"/>
    </xf>
    <xf numFmtId="0" fontId="24" fillId="0" borderId="23" xfId="0" applyFont="1" applyBorder="1" applyAlignment="1">
      <alignment horizontal="left" vertical="top" wrapText="1"/>
    </xf>
    <xf numFmtId="9" fontId="25" fillId="0" borderId="19" xfId="0" applyNumberFormat="1" applyFont="1" applyBorder="1" applyAlignment="1">
      <alignment horizontal="center" vertical="center" shrinkToFit="1"/>
    </xf>
    <xf numFmtId="44" fontId="23" fillId="0" borderId="1" xfId="2" applyFont="1" applyBorder="1" applyAlignment="1">
      <alignment horizontal="right" vertical="center"/>
    </xf>
    <xf numFmtId="0" fontId="24" fillId="0" borderId="24" xfId="0" applyFont="1" applyBorder="1" applyAlignment="1">
      <alignment horizontal="left" vertical="top" wrapText="1"/>
    </xf>
    <xf numFmtId="9" fontId="25" fillId="0" borderId="20" xfId="0" applyNumberFormat="1" applyFont="1" applyBorder="1" applyAlignment="1">
      <alignment horizontal="center" vertical="center" shrinkToFit="1"/>
    </xf>
    <xf numFmtId="0" fontId="24" fillId="0" borderId="0" xfId="0" applyFont="1"/>
    <xf numFmtId="0" fontId="23" fillId="0" borderId="24" xfId="0" applyFont="1" applyBorder="1" applyAlignment="1">
      <alignment horizontal="left" vertical="top" wrapText="1"/>
    </xf>
    <xf numFmtId="9" fontId="25" fillId="9" borderId="20" xfId="0" applyNumberFormat="1" applyFont="1" applyFill="1" applyBorder="1" applyAlignment="1">
      <alignment horizontal="center" vertical="center" shrinkToFit="1"/>
    </xf>
    <xf numFmtId="0" fontId="23" fillId="0" borderId="1" xfId="0" applyFont="1" applyBorder="1" applyAlignment="1">
      <alignment horizontal="left" vertical="center"/>
    </xf>
    <xf numFmtId="0" fontId="23" fillId="0" borderId="23" xfId="0" applyFont="1" applyBorder="1" applyAlignment="1">
      <alignment horizontal="left" vertical="top" wrapText="1"/>
    </xf>
    <xf numFmtId="0" fontId="23" fillId="0" borderId="0" xfId="0" applyFont="1" applyAlignment="1">
      <alignment horizontal="center" vertical="center"/>
    </xf>
    <xf numFmtId="0" fontId="23" fillId="0" borderId="0" xfId="0" applyFont="1" applyAlignment="1">
      <alignment horizontal="left" vertical="center" wrapText="1"/>
    </xf>
    <xf numFmtId="0" fontId="23" fillId="0" borderId="8" xfId="0" applyFont="1" applyBorder="1" applyAlignment="1">
      <alignment horizontal="left" vertical="center" wrapText="1"/>
    </xf>
    <xf numFmtId="0" fontId="24" fillId="0" borderId="1" xfId="0" applyFont="1" applyBorder="1" applyAlignment="1">
      <alignment horizontal="left" vertical="top" wrapText="1"/>
    </xf>
    <xf numFmtId="44" fontId="25" fillId="0" borderId="22" xfId="2" applyFont="1" applyBorder="1" applyAlignment="1">
      <alignment vertical="center" shrinkToFit="1"/>
    </xf>
    <xf numFmtId="44" fontId="25" fillId="0" borderId="23" xfId="2" applyFont="1" applyBorder="1" applyAlignment="1">
      <alignment vertical="center" shrinkToFit="1"/>
    </xf>
    <xf numFmtId="44" fontId="25" fillId="0" borderId="24" xfId="2" applyFont="1" applyBorder="1" applyAlignment="1">
      <alignment vertical="center" shrinkToFit="1"/>
    </xf>
    <xf numFmtId="44" fontId="25" fillId="9" borderId="24" xfId="2" applyFont="1" applyFill="1" applyBorder="1" applyAlignment="1">
      <alignment vertical="center" shrinkToFit="1"/>
    </xf>
    <xf numFmtId="44" fontId="23" fillId="0" borderId="1" xfId="2" applyFont="1" applyBorder="1" applyAlignment="1">
      <alignment vertical="center"/>
    </xf>
    <xf numFmtId="44" fontId="23" fillId="0" borderId="1" xfId="2" applyFont="1" applyFill="1" applyBorder="1" applyAlignment="1">
      <alignment vertical="center"/>
    </xf>
    <xf numFmtId="44" fontId="23" fillId="0" borderId="1" xfId="2" applyFont="1" applyFill="1" applyBorder="1" applyAlignment="1">
      <alignment horizontal="right" vertical="center"/>
    </xf>
    <xf numFmtId="44" fontId="25" fillId="0" borderId="18" xfId="2" applyFont="1" applyBorder="1" applyAlignment="1">
      <alignment vertical="center" shrinkToFit="1"/>
    </xf>
    <xf numFmtId="44" fontId="25" fillId="0" borderId="21" xfId="2" applyFont="1" applyBorder="1" applyAlignment="1">
      <alignment vertical="center" shrinkToFit="1"/>
    </xf>
    <xf numFmtId="44" fontId="23" fillId="0" borderId="1" xfId="0" applyNumberFormat="1" applyFont="1" applyBorder="1" applyAlignment="1">
      <alignment horizontal="left" vertical="center"/>
    </xf>
    <xf numFmtId="44" fontId="21" fillId="0" borderId="1" xfId="2" applyFont="1" applyBorder="1" applyAlignment="1">
      <alignment horizontal="left" vertical="center"/>
    </xf>
    <xf numFmtId="0" fontId="19" fillId="0" borderId="6" xfId="0" applyFont="1" applyBorder="1" applyAlignment="1">
      <alignment horizontal="left" vertical="center" wrapText="1"/>
    </xf>
    <xf numFmtId="0" fontId="13" fillId="0" borderId="0" xfId="0" applyFont="1" applyAlignment="1">
      <alignment horizontal="left" vertical="center" wrapText="1"/>
    </xf>
  </cellXfs>
  <cellStyles count="6">
    <cellStyle name="HeaderStyle" xfId="4" xr:uid="{00000000-0005-0000-0000-000000000000}"/>
    <cellStyle name="Moneda" xfId="2" builtinId="4"/>
    <cellStyle name="Moneda [0]" xfId="1" builtinId="7"/>
    <cellStyle name="Normal" xfId="0" builtinId="0"/>
    <cellStyle name="Normal 2" xfId="3" xr:uid="{00000000-0005-0000-0000-000004000000}"/>
    <cellStyle name="Normal 3" xfId="5" xr:uid="{A74352E3-3016-4B2A-B071-ECEB3023A4F2}"/>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1702594</xdr:colOff>
      <xdr:row>639</xdr:row>
      <xdr:rowOff>130969</xdr:rowOff>
    </xdr:from>
    <xdr:to>
      <xdr:col>2</xdr:col>
      <xdr:colOff>2443851</xdr:colOff>
      <xdr:row>647</xdr:row>
      <xdr:rowOff>72991</xdr:rowOff>
    </xdr:to>
    <xdr:pic>
      <xdr:nvPicPr>
        <xdr:cNvPr id="2" name="Imagen 1">
          <a:extLst>
            <a:ext uri="{FF2B5EF4-FFF2-40B4-BE49-F238E27FC236}">
              <a16:creationId xmlns:a16="http://schemas.microsoft.com/office/drawing/2014/main" id="{5E05603A-492A-485F-AD71-3571FB07F1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14625" y="237422532"/>
          <a:ext cx="741257" cy="1275522"/>
        </a:xfrm>
        <a:prstGeom prst="rect">
          <a:avLst/>
        </a:prstGeom>
      </xdr:spPr>
    </xdr:pic>
    <xdr:clientData/>
  </xdr:twoCellAnchor>
  <xdr:twoCellAnchor editAs="oneCell">
    <xdr:from>
      <xdr:col>2</xdr:col>
      <xdr:colOff>1166812</xdr:colOff>
      <xdr:row>649</xdr:row>
      <xdr:rowOff>71437</xdr:rowOff>
    </xdr:from>
    <xdr:to>
      <xdr:col>2</xdr:col>
      <xdr:colOff>1998518</xdr:colOff>
      <xdr:row>651</xdr:row>
      <xdr:rowOff>159321</xdr:rowOff>
    </xdr:to>
    <xdr:pic>
      <xdr:nvPicPr>
        <xdr:cNvPr id="3" name="Imagen 2">
          <a:extLst>
            <a:ext uri="{FF2B5EF4-FFF2-40B4-BE49-F238E27FC236}">
              <a16:creationId xmlns:a16="http://schemas.microsoft.com/office/drawing/2014/main" id="{26B26416-6DC3-4142-A9FF-B47BCAA4BB2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78843" y="311157937"/>
          <a:ext cx="831706" cy="4688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LMEIDA/Documents/Downloads/MATERIALES%20DE%20FORMACION%20FQ%20%202%20FEBRERO%20.xlsx" TargetMode="External"/><Relationship Id="rId1" Type="http://schemas.openxmlformats.org/officeDocument/2006/relationships/externalLinkPath" Target="/Users/ALMEIDA/Documents/Downloads/MATERIALES%20DE%20FORMACION%20FQ%20%202%20FEBRER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gional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Monica Lizeth Garcia Vargas" id="{73E608BD-44B1-499D-9369-8766FC3C0085}" userId="S::mlgarciav@sena.edu.co::426ec0b1-3026-49da-8c86-e4dfb86a04c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9" dT="2025-10-06T14:55:25.02" personId="{73E608BD-44B1-499D-9369-8766FC3C0085}" id="{387A66F8-D395-4055-8CB9-07E376CD47E3}">
    <text>% que corresponda</text>
  </threadedComment>
  <threadedComment ref="L9" dT="2025-10-06T14:55:25.02" personId="{73E608BD-44B1-499D-9369-8766FC3C0085}" id="{98B6FBDD-51D2-4759-B138-B9D8588407C0}">
    <text>% que corresponda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9"/>
  <sheetViews>
    <sheetView topLeftCell="A28" workbookViewId="0">
      <selection sqref="A1:XFD1048576"/>
    </sheetView>
  </sheetViews>
  <sheetFormatPr baseColWidth="10" defaultColWidth="11.42578125" defaultRowHeight="15" x14ac:dyDescent="0.25"/>
  <cols>
    <col min="1" max="1" width="5.42578125" style="20" bestFit="1" customWidth="1"/>
    <col min="2" max="2" width="30.42578125" style="20" bestFit="1" customWidth="1"/>
    <col min="3" max="3" width="18.7109375" style="20" bestFit="1" customWidth="1"/>
    <col min="4" max="4" width="10.7109375" style="20" bestFit="1" customWidth="1"/>
    <col min="5" max="5" width="20.5703125" style="20" customWidth="1"/>
    <col min="6" max="7" width="11.42578125" style="22"/>
    <col min="8" max="16384" width="11.42578125" style="4"/>
  </cols>
  <sheetData>
    <row r="1" spans="1:11" x14ac:dyDescent="0.25">
      <c r="A1" s="1" t="s">
        <v>0</v>
      </c>
      <c r="B1" s="1" t="s">
        <v>1</v>
      </c>
      <c r="C1" s="1" t="s">
        <v>2</v>
      </c>
      <c r="D1" s="1" t="s">
        <v>3</v>
      </c>
      <c r="E1" s="2" t="s">
        <v>4</v>
      </c>
      <c r="F1" s="3" t="s">
        <v>5</v>
      </c>
      <c r="G1" s="3" t="s">
        <v>6</v>
      </c>
    </row>
    <row r="2" spans="1:11" ht="30" x14ac:dyDescent="0.25">
      <c r="A2" s="5">
        <v>1</v>
      </c>
      <c r="B2" s="6" t="s">
        <v>8</v>
      </c>
      <c r="C2" s="7" t="s">
        <v>7</v>
      </c>
      <c r="D2" s="5">
        <v>1</v>
      </c>
      <c r="E2" s="10" t="s">
        <v>9</v>
      </c>
      <c r="F2" s="9">
        <v>795785.71428571432</v>
      </c>
      <c r="G2" s="9">
        <f t="shared" ref="G2:G22" si="0">+F2*D2</f>
        <v>795785.71428571432</v>
      </c>
    </row>
    <row r="3" spans="1:11" ht="30" x14ac:dyDescent="0.25">
      <c r="A3" s="5">
        <f>1+A2</f>
        <v>2</v>
      </c>
      <c r="B3" s="11" t="s">
        <v>10</v>
      </c>
      <c r="C3" s="7" t="s">
        <v>7</v>
      </c>
      <c r="D3" s="5">
        <v>1</v>
      </c>
      <c r="E3" s="8" t="s">
        <v>106</v>
      </c>
      <c r="F3" s="9">
        <v>400000</v>
      </c>
      <c r="G3" s="9">
        <f t="shared" si="0"/>
        <v>400000</v>
      </c>
    </row>
    <row r="4" spans="1:11" x14ac:dyDescent="0.25">
      <c r="A4" s="5">
        <f t="shared" ref="A4:A22" si="1">1+A3</f>
        <v>3</v>
      </c>
      <c r="B4" s="12" t="s">
        <v>11</v>
      </c>
      <c r="C4" s="7" t="s">
        <v>7</v>
      </c>
      <c r="D4" s="5">
        <v>1</v>
      </c>
      <c r="E4" s="8" t="s">
        <v>12</v>
      </c>
      <c r="F4" s="9">
        <v>282857.1428571429</v>
      </c>
      <c r="G4" s="9">
        <f t="shared" si="0"/>
        <v>282857.1428571429</v>
      </c>
    </row>
    <row r="5" spans="1:11" ht="45" x14ac:dyDescent="0.25">
      <c r="A5" s="5">
        <f t="shared" si="1"/>
        <v>4</v>
      </c>
      <c r="B5" s="11" t="s">
        <v>13</v>
      </c>
      <c r="C5" s="7" t="s">
        <v>7</v>
      </c>
      <c r="D5" s="5">
        <v>1</v>
      </c>
      <c r="E5" s="10" t="s">
        <v>14</v>
      </c>
      <c r="F5" s="9">
        <v>514285.71428571432</v>
      </c>
      <c r="G5" s="9">
        <f t="shared" si="0"/>
        <v>514285.71428571432</v>
      </c>
    </row>
    <row r="6" spans="1:11" x14ac:dyDescent="0.25">
      <c r="A6" s="5">
        <f t="shared" si="1"/>
        <v>5</v>
      </c>
      <c r="B6" s="6" t="s">
        <v>15</v>
      </c>
      <c r="C6" s="7" t="s">
        <v>7</v>
      </c>
      <c r="D6" s="5">
        <v>1</v>
      </c>
      <c r="E6" s="10" t="s">
        <v>16</v>
      </c>
      <c r="F6" s="9">
        <v>659285.71428571432</v>
      </c>
      <c r="G6" s="9">
        <f t="shared" si="0"/>
        <v>659285.71428571432</v>
      </c>
    </row>
    <row r="7" spans="1:11" x14ac:dyDescent="0.25">
      <c r="A7" s="5">
        <f t="shared" si="1"/>
        <v>6</v>
      </c>
      <c r="B7" s="6" t="s">
        <v>17</v>
      </c>
      <c r="C7" s="7" t="s">
        <v>7</v>
      </c>
      <c r="D7" s="5">
        <v>1</v>
      </c>
      <c r="E7" s="8" t="s">
        <v>18</v>
      </c>
      <c r="F7" s="9">
        <v>390000</v>
      </c>
      <c r="G7" s="9">
        <f t="shared" si="0"/>
        <v>390000</v>
      </c>
    </row>
    <row r="8" spans="1:11" ht="25.5" x14ac:dyDescent="0.25">
      <c r="A8" s="5">
        <f t="shared" si="1"/>
        <v>7</v>
      </c>
      <c r="B8" s="12" t="s">
        <v>19</v>
      </c>
      <c r="C8" s="5" t="s">
        <v>20</v>
      </c>
      <c r="D8" s="5">
        <v>1</v>
      </c>
      <c r="E8" s="8" t="s">
        <v>21</v>
      </c>
      <c r="F8" s="9">
        <v>388571.42857142858</v>
      </c>
      <c r="G8" s="9">
        <f t="shared" si="0"/>
        <v>388571.42857142858</v>
      </c>
    </row>
    <row r="9" spans="1:11" x14ac:dyDescent="0.25">
      <c r="A9" s="5">
        <f t="shared" si="1"/>
        <v>8</v>
      </c>
      <c r="B9" s="6" t="s">
        <v>22</v>
      </c>
      <c r="C9" s="7" t="s">
        <v>7</v>
      </c>
      <c r="D9" s="5">
        <v>1</v>
      </c>
      <c r="E9" s="8" t="s">
        <v>23</v>
      </c>
      <c r="F9" s="9">
        <v>612857.14285714284</v>
      </c>
      <c r="G9" s="9">
        <f t="shared" si="0"/>
        <v>612857.14285714284</v>
      </c>
    </row>
    <row r="10" spans="1:11" ht="30" x14ac:dyDescent="0.25">
      <c r="A10" s="5">
        <f t="shared" si="1"/>
        <v>9</v>
      </c>
      <c r="B10" s="6" t="s">
        <v>24</v>
      </c>
      <c r="C10" s="14" t="s">
        <v>25</v>
      </c>
      <c r="D10" s="5">
        <v>1</v>
      </c>
      <c r="E10" s="13" t="s">
        <v>26</v>
      </c>
      <c r="F10" s="9">
        <v>292857.1428571429</v>
      </c>
      <c r="G10" s="9">
        <f t="shared" si="0"/>
        <v>292857.1428571429</v>
      </c>
    </row>
    <row r="11" spans="1:11" ht="30" x14ac:dyDescent="0.25">
      <c r="A11" s="5">
        <f t="shared" si="1"/>
        <v>10</v>
      </c>
      <c r="B11" s="11" t="s">
        <v>27</v>
      </c>
      <c r="C11" s="7" t="s">
        <v>28</v>
      </c>
      <c r="D11" s="5">
        <v>1</v>
      </c>
      <c r="E11" s="13" t="s">
        <v>29</v>
      </c>
      <c r="F11" s="9">
        <v>660000</v>
      </c>
      <c r="G11" s="9">
        <f t="shared" si="0"/>
        <v>660000</v>
      </c>
    </row>
    <row r="12" spans="1:11" ht="30" x14ac:dyDescent="0.25">
      <c r="A12" s="5">
        <f t="shared" si="1"/>
        <v>11</v>
      </c>
      <c r="B12" s="6" t="s">
        <v>32</v>
      </c>
      <c r="C12" s="7" t="s">
        <v>7</v>
      </c>
      <c r="D12" s="5">
        <v>1</v>
      </c>
      <c r="E12" s="8" t="s">
        <v>33</v>
      </c>
      <c r="F12" s="9">
        <v>502857.1428571429</v>
      </c>
      <c r="G12" s="9">
        <f t="shared" si="0"/>
        <v>502857.1428571429</v>
      </c>
    </row>
    <row r="13" spans="1:11" ht="45" x14ac:dyDescent="0.25">
      <c r="A13" s="5">
        <f t="shared" si="1"/>
        <v>12</v>
      </c>
      <c r="B13" s="6" t="s">
        <v>34</v>
      </c>
      <c r="C13" s="15" t="s">
        <v>20</v>
      </c>
      <c r="D13" s="5">
        <v>1</v>
      </c>
      <c r="E13" s="16" t="s">
        <v>35</v>
      </c>
      <c r="F13" s="9">
        <v>574285.71428571432</v>
      </c>
      <c r="G13" s="9">
        <f t="shared" si="0"/>
        <v>574285.71428571432</v>
      </c>
    </row>
    <row r="14" spans="1:11" ht="30" x14ac:dyDescent="0.25">
      <c r="A14" s="5">
        <f t="shared" si="1"/>
        <v>13</v>
      </c>
      <c r="B14" s="6" t="s">
        <v>36</v>
      </c>
      <c r="C14" s="7" t="s">
        <v>7</v>
      </c>
      <c r="D14" s="5">
        <v>1</v>
      </c>
      <c r="E14" s="8" t="s">
        <v>37</v>
      </c>
      <c r="F14" s="9">
        <v>652857.14285714284</v>
      </c>
      <c r="G14" s="9">
        <f t="shared" si="0"/>
        <v>652857.14285714284</v>
      </c>
      <c r="K14" s="40"/>
    </row>
    <row r="15" spans="1:11" ht="25.5" x14ac:dyDescent="0.25">
      <c r="A15" s="5">
        <f t="shared" si="1"/>
        <v>14</v>
      </c>
      <c r="B15" s="17" t="s">
        <v>38</v>
      </c>
      <c r="C15" s="15" t="s">
        <v>20</v>
      </c>
      <c r="D15" s="5">
        <v>1</v>
      </c>
      <c r="E15" s="8" t="s">
        <v>39</v>
      </c>
      <c r="F15" s="9">
        <v>457142.85714285716</v>
      </c>
      <c r="G15" s="9">
        <f t="shared" si="0"/>
        <v>457142.85714285716</v>
      </c>
    </row>
    <row r="16" spans="1:11" ht="25.5" x14ac:dyDescent="0.25">
      <c r="A16" s="5">
        <f t="shared" si="1"/>
        <v>15</v>
      </c>
      <c r="B16" s="17" t="s">
        <v>40</v>
      </c>
      <c r="C16" s="18" t="s">
        <v>41</v>
      </c>
      <c r="D16" s="5">
        <v>1</v>
      </c>
      <c r="E16" s="10" t="s">
        <v>42</v>
      </c>
      <c r="F16" s="9">
        <v>875000</v>
      </c>
      <c r="G16" s="9">
        <f t="shared" si="0"/>
        <v>875000</v>
      </c>
    </row>
    <row r="17" spans="1:10" ht="25.5" x14ac:dyDescent="0.25">
      <c r="A17" s="5">
        <f t="shared" si="1"/>
        <v>16</v>
      </c>
      <c r="B17" s="17" t="s">
        <v>43</v>
      </c>
      <c r="C17" s="5" t="s">
        <v>30</v>
      </c>
      <c r="D17" s="5">
        <v>30</v>
      </c>
      <c r="E17" s="13" t="s">
        <v>44</v>
      </c>
      <c r="F17" s="9">
        <v>2400</v>
      </c>
      <c r="G17" s="9">
        <f t="shared" si="0"/>
        <v>72000</v>
      </c>
    </row>
    <row r="18" spans="1:10" ht="25.5" x14ac:dyDescent="0.25">
      <c r="A18" s="5">
        <f t="shared" si="1"/>
        <v>17</v>
      </c>
      <c r="B18" s="17" t="s">
        <v>45</v>
      </c>
      <c r="C18" s="5" t="s">
        <v>7</v>
      </c>
      <c r="D18" s="5">
        <v>1</v>
      </c>
      <c r="E18" s="8" t="s">
        <v>46</v>
      </c>
      <c r="F18" s="9">
        <v>401428.57142857148</v>
      </c>
      <c r="G18" s="9">
        <f t="shared" si="0"/>
        <v>401428.57142857148</v>
      </c>
    </row>
    <row r="19" spans="1:10" x14ac:dyDescent="0.25">
      <c r="A19" s="5">
        <f t="shared" si="1"/>
        <v>18</v>
      </c>
      <c r="B19" s="17" t="s">
        <v>47</v>
      </c>
      <c r="C19" s="5" t="s">
        <v>48</v>
      </c>
      <c r="D19" s="5">
        <v>4</v>
      </c>
      <c r="E19" s="16" t="s">
        <v>49</v>
      </c>
      <c r="F19" s="9">
        <v>571428.57142857148</v>
      </c>
      <c r="G19" s="9">
        <f t="shared" si="0"/>
        <v>2285714.2857142859</v>
      </c>
    </row>
    <row r="20" spans="1:10" x14ac:dyDescent="0.25">
      <c r="A20" s="5">
        <f t="shared" si="1"/>
        <v>19</v>
      </c>
      <c r="B20" s="17" t="s">
        <v>50</v>
      </c>
      <c r="C20" s="5" t="s">
        <v>31</v>
      </c>
      <c r="D20" s="5">
        <v>1</v>
      </c>
      <c r="E20" s="13" t="s">
        <v>51</v>
      </c>
      <c r="F20" s="9">
        <v>343992.79711884755</v>
      </c>
      <c r="G20" s="9">
        <f t="shared" si="0"/>
        <v>343992.79711884755</v>
      </c>
    </row>
    <row r="21" spans="1:10" x14ac:dyDescent="0.25">
      <c r="A21" s="5">
        <f t="shared" si="1"/>
        <v>20</v>
      </c>
      <c r="B21" s="25" t="s">
        <v>103</v>
      </c>
      <c r="C21" s="38" t="s">
        <v>59</v>
      </c>
      <c r="D21" s="28">
        <v>1</v>
      </c>
      <c r="E21" s="28"/>
      <c r="F21" s="41">
        <v>394700</v>
      </c>
      <c r="G21" s="9">
        <f t="shared" si="0"/>
        <v>394700</v>
      </c>
    </row>
    <row r="22" spans="1:10" x14ac:dyDescent="0.25">
      <c r="A22" s="5">
        <f t="shared" si="1"/>
        <v>21</v>
      </c>
      <c r="B22" s="17" t="s">
        <v>52</v>
      </c>
      <c r="C22" s="14" t="s">
        <v>53</v>
      </c>
      <c r="D22" s="5">
        <v>1</v>
      </c>
      <c r="E22" s="13" t="s">
        <v>54</v>
      </c>
      <c r="F22" s="9">
        <v>727548.61944777926</v>
      </c>
      <c r="G22" s="9">
        <f t="shared" si="0"/>
        <v>727548.61944777926</v>
      </c>
    </row>
    <row r="23" spans="1:10" x14ac:dyDescent="0.25">
      <c r="A23" s="92" t="s">
        <v>6</v>
      </c>
      <c r="B23" s="93"/>
      <c r="C23" s="93"/>
      <c r="D23" s="93"/>
      <c r="E23" s="93"/>
      <c r="F23" s="94"/>
      <c r="G23" s="19">
        <f>SUM(G2:G22)</f>
        <v>12284027.130852342</v>
      </c>
    </row>
    <row r="24" spans="1:10" x14ac:dyDescent="0.25">
      <c r="A24" s="92" t="s">
        <v>55</v>
      </c>
      <c r="B24" s="93"/>
      <c r="C24" s="93"/>
      <c r="D24" s="93"/>
      <c r="E24" s="93"/>
      <c r="F24" s="94"/>
      <c r="G24" s="19">
        <f>+G23*19%</f>
        <v>2333965.1548619447</v>
      </c>
    </row>
    <row r="25" spans="1:10" x14ac:dyDescent="0.25">
      <c r="A25" s="92" t="s">
        <v>56</v>
      </c>
      <c r="B25" s="93"/>
      <c r="C25" s="93"/>
      <c r="D25" s="93"/>
      <c r="E25" s="93"/>
      <c r="F25" s="94"/>
      <c r="G25" s="19">
        <f>+G24+G23</f>
        <v>14617992.285714287</v>
      </c>
    </row>
    <row r="26" spans="1:10" x14ac:dyDescent="0.25">
      <c r="F26" s="21"/>
      <c r="G26" s="21"/>
    </row>
    <row r="28" spans="1:10" x14ac:dyDescent="0.25">
      <c r="A28" s="23"/>
      <c r="B28" s="23" t="s">
        <v>57</v>
      </c>
      <c r="C28" s="23" t="s">
        <v>58</v>
      </c>
      <c r="D28" s="23" t="s">
        <v>59</v>
      </c>
      <c r="E28" s="23" t="s">
        <v>60</v>
      </c>
      <c r="F28" s="24" t="s">
        <v>61</v>
      </c>
      <c r="G28" s="24" t="s">
        <v>62</v>
      </c>
    </row>
    <row r="29" spans="1:10" ht="38.25" x14ac:dyDescent="0.25">
      <c r="A29" s="25"/>
      <c r="B29" s="26" t="s">
        <v>63</v>
      </c>
      <c r="C29" s="31" t="s">
        <v>64</v>
      </c>
      <c r="D29" s="26" t="s">
        <v>65</v>
      </c>
      <c r="E29" s="28">
        <v>1</v>
      </c>
      <c r="F29" s="29">
        <v>316071</v>
      </c>
      <c r="G29" s="29">
        <f>E29*F29</f>
        <v>316071</v>
      </c>
    </row>
    <row r="30" spans="1:10" ht="51" x14ac:dyDescent="0.25">
      <c r="A30" s="25"/>
      <c r="B30" s="26" t="s">
        <v>66</v>
      </c>
      <c r="C30" s="30" t="s">
        <v>67</v>
      </c>
      <c r="D30" s="26" t="s">
        <v>30</v>
      </c>
      <c r="E30" s="28">
        <v>3</v>
      </c>
      <c r="F30" s="29">
        <v>21029</v>
      </c>
      <c r="G30" s="29">
        <f t="shared" ref="G30:G46" si="2">E30*F30</f>
        <v>63087</v>
      </c>
      <c r="J30" s="40"/>
    </row>
    <row r="31" spans="1:10" x14ac:dyDescent="0.25">
      <c r="A31" s="25"/>
      <c r="B31" s="26" t="s">
        <v>68</v>
      </c>
      <c r="C31" s="27" t="s">
        <v>69</v>
      </c>
      <c r="D31" s="26" t="s">
        <v>30</v>
      </c>
      <c r="E31" s="28">
        <v>3</v>
      </c>
      <c r="F31" s="29">
        <v>30714</v>
      </c>
      <c r="G31" s="29">
        <f t="shared" si="2"/>
        <v>92142</v>
      </c>
    </row>
    <row r="32" spans="1:10" x14ac:dyDescent="0.25">
      <c r="A32" s="25"/>
      <c r="B32" s="26" t="s">
        <v>70</v>
      </c>
      <c r="C32" s="27" t="s">
        <v>71</v>
      </c>
      <c r="D32" s="26" t="s">
        <v>30</v>
      </c>
      <c r="E32" s="28">
        <v>1</v>
      </c>
      <c r="F32" s="29">
        <v>106429</v>
      </c>
      <c r="G32" s="29">
        <f t="shared" si="2"/>
        <v>106429</v>
      </c>
    </row>
    <row r="33" spans="1:7" ht="200.25" customHeight="1" x14ac:dyDescent="0.25">
      <c r="A33" s="25"/>
      <c r="B33" s="26" t="s">
        <v>72</v>
      </c>
      <c r="C33" s="31" t="s">
        <v>73</v>
      </c>
      <c r="D33" s="26" t="s">
        <v>30</v>
      </c>
      <c r="E33" s="28">
        <v>1</v>
      </c>
      <c r="F33" s="29">
        <v>114046</v>
      </c>
      <c r="G33" s="29">
        <f t="shared" si="2"/>
        <v>114046</v>
      </c>
    </row>
    <row r="34" spans="1:7" ht="102" x14ac:dyDescent="0.25">
      <c r="A34" s="25"/>
      <c r="B34" s="26" t="s">
        <v>74</v>
      </c>
      <c r="C34" s="31" t="s">
        <v>75</v>
      </c>
      <c r="D34" s="26" t="s">
        <v>30</v>
      </c>
      <c r="E34" s="28">
        <v>3</v>
      </c>
      <c r="F34" s="29">
        <v>3429</v>
      </c>
      <c r="G34" s="29">
        <f t="shared" si="2"/>
        <v>10287</v>
      </c>
    </row>
    <row r="35" spans="1:7" x14ac:dyDescent="0.25">
      <c r="A35" s="25"/>
      <c r="B35" s="26" t="s">
        <v>76</v>
      </c>
      <c r="C35" s="27" t="s">
        <v>77</v>
      </c>
      <c r="D35" s="26" t="s">
        <v>78</v>
      </c>
      <c r="E35" s="28">
        <v>1</v>
      </c>
      <c r="F35" s="29">
        <v>147086</v>
      </c>
      <c r="G35" s="29">
        <f t="shared" si="2"/>
        <v>147086</v>
      </c>
    </row>
    <row r="36" spans="1:7" x14ac:dyDescent="0.25">
      <c r="A36" s="25"/>
      <c r="B36" s="26" t="s">
        <v>79</v>
      </c>
      <c r="C36" s="27" t="s">
        <v>80</v>
      </c>
      <c r="D36" s="26" t="s">
        <v>78</v>
      </c>
      <c r="E36" s="28">
        <v>1</v>
      </c>
      <c r="F36" s="29">
        <v>120000</v>
      </c>
      <c r="G36" s="29">
        <f t="shared" si="2"/>
        <v>120000</v>
      </c>
    </row>
    <row r="37" spans="1:7" x14ac:dyDescent="0.25">
      <c r="A37" s="25"/>
      <c r="B37" s="26" t="s">
        <v>81</v>
      </c>
      <c r="C37" s="27" t="s">
        <v>80</v>
      </c>
      <c r="D37" s="26" t="s">
        <v>78</v>
      </c>
      <c r="E37" s="28">
        <v>1</v>
      </c>
      <c r="F37" s="29">
        <v>120000</v>
      </c>
      <c r="G37" s="29">
        <f t="shared" si="2"/>
        <v>120000</v>
      </c>
    </row>
    <row r="38" spans="1:7" x14ac:dyDescent="0.25">
      <c r="A38" s="25"/>
      <c r="B38" s="26" t="s">
        <v>82</v>
      </c>
      <c r="C38" s="27" t="s">
        <v>83</v>
      </c>
      <c r="D38" s="32" t="s">
        <v>30</v>
      </c>
      <c r="E38" s="28">
        <v>5</v>
      </c>
      <c r="F38" s="29">
        <v>20571</v>
      </c>
      <c r="G38" s="29">
        <f t="shared" si="2"/>
        <v>102855</v>
      </c>
    </row>
    <row r="39" spans="1:7" ht="38.25" x14ac:dyDescent="0.25">
      <c r="A39" s="25"/>
      <c r="B39" s="26" t="s">
        <v>84</v>
      </c>
      <c r="C39" s="31" t="s">
        <v>85</v>
      </c>
      <c r="D39" s="26" t="s">
        <v>78</v>
      </c>
      <c r="E39" s="28">
        <v>1</v>
      </c>
      <c r="F39" s="29">
        <v>335429</v>
      </c>
      <c r="G39" s="29">
        <f t="shared" si="2"/>
        <v>335429</v>
      </c>
    </row>
    <row r="40" spans="1:7" ht="38.25" x14ac:dyDescent="0.25">
      <c r="A40" s="25"/>
      <c r="B40" s="26" t="s">
        <v>86</v>
      </c>
      <c r="C40" s="31" t="s">
        <v>87</v>
      </c>
      <c r="D40" s="26" t="s">
        <v>88</v>
      </c>
      <c r="E40" s="28">
        <v>1</v>
      </c>
      <c r="F40" s="29">
        <v>1707143</v>
      </c>
      <c r="G40" s="29">
        <f t="shared" si="2"/>
        <v>1707143</v>
      </c>
    </row>
    <row r="41" spans="1:7" ht="38.25" x14ac:dyDescent="0.25">
      <c r="A41" s="25"/>
      <c r="B41" s="26" t="s">
        <v>89</v>
      </c>
      <c r="C41" s="31" t="s">
        <v>90</v>
      </c>
      <c r="D41" s="26" t="s">
        <v>88</v>
      </c>
      <c r="E41" s="28">
        <v>1</v>
      </c>
      <c r="F41" s="29">
        <v>1093393</v>
      </c>
      <c r="G41" s="29">
        <f t="shared" si="2"/>
        <v>1093393</v>
      </c>
    </row>
    <row r="42" spans="1:7" ht="25.5" x14ac:dyDescent="0.25">
      <c r="A42" s="25"/>
      <c r="B42" s="26" t="s">
        <v>91</v>
      </c>
      <c r="C42" s="31" t="s">
        <v>92</v>
      </c>
      <c r="D42" s="26" t="s">
        <v>30</v>
      </c>
      <c r="E42" s="28">
        <v>1</v>
      </c>
      <c r="F42" s="29">
        <v>70708</v>
      </c>
      <c r="G42" s="29">
        <f t="shared" si="2"/>
        <v>70708</v>
      </c>
    </row>
    <row r="43" spans="1:7" ht="38.25" x14ac:dyDescent="0.25">
      <c r="A43" s="25"/>
      <c r="B43" s="26" t="s">
        <v>93</v>
      </c>
      <c r="C43" s="31" t="s">
        <v>94</v>
      </c>
      <c r="D43" s="26" t="s">
        <v>59</v>
      </c>
      <c r="E43" s="28">
        <v>3</v>
      </c>
      <c r="F43" s="29">
        <v>7429</v>
      </c>
      <c r="G43" s="29">
        <f t="shared" si="2"/>
        <v>22287</v>
      </c>
    </row>
    <row r="44" spans="1:7" x14ac:dyDescent="0.25">
      <c r="A44" s="25"/>
      <c r="B44" s="33" t="s">
        <v>95</v>
      </c>
      <c r="C44" s="34" t="s">
        <v>96</v>
      </c>
      <c r="D44" s="35" t="s">
        <v>30</v>
      </c>
      <c r="E44" s="28">
        <v>5</v>
      </c>
      <c r="F44" s="29">
        <v>33143</v>
      </c>
      <c r="G44" s="29">
        <f t="shared" si="2"/>
        <v>165715</v>
      </c>
    </row>
    <row r="45" spans="1:7" ht="360" x14ac:dyDescent="0.25">
      <c r="A45" s="25"/>
      <c r="B45" s="36" t="s">
        <v>97</v>
      </c>
      <c r="C45" s="36" t="s">
        <v>98</v>
      </c>
      <c r="D45" s="37" t="s">
        <v>99</v>
      </c>
      <c r="E45" s="28">
        <v>1</v>
      </c>
      <c r="F45" s="29">
        <v>385357</v>
      </c>
      <c r="G45" s="29">
        <f t="shared" si="2"/>
        <v>385357</v>
      </c>
    </row>
    <row r="46" spans="1:7" ht="30" x14ac:dyDescent="0.25">
      <c r="A46" s="25"/>
      <c r="B46" s="36" t="s">
        <v>100</v>
      </c>
      <c r="C46" s="36" t="s">
        <v>101</v>
      </c>
      <c r="D46" s="37" t="s">
        <v>102</v>
      </c>
      <c r="E46" s="28">
        <v>1</v>
      </c>
      <c r="F46" s="29">
        <v>425714</v>
      </c>
      <c r="G46" s="29">
        <f t="shared" si="2"/>
        <v>425714</v>
      </c>
    </row>
    <row r="47" spans="1:7" x14ac:dyDescent="0.25">
      <c r="A47" s="39"/>
      <c r="B47" s="91" t="s">
        <v>104</v>
      </c>
      <c r="C47" s="91"/>
      <c r="D47" s="91"/>
      <c r="E47" s="91"/>
      <c r="F47" s="91"/>
      <c r="G47" s="24">
        <f>SUM(G29:G46)</f>
        <v>5397749</v>
      </c>
    </row>
    <row r="48" spans="1:7" x14ac:dyDescent="0.25">
      <c r="A48" s="39"/>
      <c r="B48" s="91" t="s">
        <v>105</v>
      </c>
      <c r="C48" s="91"/>
      <c r="D48" s="91"/>
      <c r="E48" s="91"/>
      <c r="F48" s="91"/>
      <c r="G48" s="24">
        <f>+G47*19%</f>
        <v>1025572.31</v>
      </c>
    </row>
    <row r="49" spans="1:9" x14ac:dyDescent="0.25">
      <c r="A49" s="39"/>
      <c r="B49" s="91" t="s">
        <v>56</v>
      </c>
      <c r="C49" s="91"/>
      <c r="D49" s="91"/>
      <c r="E49" s="91"/>
      <c r="F49" s="91"/>
      <c r="G49" s="24">
        <f>++G47</f>
        <v>5397749</v>
      </c>
    </row>
    <row r="51" spans="1:9" x14ac:dyDescent="0.25">
      <c r="I51" s="40"/>
    </row>
    <row r="58" spans="1:9" x14ac:dyDescent="0.25">
      <c r="A58" s="42" t="s">
        <v>0</v>
      </c>
      <c r="B58" s="43" t="s">
        <v>107</v>
      </c>
      <c r="C58" s="42" t="s">
        <v>108</v>
      </c>
      <c r="D58" s="42" t="s">
        <v>109</v>
      </c>
      <c r="E58" s="44" t="s">
        <v>4</v>
      </c>
      <c r="F58" s="45" t="s">
        <v>2</v>
      </c>
      <c r="G58" s="46" t="s">
        <v>6</v>
      </c>
    </row>
    <row r="59" spans="1:9" ht="63.75" x14ac:dyDescent="0.25">
      <c r="A59" s="47">
        <v>1</v>
      </c>
      <c r="B59" s="48" t="s">
        <v>110</v>
      </c>
      <c r="C59" s="48" t="s">
        <v>111</v>
      </c>
      <c r="D59" s="49">
        <v>2</v>
      </c>
      <c r="E59" s="50"/>
      <c r="F59" s="51">
        <v>125714.28571428572</v>
      </c>
      <c r="G59" s="52">
        <f>+F59*D59</f>
        <v>251428.57142857145</v>
      </c>
    </row>
    <row r="60" spans="1:9" ht="216.75" x14ac:dyDescent="0.25">
      <c r="A60" s="53">
        <v>2</v>
      </c>
      <c r="B60" s="48" t="s">
        <v>112</v>
      </c>
      <c r="C60" s="48" t="s">
        <v>113</v>
      </c>
      <c r="D60" s="54">
        <v>1</v>
      </c>
      <c r="E60" s="54"/>
      <c r="F60" s="55">
        <v>90857.14285714287</v>
      </c>
      <c r="G60" s="52">
        <f t="shared" ref="G60:G86" si="3">+F60*D60</f>
        <v>90857.14285714287</v>
      </c>
    </row>
    <row r="61" spans="1:9" ht="38.25" x14ac:dyDescent="0.25">
      <c r="A61" s="47">
        <v>3</v>
      </c>
      <c r="B61" s="56" t="s">
        <v>114</v>
      </c>
      <c r="C61" s="56" t="s">
        <v>115</v>
      </c>
      <c r="D61" s="57">
        <v>4</v>
      </c>
      <c r="E61" s="58"/>
      <c r="F61" s="59">
        <v>196857.14285714287</v>
      </c>
      <c r="G61" s="52">
        <f t="shared" si="3"/>
        <v>787428.57142857148</v>
      </c>
    </row>
    <row r="62" spans="1:9" ht="38.25" x14ac:dyDescent="0.25">
      <c r="A62" s="47">
        <v>4</v>
      </c>
      <c r="B62" s="48" t="s">
        <v>116</v>
      </c>
      <c r="C62" s="49" t="s">
        <v>117</v>
      </c>
      <c r="D62" s="49">
        <v>10</v>
      </c>
      <c r="E62" s="60"/>
      <c r="F62" s="59">
        <v>35700</v>
      </c>
      <c r="G62" s="52">
        <f t="shared" si="3"/>
        <v>357000</v>
      </c>
    </row>
    <row r="63" spans="1:9" ht="76.5" x14ac:dyDescent="0.25">
      <c r="A63" s="47">
        <v>5</v>
      </c>
      <c r="B63" s="61" t="s">
        <v>118</v>
      </c>
      <c r="C63" s="62" t="s">
        <v>119</v>
      </c>
      <c r="D63" s="49">
        <v>5</v>
      </c>
      <c r="E63" s="28"/>
      <c r="F63" s="59">
        <v>19714.285714285714</v>
      </c>
      <c r="G63" s="52">
        <f t="shared" si="3"/>
        <v>98571.428571428565</v>
      </c>
    </row>
    <row r="64" spans="1:9" ht="76.5" x14ac:dyDescent="0.25">
      <c r="A64" s="47">
        <v>6</v>
      </c>
      <c r="B64" s="61" t="s">
        <v>120</v>
      </c>
      <c r="C64" s="62" t="s">
        <v>121</v>
      </c>
      <c r="D64" s="49">
        <v>5</v>
      </c>
      <c r="E64" s="28"/>
      <c r="F64" s="59">
        <v>17428.571428571431</v>
      </c>
      <c r="G64" s="52">
        <f t="shared" si="3"/>
        <v>87142.857142857159</v>
      </c>
    </row>
    <row r="65" spans="1:7" ht="63.75" x14ac:dyDescent="0.25">
      <c r="A65" s="47">
        <v>7</v>
      </c>
      <c r="B65" s="56" t="s">
        <v>122</v>
      </c>
      <c r="C65" s="56" t="s">
        <v>123</v>
      </c>
      <c r="D65" s="57">
        <v>100</v>
      </c>
      <c r="E65" s="28"/>
      <c r="F65" s="59">
        <v>7857.1428571428578</v>
      </c>
      <c r="G65" s="52">
        <f t="shared" si="3"/>
        <v>785714.2857142858</v>
      </c>
    </row>
    <row r="66" spans="1:7" ht="102" x14ac:dyDescent="0.25">
      <c r="A66" s="47">
        <v>8</v>
      </c>
      <c r="B66" s="48" t="s">
        <v>124</v>
      </c>
      <c r="C66" s="48" t="s">
        <v>125</v>
      </c>
      <c r="D66" s="49">
        <v>1</v>
      </c>
      <c r="E66" s="28"/>
      <c r="F66" s="59">
        <v>96211.42857142858</v>
      </c>
      <c r="G66" s="52">
        <f t="shared" si="3"/>
        <v>96211.42857142858</v>
      </c>
    </row>
    <row r="67" spans="1:7" ht="63.75" x14ac:dyDescent="0.25">
      <c r="A67" s="47">
        <v>9</v>
      </c>
      <c r="B67" s="56" t="s">
        <v>126</v>
      </c>
      <c r="C67" s="56" t="s">
        <v>127</v>
      </c>
      <c r="D67" s="56">
        <v>500</v>
      </c>
      <c r="E67" s="58"/>
      <c r="F67" s="59">
        <v>3951.4285714285716</v>
      </c>
      <c r="G67" s="52">
        <f t="shared" si="3"/>
        <v>1975714.2857142857</v>
      </c>
    </row>
    <row r="68" spans="1:7" ht="229.5" x14ac:dyDescent="0.25">
      <c r="A68" s="47">
        <v>10</v>
      </c>
      <c r="B68" s="56" t="s">
        <v>128</v>
      </c>
      <c r="C68" s="56" t="s">
        <v>129</v>
      </c>
      <c r="D68" s="56">
        <v>4</v>
      </c>
      <c r="E68" s="58"/>
      <c r="F68" s="59">
        <v>262857.1428571429</v>
      </c>
      <c r="G68" s="52">
        <f t="shared" si="3"/>
        <v>1051428.5714285716</v>
      </c>
    </row>
    <row r="69" spans="1:7" ht="114.75" x14ac:dyDescent="0.25">
      <c r="A69" s="47">
        <v>11</v>
      </c>
      <c r="B69" s="48" t="s">
        <v>130</v>
      </c>
      <c r="C69" s="48" t="s">
        <v>131</v>
      </c>
      <c r="D69" s="48">
        <v>4</v>
      </c>
      <c r="E69" s="54"/>
      <c r="F69" s="59">
        <v>161285.71428571429</v>
      </c>
      <c r="G69" s="52">
        <f t="shared" si="3"/>
        <v>645142.85714285716</v>
      </c>
    </row>
    <row r="70" spans="1:7" ht="25.5" x14ac:dyDescent="0.25">
      <c r="A70" s="47">
        <v>12</v>
      </c>
      <c r="B70" s="56" t="s">
        <v>132</v>
      </c>
      <c r="C70" s="56" t="s">
        <v>133</v>
      </c>
      <c r="D70" s="56">
        <v>15</v>
      </c>
      <c r="E70" s="58"/>
      <c r="F70" s="59">
        <v>28571.428571428572</v>
      </c>
      <c r="G70" s="52">
        <f t="shared" si="3"/>
        <v>428571.42857142858</v>
      </c>
    </row>
    <row r="71" spans="1:7" ht="25.5" x14ac:dyDescent="0.25">
      <c r="A71" s="47">
        <v>13</v>
      </c>
      <c r="B71" s="48" t="s">
        <v>134</v>
      </c>
      <c r="C71" s="48" t="s">
        <v>135</v>
      </c>
      <c r="D71" s="48">
        <v>30</v>
      </c>
      <c r="E71" s="54"/>
      <c r="F71" s="59">
        <v>11934.285714285716</v>
      </c>
      <c r="G71" s="52">
        <f t="shared" si="3"/>
        <v>358028.57142857148</v>
      </c>
    </row>
    <row r="72" spans="1:7" ht="63.75" x14ac:dyDescent="0.25">
      <c r="A72" s="63">
        <v>14</v>
      </c>
      <c r="B72" s="64" t="s">
        <v>136</v>
      </c>
      <c r="C72" s="64" t="s">
        <v>137</v>
      </c>
      <c r="D72" s="65">
        <v>2</v>
      </c>
      <c r="E72" s="66" t="s">
        <v>138</v>
      </c>
      <c r="F72" s="59">
        <v>4000000.0000000005</v>
      </c>
      <c r="G72" s="52">
        <f t="shared" si="3"/>
        <v>8000000.0000000009</v>
      </c>
    </row>
    <row r="73" spans="1:7" ht="51" x14ac:dyDescent="0.25">
      <c r="A73" s="47">
        <v>15</v>
      </c>
      <c r="B73" s="48" t="s">
        <v>139</v>
      </c>
      <c r="C73" s="48" t="s">
        <v>140</v>
      </c>
      <c r="D73" s="49">
        <v>2</v>
      </c>
      <c r="E73" s="28" t="s">
        <v>141</v>
      </c>
      <c r="F73" s="59">
        <v>171428.57142857145</v>
      </c>
      <c r="G73" s="52">
        <f t="shared" si="3"/>
        <v>342857.1428571429</v>
      </c>
    </row>
    <row r="74" spans="1:7" ht="76.5" x14ac:dyDescent="0.25">
      <c r="A74" s="47">
        <v>16</v>
      </c>
      <c r="B74" s="48" t="s">
        <v>142</v>
      </c>
      <c r="C74" s="48" t="s">
        <v>143</v>
      </c>
      <c r="D74" s="49">
        <v>30</v>
      </c>
      <c r="E74" s="54"/>
      <c r="F74" s="59">
        <v>1428.5714285714287</v>
      </c>
      <c r="G74" s="52">
        <f t="shared" si="3"/>
        <v>42857.142857142862</v>
      </c>
    </row>
    <row r="75" spans="1:7" ht="76.5" x14ac:dyDescent="0.25">
      <c r="A75" s="47">
        <v>17</v>
      </c>
      <c r="B75" s="56" t="s">
        <v>144</v>
      </c>
      <c r="C75" s="56" t="s">
        <v>145</v>
      </c>
      <c r="D75" s="57">
        <v>15</v>
      </c>
      <c r="E75" s="58"/>
      <c r="F75" s="59">
        <v>7142.8571428571431</v>
      </c>
      <c r="G75" s="52">
        <f t="shared" si="3"/>
        <v>107142.85714285714</v>
      </c>
    </row>
    <row r="76" spans="1:7" ht="38.25" x14ac:dyDescent="0.25">
      <c r="A76" s="47">
        <v>18</v>
      </c>
      <c r="B76" s="48" t="s">
        <v>146</v>
      </c>
      <c r="C76" s="48" t="s">
        <v>147</v>
      </c>
      <c r="D76" s="48">
        <v>10</v>
      </c>
      <c r="E76" s="54"/>
      <c r="F76" s="59">
        <v>13428.571428571429</v>
      </c>
      <c r="G76" s="52">
        <f t="shared" si="3"/>
        <v>134285.71428571429</v>
      </c>
    </row>
    <row r="77" spans="1:7" ht="204" x14ac:dyDescent="0.25">
      <c r="A77" s="47">
        <v>19</v>
      </c>
      <c r="B77" s="48" t="s">
        <v>148</v>
      </c>
      <c r="C77" s="48" t="s">
        <v>149</v>
      </c>
      <c r="D77" s="49">
        <v>30</v>
      </c>
      <c r="E77" s="54"/>
      <c r="F77" s="59">
        <v>67142.857142857145</v>
      </c>
      <c r="G77" s="52">
        <f t="shared" si="3"/>
        <v>2014285.7142857143</v>
      </c>
    </row>
    <row r="78" spans="1:7" ht="204" x14ac:dyDescent="0.25">
      <c r="A78" s="47">
        <v>20</v>
      </c>
      <c r="B78" s="48" t="s">
        <v>150</v>
      </c>
      <c r="C78" s="48" t="s">
        <v>151</v>
      </c>
      <c r="D78" s="49">
        <v>10</v>
      </c>
      <c r="E78" s="67"/>
      <c r="F78" s="59">
        <v>274285.71428571432</v>
      </c>
      <c r="G78" s="52">
        <f t="shared" si="3"/>
        <v>2742857.1428571432</v>
      </c>
    </row>
    <row r="79" spans="1:7" ht="76.5" x14ac:dyDescent="0.25">
      <c r="A79" s="47">
        <v>21</v>
      </c>
      <c r="B79" s="48" t="s">
        <v>152</v>
      </c>
      <c r="C79" s="48" t="s">
        <v>153</v>
      </c>
      <c r="D79" s="49">
        <v>10</v>
      </c>
      <c r="E79" s="54"/>
      <c r="F79" s="59">
        <v>6942.8571428571431</v>
      </c>
      <c r="G79" s="52">
        <f t="shared" si="3"/>
        <v>69428.571428571435</v>
      </c>
    </row>
    <row r="80" spans="1:7" ht="25.5" x14ac:dyDescent="0.25">
      <c r="A80" s="47">
        <v>22</v>
      </c>
      <c r="B80" s="56" t="s">
        <v>154</v>
      </c>
      <c r="C80" s="57" t="s">
        <v>155</v>
      </c>
      <c r="D80" s="57">
        <v>1</v>
      </c>
      <c r="E80" s="54" t="s">
        <v>156</v>
      </c>
      <c r="F80" s="59">
        <v>985714.2857142858</v>
      </c>
      <c r="G80" s="52">
        <f t="shared" si="3"/>
        <v>985714.2857142858</v>
      </c>
    </row>
    <row r="81" spans="1:7" ht="38.25" x14ac:dyDescent="0.25">
      <c r="A81" s="47">
        <v>23</v>
      </c>
      <c r="B81" s="56" t="s">
        <v>157</v>
      </c>
      <c r="C81" s="57" t="s">
        <v>158</v>
      </c>
      <c r="D81" s="57">
        <v>1</v>
      </c>
      <c r="E81" s="54" t="s">
        <v>159</v>
      </c>
      <c r="F81" s="59">
        <v>1000000.0000000001</v>
      </c>
      <c r="G81" s="52">
        <f t="shared" si="3"/>
        <v>1000000.0000000001</v>
      </c>
    </row>
    <row r="82" spans="1:7" ht="25.5" x14ac:dyDescent="0.25">
      <c r="A82" s="47">
        <v>24</v>
      </c>
      <c r="B82" s="56" t="s">
        <v>160</v>
      </c>
      <c r="C82" s="57" t="s">
        <v>158</v>
      </c>
      <c r="D82" s="57">
        <v>1</v>
      </c>
      <c r="E82" s="54" t="s">
        <v>161</v>
      </c>
      <c r="F82" s="59">
        <v>655714.2857142858</v>
      </c>
      <c r="G82" s="52">
        <f t="shared" si="3"/>
        <v>655714.2857142858</v>
      </c>
    </row>
    <row r="83" spans="1:7" ht="38.25" x14ac:dyDescent="0.25">
      <c r="A83" s="63">
        <v>25</v>
      </c>
      <c r="B83" s="64" t="s">
        <v>162</v>
      </c>
      <c r="C83" s="65" t="s">
        <v>158</v>
      </c>
      <c r="D83" s="65">
        <v>1</v>
      </c>
      <c r="E83" s="68" t="s">
        <v>163</v>
      </c>
      <c r="F83" s="59">
        <v>495714.28571428574</v>
      </c>
      <c r="G83" s="52">
        <f t="shared" si="3"/>
        <v>495714.28571428574</v>
      </c>
    </row>
    <row r="84" spans="1:7" ht="51" x14ac:dyDescent="0.25">
      <c r="A84" s="47">
        <v>26</v>
      </c>
      <c r="B84" s="56" t="s">
        <v>164</v>
      </c>
      <c r="C84" s="57" t="s">
        <v>158</v>
      </c>
      <c r="D84" s="57">
        <v>1</v>
      </c>
      <c r="E84" s="54" t="s">
        <v>165</v>
      </c>
      <c r="F84" s="59">
        <v>457142.85714285716</v>
      </c>
      <c r="G84" s="52">
        <f t="shared" si="3"/>
        <v>457142.85714285716</v>
      </c>
    </row>
    <row r="85" spans="1:7" ht="63.75" x14ac:dyDescent="0.25">
      <c r="A85" s="47">
        <v>27</v>
      </c>
      <c r="B85" s="56" t="s">
        <v>166</v>
      </c>
      <c r="C85" s="56" t="s">
        <v>167</v>
      </c>
      <c r="D85" s="57">
        <v>15</v>
      </c>
      <c r="E85" s="54"/>
      <c r="F85" s="59">
        <v>10857.142857142859</v>
      </c>
      <c r="G85" s="52">
        <f t="shared" si="3"/>
        <v>162857.14285714287</v>
      </c>
    </row>
    <row r="86" spans="1:7" ht="63.75" x14ac:dyDescent="0.25">
      <c r="A86" s="47">
        <v>28</v>
      </c>
      <c r="B86" s="56" t="s">
        <v>168</v>
      </c>
      <c r="C86" s="56" t="s">
        <v>167</v>
      </c>
      <c r="D86" s="57">
        <v>15</v>
      </c>
      <c r="E86" s="54"/>
      <c r="F86" s="59">
        <v>10714.285714285716</v>
      </c>
      <c r="G86" s="52">
        <f t="shared" si="3"/>
        <v>160714.28571428574</v>
      </c>
    </row>
    <row r="87" spans="1:7" x14ac:dyDescent="0.25">
      <c r="A87" s="90" t="s">
        <v>104</v>
      </c>
      <c r="B87" s="90"/>
      <c r="C87" s="90"/>
      <c r="D87" s="90"/>
      <c r="E87" s="90"/>
      <c r="F87" s="90"/>
      <c r="G87" s="69">
        <f>SUM(G59:G86)</f>
        <v>24384811.428571437</v>
      </c>
    </row>
    <row r="88" spans="1:7" x14ac:dyDescent="0.25">
      <c r="A88" s="90" t="s">
        <v>169</v>
      </c>
      <c r="B88" s="90"/>
      <c r="C88" s="90"/>
      <c r="D88" s="90"/>
      <c r="E88" s="90"/>
      <c r="F88" s="90"/>
      <c r="G88" s="69">
        <f>+G87*19%</f>
        <v>4633114.1714285733</v>
      </c>
    </row>
    <row r="89" spans="1:7" x14ac:dyDescent="0.25">
      <c r="A89" s="90" t="s">
        <v>170</v>
      </c>
      <c r="B89" s="90"/>
      <c r="C89" s="90"/>
      <c r="D89" s="90"/>
      <c r="E89" s="90"/>
      <c r="F89" s="90"/>
      <c r="G89" s="69">
        <f>+G88+G87</f>
        <v>29017925.600000009</v>
      </c>
    </row>
  </sheetData>
  <mergeCells count="9">
    <mergeCell ref="A89:F89"/>
    <mergeCell ref="B47:F47"/>
    <mergeCell ref="B48:F48"/>
    <mergeCell ref="B49:F49"/>
    <mergeCell ref="A23:F23"/>
    <mergeCell ref="A24:F24"/>
    <mergeCell ref="A25:F25"/>
    <mergeCell ref="A87:F87"/>
    <mergeCell ref="A88:F88"/>
  </mergeCells>
  <dataValidations count="1">
    <dataValidation type="whole" allowBlank="1" showInputMessage="1" showErrorMessage="1" sqref="D76 D67:D71" xr:uid="{00000000-0002-0000-0000-000000000000}">
      <formula1>0</formula1>
      <formula2>9.99999999999999E+25</formula2>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'C:\Users\ALMEIDA\Documents\Downloads\[MATERIALES DE FORMACION FQ  2 FEBRERO .xlsx]Regionales'!#REF!</xm:f>
          </x14:formula1>
          <xm:sqref>D29:D44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654"/>
  <sheetViews>
    <sheetView tabSelected="1" zoomScale="80" zoomScaleNormal="80" workbookViewId="0">
      <selection activeCell="A8" sqref="A8:F8"/>
    </sheetView>
  </sheetViews>
  <sheetFormatPr baseColWidth="10" defaultColWidth="29" defaultRowHeight="12.75" x14ac:dyDescent="0.25"/>
  <cols>
    <col min="1" max="1" width="5.42578125" style="126" bestFit="1" customWidth="1"/>
    <col min="2" max="2" width="9.85546875" style="106" bestFit="1" customWidth="1"/>
    <col min="3" max="3" width="46.7109375" style="127" customWidth="1"/>
    <col min="4" max="4" width="10.140625" style="106" bestFit="1" customWidth="1"/>
    <col min="5" max="5" width="8.85546875" style="126" bestFit="1" customWidth="1"/>
    <col min="6" max="6" width="32.42578125" style="106" customWidth="1"/>
    <col min="7" max="7" width="18.42578125" style="106" customWidth="1"/>
    <col min="8" max="8" width="9.42578125" style="106" customWidth="1"/>
    <col min="9" max="10" width="18.42578125" style="106" customWidth="1"/>
    <col min="11" max="11" width="16.140625" style="106" customWidth="1"/>
    <col min="12" max="12" width="7.7109375" style="126" bestFit="1" customWidth="1"/>
    <col min="13" max="13" width="13.42578125" style="106" customWidth="1"/>
    <col min="14" max="14" width="18.28515625" style="106" bestFit="1" customWidth="1"/>
    <col min="15" max="15" width="15.5703125" style="106" customWidth="1"/>
    <col min="16" max="16" width="7.5703125" style="126" customWidth="1"/>
    <col min="17" max="17" width="14.5703125" style="106" bestFit="1" customWidth="1"/>
    <col min="18" max="18" width="20.28515625" style="106" customWidth="1"/>
    <col min="19" max="19" width="17" style="106" customWidth="1"/>
    <col min="20" max="20" width="8.7109375" style="126" customWidth="1"/>
    <col min="21" max="21" width="17" style="106" customWidth="1"/>
    <col min="22" max="22" width="22.28515625" style="106" customWidth="1"/>
    <col min="23" max="16384" width="29" style="106"/>
  </cols>
  <sheetData>
    <row r="1" spans="1:22" s="98" customFormat="1" x14ac:dyDescent="0.2">
      <c r="A1" s="77" t="s">
        <v>178</v>
      </c>
      <c r="B1" s="78"/>
      <c r="C1" s="78"/>
      <c r="D1" s="78"/>
      <c r="E1" s="78"/>
      <c r="F1" s="78"/>
      <c r="G1" s="78"/>
      <c r="H1" s="78"/>
      <c r="I1" s="78"/>
      <c r="J1" s="78"/>
      <c r="K1" s="78"/>
      <c r="L1" s="78"/>
      <c r="M1" s="78"/>
      <c r="N1" s="78"/>
      <c r="O1" s="78"/>
      <c r="P1" s="78"/>
      <c r="Q1" s="78"/>
      <c r="R1" s="79"/>
      <c r="T1" s="99"/>
    </row>
    <row r="2" spans="1:22" s="98" customFormat="1" x14ac:dyDescent="0.2">
      <c r="A2" s="74" t="s">
        <v>179</v>
      </c>
      <c r="B2" s="75"/>
      <c r="C2" s="75"/>
      <c r="D2" s="75"/>
      <c r="E2" s="75"/>
      <c r="F2" s="75"/>
      <c r="G2" s="75"/>
      <c r="H2" s="75"/>
      <c r="I2" s="75"/>
      <c r="J2" s="75"/>
      <c r="K2" s="75"/>
      <c r="L2" s="75"/>
      <c r="M2" s="75"/>
      <c r="N2" s="75"/>
      <c r="O2" s="75"/>
      <c r="P2" s="75"/>
      <c r="Q2" s="75"/>
      <c r="R2" s="76"/>
      <c r="T2" s="99"/>
    </row>
    <row r="3" spans="1:22" s="98" customFormat="1" x14ac:dyDescent="0.2">
      <c r="A3" s="74" t="s">
        <v>180</v>
      </c>
      <c r="B3" s="75"/>
      <c r="C3" s="75"/>
      <c r="D3" s="75"/>
      <c r="E3" s="75"/>
      <c r="F3" s="75"/>
      <c r="G3" s="75"/>
      <c r="H3" s="75"/>
      <c r="I3" s="75"/>
      <c r="J3" s="75"/>
      <c r="K3" s="75"/>
      <c r="L3" s="75"/>
      <c r="M3" s="75"/>
      <c r="N3" s="75"/>
      <c r="O3" s="75"/>
      <c r="P3" s="75"/>
      <c r="Q3" s="75"/>
      <c r="R3" s="76"/>
      <c r="T3" s="99"/>
    </row>
    <row r="4" spans="1:22" s="98" customFormat="1" x14ac:dyDescent="0.2">
      <c r="A4" s="74" t="s">
        <v>181</v>
      </c>
      <c r="B4" s="75"/>
      <c r="C4" s="75"/>
      <c r="D4" s="75"/>
      <c r="E4" s="75"/>
      <c r="F4" s="75"/>
      <c r="G4" s="75"/>
      <c r="H4" s="75"/>
      <c r="I4" s="75"/>
      <c r="J4" s="75"/>
      <c r="K4" s="75"/>
      <c r="L4" s="75"/>
      <c r="M4" s="75"/>
      <c r="N4" s="75"/>
      <c r="O4" s="75"/>
      <c r="P4" s="75"/>
      <c r="Q4" s="75"/>
      <c r="R4" s="76"/>
      <c r="T4" s="99"/>
    </row>
    <row r="5" spans="1:22" s="98" customFormat="1" ht="15" customHeight="1" x14ac:dyDescent="0.2">
      <c r="A5" s="80" t="s">
        <v>182</v>
      </c>
      <c r="B5" s="81"/>
      <c r="C5" s="81"/>
      <c r="D5" s="81"/>
      <c r="E5" s="81"/>
      <c r="F5" s="81"/>
      <c r="G5" s="81"/>
      <c r="H5" s="81"/>
      <c r="I5" s="81"/>
      <c r="J5" s="81"/>
      <c r="K5" s="81"/>
      <c r="L5" s="81"/>
      <c r="M5" s="81"/>
      <c r="N5" s="81"/>
      <c r="O5" s="81"/>
      <c r="P5" s="81"/>
      <c r="Q5" s="81"/>
      <c r="R5" s="82"/>
      <c r="T5" s="99"/>
    </row>
    <row r="6" spans="1:22" s="98" customFormat="1" ht="60.75" customHeight="1" x14ac:dyDescent="0.2">
      <c r="A6" s="100" t="s">
        <v>476</v>
      </c>
      <c r="B6" s="100"/>
      <c r="C6" s="100"/>
      <c r="D6" s="100"/>
      <c r="E6" s="100"/>
      <c r="F6" s="100"/>
      <c r="G6" s="100"/>
      <c r="H6" s="100"/>
      <c r="I6" s="100"/>
      <c r="J6" s="100"/>
      <c r="K6" s="100"/>
      <c r="L6" s="100"/>
      <c r="M6" s="100"/>
      <c r="N6" s="100"/>
      <c r="O6" s="100"/>
      <c r="P6" s="100"/>
      <c r="Q6" s="100"/>
      <c r="R6" s="101"/>
      <c r="T6" s="99"/>
    </row>
    <row r="7" spans="1:22" s="98" customFormat="1" ht="56.25" customHeight="1" thickBot="1" x14ac:dyDescent="0.25">
      <c r="A7" s="83" t="s">
        <v>820</v>
      </c>
      <c r="B7" s="84"/>
      <c r="C7" s="84"/>
      <c r="D7" s="84"/>
      <c r="E7" s="84"/>
      <c r="F7" s="84"/>
      <c r="G7" s="84"/>
      <c r="H7" s="84"/>
      <c r="I7" s="84"/>
      <c r="J7" s="84"/>
      <c r="K7" s="84"/>
      <c r="L7" s="84"/>
      <c r="M7" s="84"/>
      <c r="N7" s="84"/>
      <c r="O7" s="84"/>
      <c r="P7" s="84"/>
      <c r="Q7" s="84"/>
      <c r="R7" s="85"/>
      <c r="T7" s="99"/>
    </row>
    <row r="8" spans="1:22" x14ac:dyDescent="0.25">
      <c r="A8" s="102"/>
      <c r="B8" s="103"/>
      <c r="C8" s="103"/>
      <c r="D8" s="103"/>
      <c r="E8" s="103"/>
      <c r="F8" s="104"/>
      <c r="G8" s="86" t="s">
        <v>498</v>
      </c>
      <c r="H8" s="86"/>
      <c r="I8" s="86"/>
      <c r="J8" s="86"/>
      <c r="K8" s="86" t="s">
        <v>499</v>
      </c>
      <c r="L8" s="86"/>
      <c r="M8" s="86"/>
      <c r="N8" s="86"/>
      <c r="O8" s="87" t="s">
        <v>502</v>
      </c>
      <c r="P8" s="88"/>
      <c r="Q8" s="88"/>
      <c r="R8" s="89"/>
      <c r="S8" s="105" t="s">
        <v>184</v>
      </c>
      <c r="T8" s="105"/>
      <c r="U8" s="105"/>
      <c r="V8" s="105"/>
    </row>
    <row r="9" spans="1:22" s="109" customFormat="1" ht="25.5" x14ac:dyDescent="0.25">
      <c r="A9" s="107" t="s">
        <v>0</v>
      </c>
      <c r="B9" s="108" t="s">
        <v>171</v>
      </c>
      <c r="C9" s="108" t="s">
        <v>172</v>
      </c>
      <c r="D9" s="108" t="s">
        <v>173</v>
      </c>
      <c r="E9" s="107" t="s">
        <v>174</v>
      </c>
      <c r="F9" s="107" t="s">
        <v>175</v>
      </c>
      <c r="G9" s="95" t="s">
        <v>176</v>
      </c>
      <c r="H9" s="95" t="s">
        <v>105</v>
      </c>
      <c r="I9" s="95" t="s">
        <v>183</v>
      </c>
      <c r="J9" s="95" t="s">
        <v>177</v>
      </c>
      <c r="K9" s="95" t="s">
        <v>176</v>
      </c>
      <c r="L9" s="95" t="s">
        <v>105</v>
      </c>
      <c r="M9" s="95" t="s">
        <v>183</v>
      </c>
      <c r="N9" s="95" t="s">
        <v>177</v>
      </c>
      <c r="O9" s="95" t="s">
        <v>176</v>
      </c>
      <c r="P9" s="95" t="s">
        <v>105</v>
      </c>
      <c r="Q9" s="95" t="s">
        <v>183</v>
      </c>
      <c r="R9" s="95" t="s">
        <v>177</v>
      </c>
      <c r="S9" s="96" t="s">
        <v>176</v>
      </c>
      <c r="T9" s="96" t="s">
        <v>105</v>
      </c>
      <c r="U9" s="96" t="s">
        <v>183</v>
      </c>
      <c r="V9" s="96" t="s">
        <v>177</v>
      </c>
    </row>
    <row r="10" spans="1:22" s="109" customFormat="1" ht="38.25" x14ac:dyDescent="0.25">
      <c r="A10" s="110">
        <v>1</v>
      </c>
      <c r="B10" s="111">
        <v>50151513</v>
      </c>
      <c r="C10" s="112" t="s">
        <v>504</v>
      </c>
      <c r="D10" s="73" t="s">
        <v>185</v>
      </c>
      <c r="E10" s="71">
        <v>1</v>
      </c>
      <c r="F10" s="129" t="s">
        <v>475</v>
      </c>
      <c r="G10" s="130">
        <v>178425</v>
      </c>
      <c r="H10" s="113">
        <v>0.19</v>
      </c>
      <c r="I10" s="134">
        <f>+G10*H10</f>
        <v>33900.75</v>
      </c>
      <c r="J10" s="134">
        <f t="shared" ref="J10:J73" si="0">+(G10+I10)*E10</f>
        <v>212325.75</v>
      </c>
      <c r="K10" s="130">
        <v>195750</v>
      </c>
      <c r="L10" s="113">
        <v>0.19</v>
      </c>
      <c r="M10" s="134">
        <f>+K10*L10</f>
        <v>37192.5</v>
      </c>
      <c r="N10" s="134">
        <f t="shared" ref="N10:N73" si="1">+(K10+M10)*E10</f>
        <v>232942.5</v>
      </c>
      <c r="O10" s="137">
        <v>199800</v>
      </c>
      <c r="P10" s="113">
        <v>0.19</v>
      </c>
      <c r="Q10" s="118">
        <f>+O10*P10</f>
        <v>37962</v>
      </c>
      <c r="R10" s="118">
        <f t="shared" ref="R10:R73" si="2">+(O10+Q10)*E10</f>
        <v>237762</v>
      </c>
      <c r="S10" s="118">
        <f>+(K10+O10+G10)/3</f>
        <v>191325</v>
      </c>
      <c r="T10" s="113">
        <v>0.19</v>
      </c>
      <c r="U10" s="118">
        <f>+S10*T10</f>
        <v>36351.75</v>
      </c>
      <c r="V10" s="118">
        <f>+(S10+U10)*E10</f>
        <v>227676.75</v>
      </c>
    </row>
    <row r="11" spans="1:22" s="109" customFormat="1" ht="38.25" x14ac:dyDescent="0.25">
      <c r="A11" s="110">
        <f>+A10+1</f>
        <v>2</v>
      </c>
      <c r="B11" s="111">
        <v>50151513</v>
      </c>
      <c r="C11" s="112" t="s">
        <v>505</v>
      </c>
      <c r="D11" s="73" t="s">
        <v>185</v>
      </c>
      <c r="E11" s="71">
        <v>1</v>
      </c>
      <c r="F11" s="129" t="s">
        <v>475</v>
      </c>
      <c r="G11" s="130">
        <v>150975</v>
      </c>
      <c r="H11" s="113">
        <v>0.19</v>
      </c>
      <c r="I11" s="134">
        <f t="shared" ref="I11:I56" si="3">+G11*H11</f>
        <v>28685.25</v>
      </c>
      <c r="J11" s="134">
        <f t="shared" si="0"/>
        <v>179660.25</v>
      </c>
      <c r="K11" s="130">
        <v>130500</v>
      </c>
      <c r="L11" s="113">
        <v>0.19</v>
      </c>
      <c r="M11" s="134">
        <f t="shared" ref="M11:M31" si="4">+K11*L11</f>
        <v>24795</v>
      </c>
      <c r="N11" s="134">
        <f t="shared" si="1"/>
        <v>155295</v>
      </c>
      <c r="O11" s="137">
        <v>133200</v>
      </c>
      <c r="P11" s="113">
        <v>0.19</v>
      </c>
      <c r="Q11" s="118">
        <f t="shared" ref="Q11:Q31" si="5">+O11*P11</f>
        <v>25308</v>
      </c>
      <c r="R11" s="118">
        <f t="shared" si="2"/>
        <v>158508</v>
      </c>
      <c r="S11" s="118">
        <f t="shared" ref="S11:S74" si="6">+(K11+O11+G11)/3</f>
        <v>138225</v>
      </c>
      <c r="T11" s="113">
        <v>0.19</v>
      </c>
      <c r="U11" s="118">
        <f t="shared" ref="U11:U74" si="7">+S11*T11</f>
        <v>26262.75</v>
      </c>
      <c r="V11" s="118">
        <f t="shared" ref="V11:V74" si="8">+(S11+U11)*E11</f>
        <v>164487.75</v>
      </c>
    </row>
    <row r="12" spans="1:22" s="109" customFormat="1" ht="38.25" x14ac:dyDescent="0.25">
      <c r="A12" s="110">
        <f t="shared" ref="A12:A75" si="9">+A11+1</f>
        <v>3</v>
      </c>
      <c r="B12" s="111">
        <v>50151513</v>
      </c>
      <c r="C12" s="112" t="s">
        <v>506</v>
      </c>
      <c r="D12" s="73" t="s">
        <v>185</v>
      </c>
      <c r="E12" s="71">
        <v>1</v>
      </c>
      <c r="F12" s="129" t="s">
        <v>475</v>
      </c>
      <c r="G12" s="130">
        <v>160925.63</v>
      </c>
      <c r="H12" s="113">
        <v>0.19</v>
      </c>
      <c r="I12" s="134">
        <f t="shared" si="3"/>
        <v>30575.869700000003</v>
      </c>
      <c r="J12" s="134">
        <f t="shared" si="0"/>
        <v>191501.49970000001</v>
      </c>
      <c r="K12" s="130">
        <v>130500</v>
      </c>
      <c r="L12" s="113">
        <v>0.19</v>
      </c>
      <c r="M12" s="134">
        <f t="shared" si="4"/>
        <v>24795</v>
      </c>
      <c r="N12" s="134">
        <f t="shared" si="1"/>
        <v>155295</v>
      </c>
      <c r="O12" s="137">
        <v>133200</v>
      </c>
      <c r="P12" s="113">
        <v>0.19</v>
      </c>
      <c r="Q12" s="118">
        <f t="shared" ref="Q12:Q30" si="10">+O12*P12</f>
        <v>25308</v>
      </c>
      <c r="R12" s="118">
        <f t="shared" si="2"/>
        <v>158508</v>
      </c>
      <c r="S12" s="118">
        <f t="shared" si="6"/>
        <v>141541.87666666668</v>
      </c>
      <c r="T12" s="113">
        <v>0.19</v>
      </c>
      <c r="U12" s="118">
        <f t="shared" si="7"/>
        <v>26892.956566666668</v>
      </c>
      <c r="V12" s="118">
        <f t="shared" si="8"/>
        <v>168434.83323333334</v>
      </c>
    </row>
    <row r="13" spans="1:22" s="109" customFormat="1" ht="38.25" x14ac:dyDescent="0.25">
      <c r="A13" s="110">
        <f t="shared" si="9"/>
        <v>4</v>
      </c>
      <c r="B13" s="111">
        <v>50151513</v>
      </c>
      <c r="C13" s="112" t="s">
        <v>507</v>
      </c>
      <c r="D13" s="73" t="s">
        <v>185</v>
      </c>
      <c r="E13" s="71">
        <v>1</v>
      </c>
      <c r="F13" s="129" t="s">
        <v>475</v>
      </c>
      <c r="G13" s="130">
        <v>102937.5</v>
      </c>
      <c r="H13" s="113">
        <v>0.19</v>
      </c>
      <c r="I13" s="134">
        <f t="shared" si="3"/>
        <v>19558.125</v>
      </c>
      <c r="J13" s="134">
        <f t="shared" si="0"/>
        <v>122495.625</v>
      </c>
      <c r="K13" s="130">
        <v>130500</v>
      </c>
      <c r="L13" s="113">
        <v>0.19</v>
      </c>
      <c r="M13" s="134">
        <f t="shared" si="4"/>
        <v>24795</v>
      </c>
      <c r="N13" s="134">
        <f t="shared" si="1"/>
        <v>155295</v>
      </c>
      <c r="O13" s="137">
        <v>133200</v>
      </c>
      <c r="P13" s="113">
        <v>0.19</v>
      </c>
      <c r="Q13" s="118">
        <f t="shared" si="10"/>
        <v>25308</v>
      </c>
      <c r="R13" s="118">
        <f t="shared" si="2"/>
        <v>158508</v>
      </c>
      <c r="S13" s="118">
        <f t="shared" si="6"/>
        <v>122212.5</v>
      </c>
      <c r="T13" s="113">
        <v>0.19</v>
      </c>
      <c r="U13" s="118">
        <f t="shared" si="7"/>
        <v>23220.375</v>
      </c>
      <c r="V13" s="118">
        <f t="shared" si="8"/>
        <v>145432.875</v>
      </c>
    </row>
    <row r="14" spans="1:22" s="109" customFormat="1" ht="38.25" x14ac:dyDescent="0.25">
      <c r="A14" s="110">
        <f t="shared" si="9"/>
        <v>5</v>
      </c>
      <c r="B14" s="111">
        <v>50151513</v>
      </c>
      <c r="C14" s="112" t="s">
        <v>508</v>
      </c>
      <c r="D14" s="73" t="s">
        <v>185</v>
      </c>
      <c r="E14" s="71">
        <v>1</v>
      </c>
      <c r="F14" s="129" t="s">
        <v>475</v>
      </c>
      <c r="G14" s="130">
        <v>102937.5</v>
      </c>
      <c r="H14" s="113">
        <v>0.19</v>
      </c>
      <c r="I14" s="134">
        <f t="shared" si="3"/>
        <v>19558.125</v>
      </c>
      <c r="J14" s="134">
        <f t="shared" si="0"/>
        <v>122495.625</v>
      </c>
      <c r="K14" s="130">
        <v>130500</v>
      </c>
      <c r="L14" s="113">
        <v>0.19</v>
      </c>
      <c r="M14" s="134">
        <f t="shared" si="4"/>
        <v>24795</v>
      </c>
      <c r="N14" s="134">
        <f t="shared" si="1"/>
        <v>155295</v>
      </c>
      <c r="O14" s="137">
        <v>133200</v>
      </c>
      <c r="P14" s="113">
        <v>0.19</v>
      </c>
      <c r="Q14" s="118">
        <f t="shared" si="10"/>
        <v>25308</v>
      </c>
      <c r="R14" s="118">
        <f t="shared" si="2"/>
        <v>158508</v>
      </c>
      <c r="S14" s="118">
        <f t="shared" si="6"/>
        <v>122212.5</v>
      </c>
      <c r="T14" s="113">
        <v>0.19</v>
      </c>
      <c r="U14" s="118">
        <f t="shared" si="7"/>
        <v>23220.375</v>
      </c>
      <c r="V14" s="118">
        <f t="shared" si="8"/>
        <v>145432.875</v>
      </c>
    </row>
    <row r="15" spans="1:22" s="109" customFormat="1" ht="38.25" x14ac:dyDescent="0.25">
      <c r="A15" s="110">
        <f t="shared" si="9"/>
        <v>6</v>
      </c>
      <c r="B15" s="111">
        <v>50151513</v>
      </c>
      <c r="C15" s="114" t="s">
        <v>186</v>
      </c>
      <c r="D15" s="73" t="s">
        <v>185</v>
      </c>
      <c r="E15" s="71">
        <v>1</v>
      </c>
      <c r="F15" s="129" t="s">
        <v>475</v>
      </c>
      <c r="G15" s="130">
        <v>15783.75</v>
      </c>
      <c r="H15" s="113">
        <v>0.19</v>
      </c>
      <c r="I15" s="134">
        <f t="shared" si="3"/>
        <v>2998.9124999999999</v>
      </c>
      <c r="J15" s="134">
        <f t="shared" si="0"/>
        <v>18782.662499999999</v>
      </c>
      <c r="K15" s="130">
        <v>20010</v>
      </c>
      <c r="L15" s="113">
        <v>0.19</v>
      </c>
      <c r="M15" s="134">
        <f t="shared" si="4"/>
        <v>3801.9</v>
      </c>
      <c r="N15" s="134">
        <f t="shared" si="1"/>
        <v>23811.9</v>
      </c>
      <c r="O15" s="137">
        <v>20424</v>
      </c>
      <c r="P15" s="113">
        <v>0.19</v>
      </c>
      <c r="Q15" s="118">
        <f t="shared" si="10"/>
        <v>3880.56</v>
      </c>
      <c r="R15" s="118">
        <f t="shared" si="2"/>
        <v>24304.560000000001</v>
      </c>
      <c r="S15" s="118">
        <f t="shared" si="6"/>
        <v>18739.25</v>
      </c>
      <c r="T15" s="113">
        <v>0.19</v>
      </c>
      <c r="U15" s="118">
        <f t="shared" si="7"/>
        <v>3560.4575</v>
      </c>
      <c r="V15" s="118">
        <f t="shared" si="8"/>
        <v>22299.7075</v>
      </c>
    </row>
    <row r="16" spans="1:22" s="109" customFormat="1" ht="38.25" x14ac:dyDescent="0.25">
      <c r="A16" s="110">
        <f t="shared" si="9"/>
        <v>7</v>
      </c>
      <c r="B16" s="111">
        <v>50171901</v>
      </c>
      <c r="C16" s="112" t="s">
        <v>509</v>
      </c>
      <c r="D16" s="73" t="s">
        <v>185</v>
      </c>
      <c r="E16" s="71">
        <v>1</v>
      </c>
      <c r="F16" s="129" t="s">
        <v>475</v>
      </c>
      <c r="G16" s="130">
        <v>10751.25</v>
      </c>
      <c r="H16" s="113">
        <v>0.19</v>
      </c>
      <c r="I16" s="134">
        <f t="shared" si="3"/>
        <v>2042.7375</v>
      </c>
      <c r="J16" s="134">
        <f t="shared" si="0"/>
        <v>12793.987499999999</v>
      </c>
      <c r="K16" s="130">
        <v>13630</v>
      </c>
      <c r="L16" s="113">
        <v>0.19</v>
      </c>
      <c r="M16" s="134">
        <f t="shared" si="4"/>
        <v>2589.6999999999998</v>
      </c>
      <c r="N16" s="134">
        <f t="shared" si="1"/>
        <v>16219.7</v>
      </c>
      <c r="O16" s="138">
        <v>13912</v>
      </c>
      <c r="P16" s="115">
        <v>0.19</v>
      </c>
      <c r="Q16" s="118">
        <f t="shared" si="10"/>
        <v>2643.28</v>
      </c>
      <c r="R16" s="118">
        <f t="shared" si="2"/>
        <v>16555.28</v>
      </c>
      <c r="S16" s="118">
        <f t="shared" si="6"/>
        <v>12764.416666666666</v>
      </c>
      <c r="T16" s="115">
        <v>0.19</v>
      </c>
      <c r="U16" s="118">
        <f t="shared" si="7"/>
        <v>2425.2391666666667</v>
      </c>
      <c r="V16" s="118">
        <f t="shared" si="8"/>
        <v>15189.655833333332</v>
      </c>
    </row>
    <row r="17" spans="1:22" s="109" customFormat="1" ht="38.25" x14ac:dyDescent="0.25">
      <c r="A17" s="110">
        <f t="shared" si="9"/>
        <v>8</v>
      </c>
      <c r="B17" s="111">
        <v>50171901</v>
      </c>
      <c r="C17" s="112" t="s">
        <v>510</v>
      </c>
      <c r="D17" s="73" t="s">
        <v>185</v>
      </c>
      <c r="E17" s="71">
        <v>1</v>
      </c>
      <c r="F17" s="129" t="s">
        <v>475</v>
      </c>
      <c r="G17" s="130">
        <v>12810</v>
      </c>
      <c r="H17" s="113">
        <v>0.19</v>
      </c>
      <c r="I17" s="134">
        <f t="shared" si="3"/>
        <v>2433.9</v>
      </c>
      <c r="J17" s="134">
        <f t="shared" si="0"/>
        <v>15243.9</v>
      </c>
      <c r="K17" s="130">
        <v>16240</v>
      </c>
      <c r="L17" s="113">
        <v>0.19</v>
      </c>
      <c r="M17" s="134">
        <f t="shared" si="4"/>
        <v>3085.6</v>
      </c>
      <c r="N17" s="134">
        <f t="shared" si="1"/>
        <v>19325.599999999999</v>
      </c>
      <c r="O17" s="137">
        <v>16576</v>
      </c>
      <c r="P17" s="113">
        <v>0.19</v>
      </c>
      <c r="Q17" s="118">
        <f t="shared" si="10"/>
        <v>3149.44</v>
      </c>
      <c r="R17" s="118">
        <f t="shared" si="2"/>
        <v>19725.439999999999</v>
      </c>
      <c r="S17" s="118">
        <f t="shared" si="6"/>
        <v>15208.666666666666</v>
      </c>
      <c r="T17" s="113">
        <v>0.19</v>
      </c>
      <c r="U17" s="118">
        <f t="shared" si="7"/>
        <v>2889.6466666666665</v>
      </c>
      <c r="V17" s="118">
        <f t="shared" si="8"/>
        <v>18098.313333333332</v>
      </c>
    </row>
    <row r="18" spans="1:22" s="109" customFormat="1" ht="38.25" x14ac:dyDescent="0.25">
      <c r="A18" s="110">
        <f t="shared" si="9"/>
        <v>9</v>
      </c>
      <c r="B18" s="111">
        <v>10151814</v>
      </c>
      <c r="C18" s="114" t="s">
        <v>187</v>
      </c>
      <c r="D18" s="73" t="s">
        <v>185</v>
      </c>
      <c r="E18" s="71">
        <v>1</v>
      </c>
      <c r="F18" s="129" t="s">
        <v>475</v>
      </c>
      <c r="G18" s="130">
        <v>51468.75</v>
      </c>
      <c r="H18" s="113">
        <v>0.19</v>
      </c>
      <c r="I18" s="134">
        <f t="shared" si="3"/>
        <v>9779.0625</v>
      </c>
      <c r="J18" s="134">
        <f t="shared" si="0"/>
        <v>61247.8125</v>
      </c>
      <c r="K18" s="130">
        <v>65250</v>
      </c>
      <c r="L18" s="113">
        <v>0.19</v>
      </c>
      <c r="M18" s="134">
        <f t="shared" si="4"/>
        <v>12397.5</v>
      </c>
      <c r="N18" s="134">
        <f t="shared" si="1"/>
        <v>77647.5</v>
      </c>
      <c r="O18" s="137">
        <v>66600</v>
      </c>
      <c r="P18" s="113">
        <v>0.19</v>
      </c>
      <c r="Q18" s="118">
        <f t="shared" si="10"/>
        <v>12654</v>
      </c>
      <c r="R18" s="118">
        <f t="shared" si="2"/>
        <v>79254</v>
      </c>
      <c r="S18" s="118">
        <f t="shared" si="6"/>
        <v>61106.25</v>
      </c>
      <c r="T18" s="113">
        <v>0.19</v>
      </c>
      <c r="U18" s="118">
        <f t="shared" si="7"/>
        <v>11610.1875</v>
      </c>
      <c r="V18" s="118">
        <f t="shared" si="8"/>
        <v>72716.4375</v>
      </c>
    </row>
    <row r="19" spans="1:22" s="109" customFormat="1" ht="38.25" x14ac:dyDescent="0.25">
      <c r="A19" s="110">
        <f t="shared" si="9"/>
        <v>10</v>
      </c>
      <c r="B19" s="111">
        <v>10151814</v>
      </c>
      <c r="C19" s="114" t="s">
        <v>188</v>
      </c>
      <c r="D19" s="73" t="s">
        <v>185</v>
      </c>
      <c r="E19" s="71">
        <v>1</v>
      </c>
      <c r="F19" s="129" t="s">
        <v>475</v>
      </c>
      <c r="G19" s="130">
        <v>2058.75</v>
      </c>
      <c r="H19" s="113">
        <v>0</v>
      </c>
      <c r="I19" s="134">
        <f t="shared" si="3"/>
        <v>0</v>
      </c>
      <c r="J19" s="134">
        <f t="shared" si="0"/>
        <v>2058.75</v>
      </c>
      <c r="K19" s="130">
        <v>2700</v>
      </c>
      <c r="L19" s="113">
        <v>0</v>
      </c>
      <c r="M19" s="134">
        <f t="shared" si="4"/>
        <v>0</v>
      </c>
      <c r="N19" s="134">
        <f t="shared" si="1"/>
        <v>2700</v>
      </c>
      <c r="O19" s="137">
        <v>2700</v>
      </c>
      <c r="P19" s="113">
        <v>0</v>
      </c>
      <c r="Q19" s="118">
        <f t="shared" si="10"/>
        <v>0</v>
      </c>
      <c r="R19" s="118">
        <f t="shared" si="2"/>
        <v>2700</v>
      </c>
      <c r="S19" s="118">
        <f t="shared" si="6"/>
        <v>2486.25</v>
      </c>
      <c r="T19" s="113">
        <v>0</v>
      </c>
      <c r="U19" s="118">
        <f t="shared" si="7"/>
        <v>0</v>
      </c>
      <c r="V19" s="118">
        <f t="shared" si="8"/>
        <v>2486.25</v>
      </c>
    </row>
    <row r="20" spans="1:22" s="109" customFormat="1" ht="38.25" x14ac:dyDescent="0.25">
      <c r="A20" s="110">
        <f t="shared" si="9"/>
        <v>11</v>
      </c>
      <c r="B20" s="111">
        <v>12162201</v>
      </c>
      <c r="C20" s="112" t="s">
        <v>511</v>
      </c>
      <c r="D20" s="73" t="s">
        <v>185</v>
      </c>
      <c r="E20" s="71">
        <v>1</v>
      </c>
      <c r="F20" s="129" t="s">
        <v>475</v>
      </c>
      <c r="G20" s="130">
        <v>40175.25</v>
      </c>
      <c r="H20" s="113">
        <v>0</v>
      </c>
      <c r="I20" s="134">
        <f t="shared" si="3"/>
        <v>0</v>
      </c>
      <c r="J20" s="134">
        <f t="shared" si="0"/>
        <v>40175.25</v>
      </c>
      <c r="K20" s="130">
        <v>52689</v>
      </c>
      <c r="L20" s="113">
        <v>0</v>
      </c>
      <c r="M20" s="134">
        <f t="shared" si="4"/>
        <v>0</v>
      </c>
      <c r="N20" s="134">
        <f t="shared" si="1"/>
        <v>52689</v>
      </c>
      <c r="O20" s="137">
        <v>52689</v>
      </c>
      <c r="P20" s="113">
        <v>0</v>
      </c>
      <c r="Q20" s="118">
        <f t="shared" si="10"/>
        <v>0</v>
      </c>
      <c r="R20" s="118">
        <f t="shared" si="2"/>
        <v>52689</v>
      </c>
      <c r="S20" s="118">
        <f t="shared" si="6"/>
        <v>48517.75</v>
      </c>
      <c r="T20" s="113">
        <v>0</v>
      </c>
      <c r="U20" s="118">
        <f t="shared" si="7"/>
        <v>0</v>
      </c>
      <c r="V20" s="118">
        <f t="shared" si="8"/>
        <v>48517.75</v>
      </c>
    </row>
    <row r="21" spans="1:22" s="109" customFormat="1" ht="38.25" x14ac:dyDescent="0.25">
      <c r="A21" s="110">
        <f t="shared" si="9"/>
        <v>12</v>
      </c>
      <c r="B21" s="111">
        <v>12352106</v>
      </c>
      <c r="C21" s="112" t="s">
        <v>512</v>
      </c>
      <c r="D21" s="73" t="s">
        <v>185</v>
      </c>
      <c r="E21" s="71">
        <v>1</v>
      </c>
      <c r="F21" s="129" t="s">
        <v>475</v>
      </c>
      <c r="G21" s="130">
        <v>18071.25</v>
      </c>
      <c r="H21" s="113">
        <v>0.19</v>
      </c>
      <c r="I21" s="134">
        <f t="shared" si="3"/>
        <v>3433.5374999999999</v>
      </c>
      <c r="J21" s="134">
        <f t="shared" si="0"/>
        <v>21504.787499999999</v>
      </c>
      <c r="K21" s="130">
        <v>22910</v>
      </c>
      <c r="L21" s="113">
        <v>0.19</v>
      </c>
      <c r="M21" s="134">
        <f t="shared" si="4"/>
        <v>4352.8999999999996</v>
      </c>
      <c r="N21" s="134">
        <f t="shared" si="1"/>
        <v>27262.9</v>
      </c>
      <c r="O21" s="137">
        <v>23384</v>
      </c>
      <c r="P21" s="113">
        <v>0.19</v>
      </c>
      <c r="Q21" s="118">
        <f t="shared" si="10"/>
        <v>4442.96</v>
      </c>
      <c r="R21" s="118">
        <f t="shared" si="2"/>
        <v>27826.959999999999</v>
      </c>
      <c r="S21" s="118">
        <f t="shared" si="6"/>
        <v>21455.083333333332</v>
      </c>
      <c r="T21" s="113">
        <v>0.19</v>
      </c>
      <c r="U21" s="118">
        <f t="shared" si="7"/>
        <v>4076.4658333333332</v>
      </c>
      <c r="V21" s="118">
        <f t="shared" si="8"/>
        <v>25531.549166666664</v>
      </c>
    </row>
    <row r="22" spans="1:22" ht="38.25" x14ac:dyDescent="0.25">
      <c r="A22" s="110">
        <f t="shared" si="9"/>
        <v>13</v>
      </c>
      <c r="B22" s="111">
        <v>12164500</v>
      </c>
      <c r="C22" s="116" t="s">
        <v>513</v>
      </c>
      <c r="D22" s="72" t="s">
        <v>185</v>
      </c>
      <c r="E22" s="71">
        <v>1</v>
      </c>
      <c r="F22" s="129" t="s">
        <v>475</v>
      </c>
      <c r="G22" s="131">
        <v>18757.5</v>
      </c>
      <c r="H22" s="117">
        <v>0.19</v>
      </c>
      <c r="I22" s="134">
        <f t="shared" si="3"/>
        <v>3563.9250000000002</v>
      </c>
      <c r="J22" s="134">
        <f t="shared" si="0"/>
        <v>22321.424999999999</v>
      </c>
      <c r="K22" s="131">
        <v>23780</v>
      </c>
      <c r="L22" s="117">
        <v>0.19</v>
      </c>
      <c r="M22" s="134">
        <f t="shared" si="4"/>
        <v>4518.2</v>
      </c>
      <c r="N22" s="134">
        <f t="shared" si="1"/>
        <v>28298.2</v>
      </c>
      <c r="O22" s="137">
        <v>24272</v>
      </c>
      <c r="P22" s="113">
        <v>0.19</v>
      </c>
      <c r="Q22" s="118">
        <f t="shared" si="10"/>
        <v>4611.68</v>
      </c>
      <c r="R22" s="118">
        <f t="shared" si="2"/>
        <v>28883.68</v>
      </c>
      <c r="S22" s="118">
        <f t="shared" si="6"/>
        <v>22269.833333333332</v>
      </c>
      <c r="T22" s="113">
        <v>0.19</v>
      </c>
      <c r="U22" s="118">
        <f t="shared" si="7"/>
        <v>4231.2683333333334</v>
      </c>
      <c r="V22" s="118">
        <f t="shared" si="8"/>
        <v>26501.101666666666</v>
      </c>
    </row>
    <row r="23" spans="1:22" ht="38.25" x14ac:dyDescent="0.25">
      <c r="A23" s="110">
        <f t="shared" si="9"/>
        <v>14</v>
      </c>
      <c r="B23" s="111">
        <v>50171831</v>
      </c>
      <c r="C23" s="114" t="s">
        <v>191</v>
      </c>
      <c r="D23" s="72" t="s">
        <v>185</v>
      </c>
      <c r="E23" s="71">
        <v>1</v>
      </c>
      <c r="F23" s="129" t="s">
        <v>475</v>
      </c>
      <c r="G23" s="130">
        <v>89212.5</v>
      </c>
      <c r="H23" s="113">
        <v>0.19</v>
      </c>
      <c r="I23" s="135">
        <f t="shared" si="3"/>
        <v>16950.375</v>
      </c>
      <c r="J23" s="134">
        <f t="shared" si="0"/>
        <v>106162.875</v>
      </c>
      <c r="K23" s="130">
        <v>113100</v>
      </c>
      <c r="L23" s="113">
        <v>0.19</v>
      </c>
      <c r="M23" s="135">
        <f t="shared" si="4"/>
        <v>21489</v>
      </c>
      <c r="N23" s="135">
        <f t="shared" si="1"/>
        <v>134589</v>
      </c>
      <c r="O23" s="137">
        <v>115440</v>
      </c>
      <c r="P23" s="113">
        <v>0.19</v>
      </c>
      <c r="Q23" s="136">
        <f t="shared" si="10"/>
        <v>21933.599999999999</v>
      </c>
      <c r="R23" s="136">
        <f t="shared" si="2"/>
        <v>137373.6</v>
      </c>
      <c r="S23" s="118">
        <f t="shared" si="6"/>
        <v>105917.5</v>
      </c>
      <c r="T23" s="113">
        <v>0.19</v>
      </c>
      <c r="U23" s="118">
        <f t="shared" si="7"/>
        <v>20124.325000000001</v>
      </c>
      <c r="V23" s="118">
        <f t="shared" si="8"/>
        <v>126041.825</v>
      </c>
    </row>
    <row r="24" spans="1:22" ht="38.25" x14ac:dyDescent="0.25">
      <c r="A24" s="110">
        <f t="shared" si="9"/>
        <v>15</v>
      </c>
      <c r="B24" s="111">
        <v>50171831</v>
      </c>
      <c r="C24" s="114" t="s">
        <v>192</v>
      </c>
      <c r="D24" s="72" t="s">
        <v>185</v>
      </c>
      <c r="E24" s="71">
        <v>1</v>
      </c>
      <c r="F24" s="129" t="s">
        <v>475</v>
      </c>
      <c r="G24" s="130">
        <v>89212.5</v>
      </c>
      <c r="H24" s="113">
        <v>0.19</v>
      </c>
      <c r="I24" s="135">
        <f t="shared" si="3"/>
        <v>16950.375</v>
      </c>
      <c r="J24" s="134">
        <f t="shared" si="0"/>
        <v>106162.875</v>
      </c>
      <c r="K24" s="130">
        <v>113100</v>
      </c>
      <c r="L24" s="113">
        <v>0.19</v>
      </c>
      <c r="M24" s="135">
        <f t="shared" si="4"/>
        <v>21489</v>
      </c>
      <c r="N24" s="135">
        <f t="shared" si="1"/>
        <v>134589</v>
      </c>
      <c r="O24" s="137">
        <v>115440</v>
      </c>
      <c r="P24" s="113">
        <v>0.19</v>
      </c>
      <c r="Q24" s="136">
        <f t="shared" si="10"/>
        <v>21933.599999999999</v>
      </c>
      <c r="R24" s="136">
        <f t="shared" si="2"/>
        <v>137373.6</v>
      </c>
      <c r="S24" s="118">
        <f t="shared" si="6"/>
        <v>105917.5</v>
      </c>
      <c r="T24" s="113">
        <v>0.19</v>
      </c>
      <c r="U24" s="118">
        <f t="shared" si="7"/>
        <v>20124.325000000001</v>
      </c>
      <c r="V24" s="118">
        <f t="shared" si="8"/>
        <v>126041.825</v>
      </c>
    </row>
    <row r="25" spans="1:22" ht="38.25" x14ac:dyDescent="0.25">
      <c r="A25" s="110">
        <f t="shared" si="9"/>
        <v>16</v>
      </c>
      <c r="B25" s="111">
        <v>10151509</v>
      </c>
      <c r="C25" s="114" t="s">
        <v>193</v>
      </c>
      <c r="D25" s="72" t="s">
        <v>185</v>
      </c>
      <c r="E25" s="71">
        <v>1</v>
      </c>
      <c r="F25" s="129" t="s">
        <v>475</v>
      </c>
      <c r="G25" s="130">
        <v>18288.75</v>
      </c>
      <c r="H25" s="113">
        <v>0.19</v>
      </c>
      <c r="I25" s="134">
        <f t="shared" si="3"/>
        <v>3474.8625000000002</v>
      </c>
      <c r="J25" s="134">
        <f t="shared" si="0"/>
        <v>21763.612499999999</v>
      </c>
      <c r="K25" s="130">
        <v>23186</v>
      </c>
      <c r="L25" s="113">
        <v>0.19</v>
      </c>
      <c r="M25" s="134">
        <f t="shared" si="4"/>
        <v>4405.34</v>
      </c>
      <c r="N25" s="134">
        <f t="shared" si="1"/>
        <v>27591.34</v>
      </c>
      <c r="O25" s="137">
        <v>23665</v>
      </c>
      <c r="P25" s="113">
        <v>0.19</v>
      </c>
      <c r="Q25" s="118">
        <f t="shared" si="10"/>
        <v>4496.3500000000004</v>
      </c>
      <c r="R25" s="118">
        <f t="shared" si="2"/>
        <v>28161.35</v>
      </c>
      <c r="S25" s="118">
        <f t="shared" si="6"/>
        <v>21713.25</v>
      </c>
      <c r="T25" s="113">
        <v>0.19</v>
      </c>
      <c r="U25" s="118">
        <f t="shared" si="7"/>
        <v>4125.5174999999999</v>
      </c>
      <c r="V25" s="118">
        <f t="shared" si="8"/>
        <v>25838.767500000002</v>
      </c>
    </row>
    <row r="26" spans="1:22" ht="38.25" x14ac:dyDescent="0.25">
      <c r="A26" s="110">
        <f t="shared" si="9"/>
        <v>17</v>
      </c>
      <c r="B26" s="111">
        <v>50171550</v>
      </c>
      <c r="C26" s="112" t="s">
        <v>514</v>
      </c>
      <c r="D26" s="72" t="s">
        <v>185</v>
      </c>
      <c r="E26" s="71">
        <v>1</v>
      </c>
      <c r="F26" s="129" t="s">
        <v>475</v>
      </c>
      <c r="G26" s="130">
        <v>27450</v>
      </c>
      <c r="H26" s="113">
        <v>0.19</v>
      </c>
      <c r="I26" s="134">
        <f t="shared" si="3"/>
        <v>5215.5</v>
      </c>
      <c r="J26" s="134">
        <f t="shared" si="0"/>
        <v>32665.5</v>
      </c>
      <c r="K26" s="130">
        <v>34800</v>
      </c>
      <c r="L26" s="113">
        <v>0.19</v>
      </c>
      <c r="M26" s="134">
        <f t="shared" si="4"/>
        <v>6612</v>
      </c>
      <c r="N26" s="134">
        <f t="shared" si="1"/>
        <v>41412</v>
      </c>
      <c r="O26" s="137">
        <v>35520</v>
      </c>
      <c r="P26" s="113">
        <v>0.19</v>
      </c>
      <c r="Q26" s="118">
        <f t="shared" si="10"/>
        <v>6748.8</v>
      </c>
      <c r="R26" s="118">
        <f t="shared" si="2"/>
        <v>42268.800000000003</v>
      </c>
      <c r="S26" s="118">
        <f t="shared" si="6"/>
        <v>32590</v>
      </c>
      <c r="T26" s="113">
        <v>0.19</v>
      </c>
      <c r="U26" s="118">
        <f t="shared" si="7"/>
        <v>6192.1</v>
      </c>
      <c r="V26" s="118">
        <f t="shared" si="8"/>
        <v>38782.1</v>
      </c>
    </row>
    <row r="27" spans="1:22" ht="38.25" x14ac:dyDescent="0.25">
      <c r="A27" s="110">
        <f t="shared" si="9"/>
        <v>18</v>
      </c>
      <c r="B27" s="111">
        <v>10151606</v>
      </c>
      <c r="C27" s="112" t="s">
        <v>515</v>
      </c>
      <c r="D27" s="72" t="s">
        <v>185</v>
      </c>
      <c r="E27" s="71">
        <v>1</v>
      </c>
      <c r="F27" s="129" t="s">
        <v>475</v>
      </c>
      <c r="G27" s="130">
        <v>30881.25</v>
      </c>
      <c r="H27" s="113">
        <v>0</v>
      </c>
      <c r="I27" s="134">
        <f t="shared" si="3"/>
        <v>0</v>
      </c>
      <c r="J27" s="134">
        <f t="shared" si="0"/>
        <v>30881.25</v>
      </c>
      <c r="K27" s="130">
        <v>40500</v>
      </c>
      <c r="L27" s="113">
        <v>0</v>
      </c>
      <c r="M27" s="134">
        <f t="shared" si="4"/>
        <v>0</v>
      </c>
      <c r="N27" s="134">
        <f t="shared" si="1"/>
        <v>40500</v>
      </c>
      <c r="O27" s="137">
        <v>40500</v>
      </c>
      <c r="P27" s="113">
        <v>0</v>
      </c>
      <c r="Q27" s="118">
        <f t="shared" si="10"/>
        <v>0</v>
      </c>
      <c r="R27" s="118">
        <f t="shared" si="2"/>
        <v>40500</v>
      </c>
      <c r="S27" s="118">
        <f t="shared" si="6"/>
        <v>37293.75</v>
      </c>
      <c r="T27" s="113">
        <v>0</v>
      </c>
      <c r="U27" s="118">
        <f t="shared" si="7"/>
        <v>0</v>
      </c>
      <c r="V27" s="118">
        <f t="shared" si="8"/>
        <v>37293.75</v>
      </c>
    </row>
    <row r="28" spans="1:22" ht="38.25" x14ac:dyDescent="0.25">
      <c r="A28" s="110">
        <f t="shared" si="9"/>
        <v>19</v>
      </c>
      <c r="B28" s="111">
        <v>10151516</v>
      </c>
      <c r="C28" s="114" t="s">
        <v>194</v>
      </c>
      <c r="D28" s="72" t="s">
        <v>185</v>
      </c>
      <c r="E28" s="71">
        <v>1</v>
      </c>
      <c r="F28" s="129" t="s">
        <v>475</v>
      </c>
      <c r="G28" s="130">
        <v>68625</v>
      </c>
      <c r="H28" s="113">
        <v>0</v>
      </c>
      <c r="I28" s="134">
        <f t="shared" si="3"/>
        <v>0</v>
      </c>
      <c r="J28" s="134">
        <f t="shared" si="0"/>
        <v>68625</v>
      </c>
      <c r="K28" s="130">
        <v>90000</v>
      </c>
      <c r="L28" s="113">
        <v>0</v>
      </c>
      <c r="M28" s="134">
        <f t="shared" si="4"/>
        <v>0</v>
      </c>
      <c r="N28" s="134">
        <f t="shared" si="1"/>
        <v>90000</v>
      </c>
      <c r="O28" s="138">
        <v>90000</v>
      </c>
      <c r="P28" s="115">
        <v>0</v>
      </c>
      <c r="Q28" s="118">
        <f t="shared" si="10"/>
        <v>0</v>
      </c>
      <c r="R28" s="118">
        <f t="shared" si="2"/>
        <v>90000</v>
      </c>
      <c r="S28" s="118">
        <f t="shared" si="6"/>
        <v>82875</v>
      </c>
      <c r="T28" s="115">
        <v>0</v>
      </c>
      <c r="U28" s="118">
        <f t="shared" si="7"/>
        <v>0</v>
      </c>
      <c r="V28" s="118">
        <f t="shared" si="8"/>
        <v>82875</v>
      </c>
    </row>
    <row r="29" spans="1:22" ht="38.25" x14ac:dyDescent="0.25">
      <c r="A29" s="110">
        <f t="shared" si="9"/>
        <v>20</v>
      </c>
      <c r="B29" s="111">
        <v>50171901</v>
      </c>
      <c r="C29" s="112" t="s">
        <v>516</v>
      </c>
      <c r="D29" s="72" t="s">
        <v>185</v>
      </c>
      <c r="E29" s="71">
        <v>1</v>
      </c>
      <c r="F29" s="129" t="s">
        <v>475</v>
      </c>
      <c r="G29" s="130">
        <v>15726.75</v>
      </c>
      <c r="H29" s="113">
        <v>0.19</v>
      </c>
      <c r="I29" s="134">
        <f t="shared" si="3"/>
        <v>2988.0825</v>
      </c>
      <c r="J29" s="134">
        <f t="shared" si="0"/>
        <v>18714.8325</v>
      </c>
      <c r="K29" s="130">
        <v>19938</v>
      </c>
      <c r="L29" s="113">
        <v>0.19</v>
      </c>
      <c r="M29" s="134">
        <f t="shared" si="4"/>
        <v>3788.2200000000003</v>
      </c>
      <c r="N29" s="134">
        <f t="shared" si="1"/>
        <v>23726.22</v>
      </c>
      <c r="O29" s="137">
        <v>20350</v>
      </c>
      <c r="P29" s="113">
        <v>0.19</v>
      </c>
      <c r="Q29" s="118">
        <f t="shared" si="10"/>
        <v>3866.5</v>
      </c>
      <c r="R29" s="118">
        <f t="shared" si="2"/>
        <v>24216.5</v>
      </c>
      <c r="S29" s="118">
        <f t="shared" si="6"/>
        <v>18671.583333333332</v>
      </c>
      <c r="T29" s="113">
        <v>0.19</v>
      </c>
      <c r="U29" s="118">
        <f t="shared" si="7"/>
        <v>3547.600833333333</v>
      </c>
      <c r="V29" s="118">
        <f t="shared" si="8"/>
        <v>22219.184166666666</v>
      </c>
    </row>
    <row r="30" spans="1:22" ht="38.25" x14ac:dyDescent="0.25">
      <c r="A30" s="110">
        <f t="shared" si="9"/>
        <v>21</v>
      </c>
      <c r="B30" s="111">
        <v>50202307</v>
      </c>
      <c r="C30" s="112" t="s">
        <v>517</v>
      </c>
      <c r="D30" s="72" t="s">
        <v>185</v>
      </c>
      <c r="E30" s="71">
        <v>1</v>
      </c>
      <c r="F30" s="129" t="s">
        <v>475</v>
      </c>
      <c r="G30" s="130">
        <v>61190.63</v>
      </c>
      <c r="H30" s="113">
        <v>0.19</v>
      </c>
      <c r="I30" s="135">
        <f t="shared" si="3"/>
        <v>11626.2197</v>
      </c>
      <c r="J30" s="134">
        <f t="shared" si="0"/>
        <v>72816.849699999992</v>
      </c>
      <c r="K30" s="130">
        <v>77575</v>
      </c>
      <c r="L30" s="113">
        <v>0.19</v>
      </c>
      <c r="M30" s="135">
        <f t="shared" si="4"/>
        <v>14739.25</v>
      </c>
      <c r="N30" s="135">
        <f t="shared" si="1"/>
        <v>92314.25</v>
      </c>
      <c r="O30" s="137">
        <v>79180</v>
      </c>
      <c r="P30" s="113">
        <v>0.19</v>
      </c>
      <c r="Q30" s="136">
        <f t="shared" si="10"/>
        <v>15044.2</v>
      </c>
      <c r="R30" s="118">
        <f t="shared" si="2"/>
        <v>94224.2</v>
      </c>
      <c r="S30" s="118">
        <f t="shared" si="6"/>
        <v>72648.543333333335</v>
      </c>
      <c r="T30" s="113">
        <v>0.19</v>
      </c>
      <c r="U30" s="118">
        <f t="shared" si="7"/>
        <v>13803.223233333334</v>
      </c>
      <c r="V30" s="118">
        <f t="shared" si="8"/>
        <v>86451.766566666673</v>
      </c>
    </row>
    <row r="31" spans="1:22" ht="38.25" x14ac:dyDescent="0.25">
      <c r="A31" s="110">
        <f t="shared" si="9"/>
        <v>22</v>
      </c>
      <c r="B31" s="111">
        <v>10151511</v>
      </c>
      <c r="C31" s="114" t="s">
        <v>195</v>
      </c>
      <c r="D31" s="72" t="s">
        <v>185</v>
      </c>
      <c r="E31" s="71">
        <v>1</v>
      </c>
      <c r="F31" s="129" t="s">
        <v>475</v>
      </c>
      <c r="G31" s="130">
        <v>91728.75</v>
      </c>
      <c r="H31" s="113">
        <v>0</v>
      </c>
      <c r="I31" s="134">
        <f t="shared" si="3"/>
        <v>0</v>
      </c>
      <c r="J31" s="134">
        <f t="shared" si="0"/>
        <v>91728.75</v>
      </c>
      <c r="K31" s="130">
        <v>120300</v>
      </c>
      <c r="L31" s="113">
        <v>0</v>
      </c>
      <c r="M31" s="134">
        <f t="shared" si="4"/>
        <v>0</v>
      </c>
      <c r="N31" s="134">
        <f t="shared" si="1"/>
        <v>120300</v>
      </c>
      <c r="O31" s="137">
        <v>120300</v>
      </c>
      <c r="P31" s="113">
        <v>0</v>
      </c>
      <c r="Q31" s="118">
        <f t="shared" si="5"/>
        <v>0</v>
      </c>
      <c r="R31" s="118">
        <f t="shared" si="2"/>
        <v>120300</v>
      </c>
      <c r="S31" s="118">
        <f t="shared" si="6"/>
        <v>110776.25</v>
      </c>
      <c r="T31" s="113">
        <v>0</v>
      </c>
      <c r="U31" s="118">
        <f t="shared" si="7"/>
        <v>0</v>
      </c>
      <c r="V31" s="118">
        <f t="shared" si="8"/>
        <v>110776.25</v>
      </c>
    </row>
    <row r="32" spans="1:22" ht="38.25" x14ac:dyDescent="0.25">
      <c r="A32" s="110">
        <f t="shared" si="9"/>
        <v>23</v>
      </c>
      <c r="B32" s="111">
        <v>10151511</v>
      </c>
      <c r="C32" s="112" t="s">
        <v>518</v>
      </c>
      <c r="D32" s="73" t="s">
        <v>185</v>
      </c>
      <c r="E32" s="71">
        <v>1</v>
      </c>
      <c r="F32" s="129" t="s">
        <v>475</v>
      </c>
      <c r="G32" s="130">
        <v>98820</v>
      </c>
      <c r="H32" s="113">
        <v>0</v>
      </c>
      <c r="I32" s="134">
        <f t="shared" si="3"/>
        <v>0</v>
      </c>
      <c r="J32" s="134">
        <f t="shared" si="0"/>
        <v>98820</v>
      </c>
      <c r="K32" s="130">
        <v>129600</v>
      </c>
      <c r="L32" s="113">
        <v>0</v>
      </c>
      <c r="M32" s="134">
        <f t="shared" ref="M32:M56" si="11">+K32*L32</f>
        <v>0</v>
      </c>
      <c r="N32" s="134">
        <f t="shared" si="1"/>
        <v>129600</v>
      </c>
      <c r="O32" s="137">
        <v>129600</v>
      </c>
      <c r="P32" s="113">
        <v>0</v>
      </c>
      <c r="Q32" s="118">
        <f t="shared" ref="Q32:Q51" si="12">+O32*P32</f>
        <v>0</v>
      </c>
      <c r="R32" s="118">
        <f t="shared" si="2"/>
        <v>129600</v>
      </c>
      <c r="S32" s="118">
        <f t="shared" si="6"/>
        <v>119340</v>
      </c>
      <c r="T32" s="113">
        <v>0</v>
      </c>
      <c r="U32" s="118">
        <f t="shared" si="7"/>
        <v>0</v>
      </c>
      <c r="V32" s="118">
        <f t="shared" si="8"/>
        <v>119340</v>
      </c>
    </row>
    <row r="33" spans="1:22" ht="38.25" x14ac:dyDescent="0.25">
      <c r="A33" s="110">
        <f t="shared" si="9"/>
        <v>24</v>
      </c>
      <c r="B33" s="111">
        <v>10151518</v>
      </c>
      <c r="C33" s="112" t="s">
        <v>519</v>
      </c>
      <c r="D33" s="73" t="s">
        <v>185</v>
      </c>
      <c r="E33" s="71">
        <v>1</v>
      </c>
      <c r="F33" s="129" t="s">
        <v>475</v>
      </c>
      <c r="G33" s="130">
        <v>17156.25</v>
      </c>
      <c r="H33" s="113">
        <v>0.05</v>
      </c>
      <c r="I33" s="134">
        <f t="shared" si="3"/>
        <v>857.8125</v>
      </c>
      <c r="J33" s="134">
        <f t="shared" si="0"/>
        <v>18014.0625</v>
      </c>
      <c r="K33" s="130">
        <v>22500</v>
      </c>
      <c r="L33" s="113">
        <v>0.05</v>
      </c>
      <c r="M33" s="134">
        <f t="shared" si="11"/>
        <v>1125</v>
      </c>
      <c r="N33" s="134">
        <f t="shared" si="1"/>
        <v>23625</v>
      </c>
      <c r="O33" s="137">
        <v>22500</v>
      </c>
      <c r="P33" s="113">
        <v>0.05</v>
      </c>
      <c r="Q33" s="118">
        <f t="shared" si="12"/>
        <v>1125</v>
      </c>
      <c r="R33" s="118">
        <f t="shared" si="2"/>
        <v>23625</v>
      </c>
      <c r="S33" s="118">
        <f t="shared" si="6"/>
        <v>20718.75</v>
      </c>
      <c r="T33" s="113">
        <v>0.05</v>
      </c>
      <c r="U33" s="118">
        <f t="shared" si="7"/>
        <v>1035.9375</v>
      </c>
      <c r="V33" s="118">
        <f t="shared" si="8"/>
        <v>21754.6875</v>
      </c>
    </row>
    <row r="34" spans="1:22" ht="38.25" x14ac:dyDescent="0.25">
      <c r="A34" s="110">
        <f t="shared" si="9"/>
        <v>25</v>
      </c>
      <c r="B34" s="111">
        <v>10151517</v>
      </c>
      <c r="C34" s="112" t="s">
        <v>520</v>
      </c>
      <c r="D34" s="73" t="s">
        <v>185</v>
      </c>
      <c r="E34" s="71">
        <v>1</v>
      </c>
      <c r="F34" s="129" t="s">
        <v>475</v>
      </c>
      <c r="G34" s="130">
        <v>14296.88</v>
      </c>
      <c r="H34" s="113">
        <v>0.05</v>
      </c>
      <c r="I34" s="134">
        <f t="shared" si="3"/>
        <v>714.84400000000005</v>
      </c>
      <c r="J34" s="134">
        <f t="shared" si="0"/>
        <v>15011.723999999998</v>
      </c>
      <c r="K34" s="130">
        <v>18750</v>
      </c>
      <c r="L34" s="113">
        <v>0.05</v>
      </c>
      <c r="M34" s="134">
        <f t="shared" si="11"/>
        <v>937.5</v>
      </c>
      <c r="N34" s="134">
        <f t="shared" si="1"/>
        <v>19687.5</v>
      </c>
      <c r="O34" s="137">
        <v>18750</v>
      </c>
      <c r="P34" s="113">
        <v>0.05</v>
      </c>
      <c r="Q34" s="118">
        <f t="shared" si="12"/>
        <v>937.5</v>
      </c>
      <c r="R34" s="118">
        <f t="shared" si="2"/>
        <v>19687.5</v>
      </c>
      <c r="S34" s="118">
        <f t="shared" si="6"/>
        <v>17265.626666666667</v>
      </c>
      <c r="T34" s="113">
        <v>0.05</v>
      </c>
      <c r="U34" s="118">
        <f t="shared" si="7"/>
        <v>863.28133333333335</v>
      </c>
      <c r="V34" s="118">
        <f t="shared" si="8"/>
        <v>18128.907999999999</v>
      </c>
    </row>
    <row r="35" spans="1:22" ht="38.25" x14ac:dyDescent="0.25">
      <c r="A35" s="110">
        <f t="shared" si="9"/>
        <v>26</v>
      </c>
      <c r="B35" s="111">
        <v>10151519</v>
      </c>
      <c r="C35" s="112" t="s">
        <v>521</v>
      </c>
      <c r="D35" s="73" t="s">
        <v>185</v>
      </c>
      <c r="E35" s="71">
        <v>1</v>
      </c>
      <c r="F35" s="129" t="s">
        <v>475</v>
      </c>
      <c r="G35" s="130">
        <v>27450</v>
      </c>
      <c r="H35" s="113">
        <v>0.05</v>
      </c>
      <c r="I35" s="134">
        <f t="shared" si="3"/>
        <v>1372.5</v>
      </c>
      <c r="J35" s="134">
        <f t="shared" si="0"/>
        <v>28822.5</v>
      </c>
      <c r="K35" s="130">
        <v>36000</v>
      </c>
      <c r="L35" s="113">
        <v>0.05</v>
      </c>
      <c r="M35" s="134">
        <f t="shared" si="11"/>
        <v>1800</v>
      </c>
      <c r="N35" s="134">
        <f t="shared" si="1"/>
        <v>37800</v>
      </c>
      <c r="O35" s="137">
        <v>36000</v>
      </c>
      <c r="P35" s="113">
        <v>0.05</v>
      </c>
      <c r="Q35" s="118">
        <f t="shared" si="12"/>
        <v>1800</v>
      </c>
      <c r="R35" s="118">
        <f t="shared" si="2"/>
        <v>37800</v>
      </c>
      <c r="S35" s="118">
        <f t="shared" si="6"/>
        <v>33150</v>
      </c>
      <c r="T35" s="113">
        <v>0.05</v>
      </c>
      <c r="U35" s="118">
        <f t="shared" si="7"/>
        <v>1657.5</v>
      </c>
      <c r="V35" s="118">
        <f t="shared" si="8"/>
        <v>34807.5</v>
      </c>
    </row>
    <row r="36" spans="1:22" ht="38.25" x14ac:dyDescent="0.25">
      <c r="A36" s="110">
        <f t="shared" si="9"/>
        <v>27</v>
      </c>
      <c r="B36" s="111">
        <v>10151518</v>
      </c>
      <c r="C36" s="112" t="s">
        <v>522</v>
      </c>
      <c r="D36" s="73" t="s">
        <v>185</v>
      </c>
      <c r="E36" s="71">
        <v>1</v>
      </c>
      <c r="F36" s="129" t="s">
        <v>475</v>
      </c>
      <c r="G36" s="130">
        <v>14868.75</v>
      </c>
      <c r="H36" s="113">
        <v>0.05</v>
      </c>
      <c r="I36" s="134">
        <f t="shared" si="3"/>
        <v>743.4375</v>
      </c>
      <c r="J36" s="134">
        <f t="shared" si="0"/>
        <v>15612.1875</v>
      </c>
      <c r="K36" s="130">
        <v>19500</v>
      </c>
      <c r="L36" s="113">
        <v>0.05</v>
      </c>
      <c r="M36" s="134">
        <f t="shared" si="11"/>
        <v>975</v>
      </c>
      <c r="N36" s="134">
        <f t="shared" si="1"/>
        <v>20475</v>
      </c>
      <c r="O36" s="137">
        <v>19500</v>
      </c>
      <c r="P36" s="113">
        <v>0.05</v>
      </c>
      <c r="Q36" s="118">
        <f t="shared" si="12"/>
        <v>975</v>
      </c>
      <c r="R36" s="118">
        <f t="shared" si="2"/>
        <v>20475</v>
      </c>
      <c r="S36" s="118">
        <f t="shared" si="6"/>
        <v>17956.25</v>
      </c>
      <c r="T36" s="113">
        <v>0.05</v>
      </c>
      <c r="U36" s="118">
        <f t="shared" si="7"/>
        <v>897.8125</v>
      </c>
      <c r="V36" s="118">
        <f t="shared" si="8"/>
        <v>18854.0625</v>
      </c>
    </row>
    <row r="37" spans="1:22" ht="38.25" x14ac:dyDescent="0.25">
      <c r="A37" s="110">
        <f t="shared" si="9"/>
        <v>28</v>
      </c>
      <c r="B37" s="111">
        <v>50121538</v>
      </c>
      <c r="C37" s="114" t="s">
        <v>196</v>
      </c>
      <c r="D37" s="73" t="s">
        <v>185</v>
      </c>
      <c r="E37" s="71">
        <v>1</v>
      </c>
      <c r="F37" s="129" t="s">
        <v>475</v>
      </c>
      <c r="G37" s="130">
        <v>22074.38</v>
      </c>
      <c r="H37" s="113">
        <v>0.19</v>
      </c>
      <c r="I37" s="134">
        <f t="shared" si="3"/>
        <v>4194.1322</v>
      </c>
      <c r="J37" s="134">
        <f t="shared" si="0"/>
        <v>26268.512200000001</v>
      </c>
      <c r="K37" s="130">
        <v>27985</v>
      </c>
      <c r="L37" s="113">
        <v>0.19</v>
      </c>
      <c r="M37" s="134">
        <f t="shared" si="11"/>
        <v>5317.15</v>
      </c>
      <c r="N37" s="134">
        <f t="shared" si="1"/>
        <v>33302.15</v>
      </c>
      <c r="O37" s="137">
        <v>28564</v>
      </c>
      <c r="P37" s="113">
        <v>0.19</v>
      </c>
      <c r="Q37" s="118">
        <f t="shared" si="12"/>
        <v>5427.16</v>
      </c>
      <c r="R37" s="118">
        <f t="shared" si="2"/>
        <v>33991.160000000003</v>
      </c>
      <c r="S37" s="118">
        <f t="shared" si="6"/>
        <v>26207.793333333335</v>
      </c>
      <c r="T37" s="113">
        <v>0.19</v>
      </c>
      <c r="U37" s="118">
        <f t="shared" si="7"/>
        <v>4979.4807333333338</v>
      </c>
      <c r="V37" s="118">
        <f t="shared" si="8"/>
        <v>31187.274066666669</v>
      </c>
    </row>
    <row r="38" spans="1:22" ht="38.25" x14ac:dyDescent="0.25">
      <c r="A38" s="110">
        <f t="shared" si="9"/>
        <v>29</v>
      </c>
      <c r="B38" s="111">
        <v>51170000</v>
      </c>
      <c r="C38" s="112" t="s">
        <v>523</v>
      </c>
      <c r="D38" s="73" t="s">
        <v>185</v>
      </c>
      <c r="E38" s="71">
        <v>1</v>
      </c>
      <c r="F38" s="129" t="s">
        <v>475</v>
      </c>
      <c r="G38" s="130">
        <v>22875</v>
      </c>
      <c r="H38" s="113">
        <v>0.19</v>
      </c>
      <c r="I38" s="134">
        <f t="shared" si="3"/>
        <v>4346.25</v>
      </c>
      <c r="J38" s="134">
        <f t="shared" si="0"/>
        <v>27221.25</v>
      </c>
      <c r="K38" s="130">
        <v>29000</v>
      </c>
      <c r="L38" s="113">
        <v>0.19</v>
      </c>
      <c r="M38" s="134">
        <f t="shared" si="11"/>
        <v>5510</v>
      </c>
      <c r="N38" s="134">
        <f t="shared" si="1"/>
        <v>34510</v>
      </c>
      <c r="O38" s="137">
        <v>29600</v>
      </c>
      <c r="P38" s="113">
        <v>0.19</v>
      </c>
      <c r="Q38" s="118">
        <f t="shared" si="12"/>
        <v>5624</v>
      </c>
      <c r="R38" s="118">
        <f t="shared" si="2"/>
        <v>35224</v>
      </c>
      <c r="S38" s="118">
        <f t="shared" si="6"/>
        <v>27158.333333333332</v>
      </c>
      <c r="T38" s="113">
        <v>0.19</v>
      </c>
      <c r="U38" s="118">
        <f t="shared" si="7"/>
        <v>5160.083333333333</v>
      </c>
      <c r="V38" s="118">
        <f t="shared" si="8"/>
        <v>32318.416666666664</v>
      </c>
    </row>
    <row r="39" spans="1:22" ht="38.25" x14ac:dyDescent="0.25">
      <c r="A39" s="110">
        <f t="shared" si="9"/>
        <v>30</v>
      </c>
      <c r="B39" s="111">
        <v>50161509</v>
      </c>
      <c r="C39" s="116" t="s">
        <v>524</v>
      </c>
      <c r="D39" s="73" t="s">
        <v>185</v>
      </c>
      <c r="E39" s="71">
        <v>1</v>
      </c>
      <c r="F39" s="129" t="s">
        <v>475</v>
      </c>
      <c r="G39" s="131">
        <v>22760.63</v>
      </c>
      <c r="H39" s="117">
        <v>0.19</v>
      </c>
      <c r="I39" s="134">
        <f t="shared" si="3"/>
        <v>4324.5196999999998</v>
      </c>
      <c r="J39" s="134">
        <f t="shared" si="0"/>
        <v>27085.149700000002</v>
      </c>
      <c r="K39" s="131">
        <v>28855</v>
      </c>
      <c r="L39" s="117">
        <v>0.19</v>
      </c>
      <c r="M39" s="134">
        <f t="shared" si="11"/>
        <v>5482.45</v>
      </c>
      <c r="N39" s="134">
        <f t="shared" si="1"/>
        <v>34337.449999999997</v>
      </c>
      <c r="O39" s="137">
        <v>29452</v>
      </c>
      <c r="P39" s="113">
        <v>0.19</v>
      </c>
      <c r="Q39" s="118">
        <f t="shared" si="12"/>
        <v>5595.88</v>
      </c>
      <c r="R39" s="118">
        <f t="shared" si="2"/>
        <v>35047.879999999997</v>
      </c>
      <c r="S39" s="118">
        <f t="shared" si="6"/>
        <v>27022.543333333335</v>
      </c>
      <c r="T39" s="113">
        <v>0.19</v>
      </c>
      <c r="U39" s="118">
        <f t="shared" si="7"/>
        <v>5134.2832333333336</v>
      </c>
      <c r="V39" s="118">
        <f t="shared" si="8"/>
        <v>32156.82656666667</v>
      </c>
    </row>
    <row r="40" spans="1:22" ht="38.25" x14ac:dyDescent="0.25">
      <c r="A40" s="110">
        <f t="shared" si="9"/>
        <v>31</v>
      </c>
      <c r="B40" s="111">
        <v>50161509</v>
      </c>
      <c r="C40" s="112" t="s">
        <v>525</v>
      </c>
      <c r="D40" s="73" t="s">
        <v>185</v>
      </c>
      <c r="E40" s="71">
        <v>1</v>
      </c>
      <c r="F40" s="129" t="s">
        <v>475</v>
      </c>
      <c r="G40" s="130">
        <v>51468.75</v>
      </c>
      <c r="H40" s="113">
        <v>0</v>
      </c>
      <c r="I40" s="134">
        <f t="shared" si="3"/>
        <v>0</v>
      </c>
      <c r="J40" s="134">
        <f t="shared" si="0"/>
        <v>51468.75</v>
      </c>
      <c r="K40" s="130">
        <v>67500</v>
      </c>
      <c r="L40" s="113">
        <v>0</v>
      </c>
      <c r="M40" s="134">
        <f t="shared" si="11"/>
        <v>0</v>
      </c>
      <c r="N40" s="134">
        <f t="shared" si="1"/>
        <v>67500</v>
      </c>
      <c r="O40" s="138">
        <v>67500</v>
      </c>
      <c r="P40" s="115">
        <v>0</v>
      </c>
      <c r="Q40" s="118">
        <f t="shared" si="12"/>
        <v>0</v>
      </c>
      <c r="R40" s="118">
        <f t="shared" si="2"/>
        <v>67500</v>
      </c>
      <c r="S40" s="118">
        <f t="shared" si="6"/>
        <v>62156.25</v>
      </c>
      <c r="T40" s="115">
        <v>0</v>
      </c>
      <c r="U40" s="118">
        <f t="shared" si="7"/>
        <v>0</v>
      </c>
      <c r="V40" s="118">
        <f t="shared" si="8"/>
        <v>62156.25</v>
      </c>
    </row>
    <row r="41" spans="1:22" ht="38.25" x14ac:dyDescent="0.25">
      <c r="A41" s="110">
        <f t="shared" si="9"/>
        <v>32</v>
      </c>
      <c r="B41" s="111">
        <v>50192400</v>
      </c>
      <c r="C41" s="114" t="s">
        <v>197</v>
      </c>
      <c r="D41" s="73" t="s">
        <v>185</v>
      </c>
      <c r="E41" s="71">
        <v>1</v>
      </c>
      <c r="F41" s="129" t="s">
        <v>475</v>
      </c>
      <c r="G41" s="130">
        <v>16230</v>
      </c>
      <c r="H41" s="113">
        <v>0.19</v>
      </c>
      <c r="I41" s="134">
        <f t="shared" si="3"/>
        <v>3083.7</v>
      </c>
      <c r="J41" s="134">
        <f t="shared" si="0"/>
        <v>19313.7</v>
      </c>
      <c r="K41" s="130">
        <v>20576</v>
      </c>
      <c r="L41" s="113">
        <v>0.19</v>
      </c>
      <c r="M41" s="134">
        <f t="shared" si="11"/>
        <v>3909.44</v>
      </c>
      <c r="N41" s="134">
        <f t="shared" si="1"/>
        <v>24485.439999999999</v>
      </c>
      <c r="O41" s="137">
        <v>21001</v>
      </c>
      <c r="P41" s="113">
        <v>0.19</v>
      </c>
      <c r="Q41" s="118">
        <f t="shared" si="12"/>
        <v>3990.19</v>
      </c>
      <c r="R41" s="118">
        <f t="shared" si="2"/>
        <v>24991.19</v>
      </c>
      <c r="S41" s="118">
        <f t="shared" si="6"/>
        <v>19269</v>
      </c>
      <c r="T41" s="113">
        <v>0.19</v>
      </c>
      <c r="U41" s="118">
        <f t="shared" si="7"/>
        <v>3661.11</v>
      </c>
      <c r="V41" s="118">
        <f t="shared" si="8"/>
        <v>22930.11</v>
      </c>
    </row>
    <row r="42" spans="1:22" ht="38.25" x14ac:dyDescent="0.25">
      <c r="A42" s="110">
        <f t="shared" si="9"/>
        <v>33</v>
      </c>
      <c r="B42" s="111">
        <v>50221101</v>
      </c>
      <c r="C42" s="114" t="s">
        <v>198</v>
      </c>
      <c r="D42" s="73" t="s">
        <v>185</v>
      </c>
      <c r="E42" s="71">
        <v>1</v>
      </c>
      <c r="F42" s="129" t="s">
        <v>475</v>
      </c>
      <c r="G42" s="130">
        <v>213881.25</v>
      </c>
      <c r="H42" s="113">
        <v>0</v>
      </c>
      <c r="I42" s="134">
        <f t="shared" si="3"/>
        <v>0</v>
      </c>
      <c r="J42" s="134">
        <f t="shared" si="0"/>
        <v>213881.25</v>
      </c>
      <c r="K42" s="130">
        <v>255000</v>
      </c>
      <c r="L42" s="113">
        <v>0</v>
      </c>
      <c r="M42" s="134">
        <f t="shared" si="11"/>
        <v>0</v>
      </c>
      <c r="N42" s="134">
        <f t="shared" si="1"/>
        <v>255000</v>
      </c>
      <c r="O42" s="137">
        <v>255000</v>
      </c>
      <c r="P42" s="113">
        <v>0</v>
      </c>
      <c r="Q42" s="118">
        <f t="shared" si="12"/>
        <v>0</v>
      </c>
      <c r="R42" s="118">
        <f t="shared" si="2"/>
        <v>255000</v>
      </c>
      <c r="S42" s="118">
        <f t="shared" si="6"/>
        <v>241293.75</v>
      </c>
      <c r="T42" s="113">
        <v>0</v>
      </c>
      <c r="U42" s="118">
        <f t="shared" si="7"/>
        <v>0</v>
      </c>
      <c r="V42" s="118">
        <f t="shared" si="8"/>
        <v>241293.75</v>
      </c>
    </row>
    <row r="43" spans="1:22" ht="38.25" x14ac:dyDescent="0.25">
      <c r="A43" s="110">
        <f t="shared" si="9"/>
        <v>34</v>
      </c>
      <c r="B43" s="111">
        <v>50221101</v>
      </c>
      <c r="C43" s="114" t="s">
        <v>199</v>
      </c>
      <c r="D43" s="73" t="s">
        <v>185</v>
      </c>
      <c r="E43" s="71">
        <v>1</v>
      </c>
      <c r="F43" s="129" t="s">
        <v>475</v>
      </c>
      <c r="G43" s="130">
        <v>54900</v>
      </c>
      <c r="H43" s="113">
        <v>0</v>
      </c>
      <c r="I43" s="134">
        <f t="shared" si="3"/>
        <v>0</v>
      </c>
      <c r="J43" s="134">
        <f t="shared" si="0"/>
        <v>54900</v>
      </c>
      <c r="K43" s="130">
        <v>72000</v>
      </c>
      <c r="L43" s="113">
        <v>0</v>
      </c>
      <c r="M43" s="134">
        <f t="shared" si="11"/>
        <v>0</v>
      </c>
      <c r="N43" s="134">
        <f t="shared" si="1"/>
        <v>72000</v>
      </c>
      <c r="O43" s="137">
        <v>72000</v>
      </c>
      <c r="P43" s="113">
        <v>0</v>
      </c>
      <c r="Q43" s="118">
        <f t="shared" si="12"/>
        <v>0</v>
      </c>
      <c r="R43" s="118">
        <f t="shared" si="2"/>
        <v>72000</v>
      </c>
      <c r="S43" s="118">
        <f t="shared" si="6"/>
        <v>66300</v>
      </c>
      <c r="T43" s="113">
        <v>0</v>
      </c>
      <c r="U43" s="118">
        <f t="shared" si="7"/>
        <v>0</v>
      </c>
      <c r="V43" s="118">
        <f t="shared" si="8"/>
        <v>66300</v>
      </c>
    </row>
    <row r="44" spans="1:22" ht="38.25" x14ac:dyDescent="0.25">
      <c r="A44" s="110">
        <f t="shared" si="9"/>
        <v>35</v>
      </c>
      <c r="B44" s="111">
        <v>50221101</v>
      </c>
      <c r="C44" s="114" t="s">
        <v>200</v>
      </c>
      <c r="D44" s="73" t="s">
        <v>185</v>
      </c>
      <c r="E44" s="71">
        <v>1</v>
      </c>
      <c r="F44" s="129" t="s">
        <v>475</v>
      </c>
      <c r="G44" s="130">
        <v>43462.5</v>
      </c>
      <c r="H44" s="113">
        <v>0</v>
      </c>
      <c r="I44" s="134">
        <f t="shared" si="3"/>
        <v>0</v>
      </c>
      <c r="J44" s="134">
        <f t="shared" si="0"/>
        <v>43462.5</v>
      </c>
      <c r="K44" s="130">
        <v>57000</v>
      </c>
      <c r="L44" s="113">
        <v>0</v>
      </c>
      <c r="M44" s="134">
        <f t="shared" si="11"/>
        <v>0</v>
      </c>
      <c r="N44" s="134">
        <f t="shared" si="1"/>
        <v>57000</v>
      </c>
      <c r="O44" s="137">
        <v>57000</v>
      </c>
      <c r="P44" s="113">
        <v>0</v>
      </c>
      <c r="Q44" s="118">
        <f t="shared" si="12"/>
        <v>0</v>
      </c>
      <c r="R44" s="118">
        <f t="shared" si="2"/>
        <v>57000</v>
      </c>
      <c r="S44" s="118">
        <f t="shared" si="6"/>
        <v>52487.5</v>
      </c>
      <c r="T44" s="113">
        <v>0</v>
      </c>
      <c r="U44" s="118">
        <f t="shared" si="7"/>
        <v>0</v>
      </c>
      <c r="V44" s="118">
        <f t="shared" si="8"/>
        <v>52487.5</v>
      </c>
    </row>
    <row r="45" spans="1:22" ht="38.25" x14ac:dyDescent="0.25">
      <c r="A45" s="110">
        <f t="shared" si="9"/>
        <v>36</v>
      </c>
      <c r="B45" s="111">
        <v>50221101</v>
      </c>
      <c r="C45" s="112" t="s">
        <v>526</v>
      </c>
      <c r="D45" s="73" t="s">
        <v>185</v>
      </c>
      <c r="E45" s="71">
        <v>1</v>
      </c>
      <c r="F45" s="129" t="s">
        <v>475</v>
      </c>
      <c r="G45" s="130">
        <v>40031.25</v>
      </c>
      <c r="H45" s="113">
        <v>0</v>
      </c>
      <c r="I45" s="134">
        <f t="shared" si="3"/>
        <v>0</v>
      </c>
      <c r="J45" s="134">
        <f t="shared" si="0"/>
        <v>40031.25</v>
      </c>
      <c r="K45" s="130">
        <v>52500</v>
      </c>
      <c r="L45" s="113">
        <v>0</v>
      </c>
      <c r="M45" s="134">
        <f t="shared" si="11"/>
        <v>0</v>
      </c>
      <c r="N45" s="134">
        <f t="shared" si="1"/>
        <v>52500</v>
      </c>
      <c r="O45" s="137">
        <v>52500</v>
      </c>
      <c r="P45" s="113">
        <v>0</v>
      </c>
      <c r="Q45" s="118">
        <f t="shared" si="12"/>
        <v>0</v>
      </c>
      <c r="R45" s="118">
        <f t="shared" si="2"/>
        <v>52500</v>
      </c>
      <c r="S45" s="118">
        <f t="shared" si="6"/>
        <v>48343.75</v>
      </c>
      <c r="T45" s="113">
        <v>0</v>
      </c>
      <c r="U45" s="118">
        <f t="shared" si="7"/>
        <v>0</v>
      </c>
      <c r="V45" s="118">
        <f t="shared" si="8"/>
        <v>48343.75</v>
      </c>
    </row>
    <row r="46" spans="1:22" ht="38.25" x14ac:dyDescent="0.25">
      <c r="A46" s="110">
        <f t="shared" si="9"/>
        <v>37</v>
      </c>
      <c r="B46" s="111">
        <v>50221101</v>
      </c>
      <c r="C46" s="112" t="s">
        <v>527</v>
      </c>
      <c r="D46" s="73" t="s">
        <v>185</v>
      </c>
      <c r="E46" s="71">
        <v>1</v>
      </c>
      <c r="F46" s="129" t="s">
        <v>475</v>
      </c>
      <c r="G46" s="130">
        <v>7949.25</v>
      </c>
      <c r="H46" s="113">
        <v>0</v>
      </c>
      <c r="I46" s="134">
        <f t="shared" si="3"/>
        <v>0</v>
      </c>
      <c r="J46" s="134">
        <f t="shared" si="0"/>
        <v>7949.25</v>
      </c>
      <c r="K46" s="130">
        <v>10425</v>
      </c>
      <c r="L46" s="113">
        <v>0</v>
      </c>
      <c r="M46" s="134">
        <f t="shared" si="11"/>
        <v>0</v>
      </c>
      <c r="N46" s="134">
        <f t="shared" si="1"/>
        <v>10425</v>
      </c>
      <c r="O46" s="137">
        <v>10425</v>
      </c>
      <c r="P46" s="113">
        <v>0</v>
      </c>
      <c r="Q46" s="118">
        <f t="shared" si="12"/>
        <v>0</v>
      </c>
      <c r="R46" s="118">
        <f t="shared" si="2"/>
        <v>10425</v>
      </c>
      <c r="S46" s="118">
        <f t="shared" si="6"/>
        <v>9599.75</v>
      </c>
      <c r="T46" s="113">
        <v>0</v>
      </c>
      <c r="U46" s="118">
        <f t="shared" si="7"/>
        <v>0</v>
      </c>
      <c r="V46" s="118">
        <f t="shared" si="8"/>
        <v>9599.75</v>
      </c>
    </row>
    <row r="47" spans="1:22" ht="38.25" x14ac:dyDescent="0.25">
      <c r="A47" s="110">
        <f t="shared" si="9"/>
        <v>38</v>
      </c>
      <c r="B47" s="111">
        <v>50221101</v>
      </c>
      <c r="C47" s="112" t="s">
        <v>528</v>
      </c>
      <c r="D47" s="73" t="s">
        <v>185</v>
      </c>
      <c r="E47" s="71">
        <v>1</v>
      </c>
      <c r="F47" s="129" t="s">
        <v>475</v>
      </c>
      <c r="G47" s="130">
        <v>123525</v>
      </c>
      <c r="H47" s="113">
        <v>0</v>
      </c>
      <c r="I47" s="134">
        <f t="shared" si="3"/>
        <v>0</v>
      </c>
      <c r="J47" s="134">
        <f t="shared" si="0"/>
        <v>123525</v>
      </c>
      <c r="K47" s="130">
        <v>162000</v>
      </c>
      <c r="L47" s="113">
        <v>0</v>
      </c>
      <c r="M47" s="134">
        <f t="shared" si="11"/>
        <v>0</v>
      </c>
      <c r="N47" s="134">
        <f t="shared" si="1"/>
        <v>162000</v>
      </c>
      <c r="O47" s="137">
        <v>162000</v>
      </c>
      <c r="P47" s="113">
        <v>0</v>
      </c>
      <c r="Q47" s="118">
        <f t="shared" si="12"/>
        <v>0</v>
      </c>
      <c r="R47" s="118">
        <f t="shared" si="2"/>
        <v>162000</v>
      </c>
      <c r="S47" s="118">
        <f t="shared" si="6"/>
        <v>149175</v>
      </c>
      <c r="T47" s="113">
        <v>0</v>
      </c>
      <c r="U47" s="118">
        <f t="shared" si="7"/>
        <v>0</v>
      </c>
      <c r="V47" s="118">
        <f t="shared" si="8"/>
        <v>149175</v>
      </c>
    </row>
    <row r="48" spans="1:22" ht="38.25" x14ac:dyDescent="0.25">
      <c r="A48" s="110">
        <f t="shared" si="9"/>
        <v>39</v>
      </c>
      <c r="B48" s="111">
        <v>50221001</v>
      </c>
      <c r="C48" s="112" t="s">
        <v>529</v>
      </c>
      <c r="D48" s="73" t="s">
        <v>185</v>
      </c>
      <c r="E48" s="71">
        <v>1</v>
      </c>
      <c r="F48" s="129" t="s">
        <v>475</v>
      </c>
      <c r="G48" s="130">
        <v>7777.5</v>
      </c>
      <c r="H48" s="113">
        <v>0</v>
      </c>
      <c r="I48" s="134">
        <f t="shared" si="3"/>
        <v>0</v>
      </c>
      <c r="J48" s="134">
        <f t="shared" si="0"/>
        <v>7777.5</v>
      </c>
      <c r="K48" s="130">
        <v>10200</v>
      </c>
      <c r="L48" s="113">
        <v>0</v>
      </c>
      <c r="M48" s="134">
        <f t="shared" si="11"/>
        <v>0</v>
      </c>
      <c r="N48" s="134">
        <f t="shared" si="1"/>
        <v>10200</v>
      </c>
      <c r="O48" s="137">
        <v>10200</v>
      </c>
      <c r="P48" s="113">
        <v>0</v>
      </c>
      <c r="Q48" s="118">
        <f t="shared" si="12"/>
        <v>0</v>
      </c>
      <c r="R48" s="118">
        <f t="shared" si="2"/>
        <v>10200</v>
      </c>
      <c r="S48" s="118">
        <f t="shared" si="6"/>
        <v>9392.5</v>
      </c>
      <c r="T48" s="113">
        <v>0</v>
      </c>
      <c r="U48" s="118">
        <f t="shared" si="7"/>
        <v>0</v>
      </c>
      <c r="V48" s="118">
        <f t="shared" si="8"/>
        <v>9392.5</v>
      </c>
    </row>
    <row r="49" spans="1:22" ht="38.25" x14ac:dyDescent="0.25">
      <c r="A49" s="110">
        <f t="shared" si="9"/>
        <v>40</v>
      </c>
      <c r="B49" s="111">
        <v>50467007</v>
      </c>
      <c r="C49" s="114" t="s">
        <v>201</v>
      </c>
      <c r="D49" s="73" t="s">
        <v>185</v>
      </c>
      <c r="E49" s="71">
        <v>1</v>
      </c>
      <c r="F49" s="129" t="s">
        <v>475</v>
      </c>
      <c r="G49" s="130">
        <v>9378.75</v>
      </c>
      <c r="H49" s="113">
        <v>0.19</v>
      </c>
      <c r="I49" s="134">
        <f t="shared" si="3"/>
        <v>1781.9625000000001</v>
      </c>
      <c r="J49" s="134">
        <f t="shared" si="0"/>
        <v>11160.7125</v>
      </c>
      <c r="K49" s="130">
        <v>11890</v>
      </c>
      <c r="L49" s="113">
        <v>0.19</v>
      </c>
      <c r="M49" s="134">
        <f t="shared" si="11"/>
        <v>2259.1</v>
      </c>
      <c r="N49" s="134">
        <f t="shared" si="1"/>
        <v>14149.1</v>
      </c>
      <c r="O49" s="137">
        <v>12136</v>
      </c>
      <c r="P49" s="113">
        <v>0.19</v>
      </c>
      <c r="Q49" s="118">
        <f t="shared" si="12"/>
        <v>2305.84</v>
      </c>
      <c r="R49" s="118">
        <f t="shared" si="2"/>
        <v>14441.84</v>
      </c>
      <c r="S49" s="118">
        <f t="shared" si="6"/>
        <v>11134.916666666666</v>
      </c>
      <c r="T49" s="113">
        <v>0.19</v>
      </c>
      <c r="U49" s="118">
        <f t="shared" si="7"/>
        <v>2115.6341666666667</v>
      </c>
      <c r="V49" s="118">
        <f t="shared" si="8"/>
        <v>13250.550833333333</v>
      </c>
    </row>
    <row r="50" spans="1:22" ht="38.25" x14ac:dyDescent="0.25">
      <c r="A50" s="110">
        <f t="shared" si="9"/>
        <v>41</v>
      </c>
      <c r="B50" s="111">
        <v>50101716</v>
      </c>
      <c r="C50" s="114" t="s">
        <v>202</v>
      </c>
      <c r="D50" s="73" t="s">
        <v>185</v>
      </c>
      <c r="E50" s="71">
        <v>1</v>
      </c>
      <c r="F50" s="129" t="s">
        <v>475</v>
      </c>
      <c r="G50" s="130">
        <v>160125</v>
      </c>
      <c r="H50" s="113">
        <v>0</v>
      </c>
      <c r="I50" s="134">
        <f t="shared" si="3"/>
        <v>0</v>
      </c>
      <c r="J50" s="134">
        <f t="shared" si="0"/>
        <v>160125</v>
      </c>
      <c r="K50" s="130">
        <v>196000</v>
      </c>
      <c r="L50" s="113">
        <v>0</v>
      </c>
      <c r="M50" s="134">
        <f t="shared" si="11"/>
        <v>0</v>
      </c>
      <c r="N50" s="134">
        <f t="shared" si="1"/>
        <v>196000</v>
      </c>
      <c r="O50" s="137">
        <v>196000</v>
      </c>
      <c r="P50" s="113">
        <v>0</v>
      </c>
      <c r="Q50" s="118">
        <f t="shared" si="12"/>
        <v>0</v>
      </c>
      <c r="R50" s="118">
        <f t="shared" si="2"/>
        <v>196000</v>
      </c>
      <c r="S50" s="118">
        <f t="shared" si="6"/>
        <v>184041.66666666666</v>
      </c>
      <c r="T50" s="113">
        <v>0</v>
      </c>
      <c r="U50" s="118">
        <f t="shared" si="7"/>
        <v>0</v>
      </c>
      <c r="V50" s="118">
        <f t="shared" si="8"/>
        <v>184041.66666666666</v>
      </c>
    </row>
    <row r="51" spans="1:22" ht="38.25" x14ac:dyDescent="0.25">
      <c r="A51" s="110">
        <f t="shared" si="9"/>
        <v>42</v>
      </c>
      <c r="B51" s="111">
        <v>50221301</v>
      </c>
      <c r="C51" s="112" t="s">
        <v>530</v>
      </c>
      <c r="D51" s="73" t="s">
        <v>185</v>
      </c>
      <c r="E51" s="71">
        <v>1</v>
      </c>
      <c r="F51" s="129" t="s">
        <v>475</v>
      </c>
      <c r="G51" s="130">
        <v>11208.75</v>
      </c>
      <c r="H51" s="113">
        <v>0.19</v>
      </c>
      <c r="I51" s="134">
        <f t="shared" si="3"/>
        <v>2129.6624999999999</v>
      </c>
      <c r="J51" s="134">
        <f t="shared" si="0"/>
        <v>13338.4125</v>
      </c>
      <c r="K51" s="130">
        <v>14210</v>
      </c>
      <c r="L51" s="113">
        <v>0.19</v>
      </c>
      <c r="M51" s="134">
        <f t="shared" si="11"/>
        <v>2699.9</v>
      </c>
      <c r="N51" s="134">
        <f t="shared" si="1"/>
        <v>16909.900000000001</v>
      </c>
      <c r="O51" s="137">
        <v>14504</v>
      </c>
      <c r="P51" s="113">
        <v>0.19</v>
      </c>
      <c r="Q51" s="118">
        <f t="shared" si="12"/>
        <v>2755.76</v>
      </c>
      <c r="R51" s="118">
        <f t="shared" si="2"/>
        <v>17259.760000000002</v>
      </c>
      <c r="S51" s="118">
        <f t="shared" si="6"/>
        <v>13307.583333333334</v>
      </c>
      <c r="T51" s="113">
        <v>0.19</v>
      </c>
      <c r="U51" s="118">
        <f t="shared" si="7"/>
        <v>2528.4408333333336</v>
      </c>
      <c r="V51" s="118">
        <f t="shared" si="8"/>
        <v>15836.024166666668</v>
      </c>
    </row>
    <row r="52" spans="1:22" ht="38.25" x14ac:dyDescent="0.25">
      <c r="A52" s="110">
        <f t="shared" si="9"/>
        <v>43</v>
      </c>
      <c r="B52" s="111">
        <v>50221301</v>
      </c>
      <c r="C52" s="112" t="s">
        <v>531</v>
      </c>
      <c r="D52" s="71" t="s">
        <v>185</v>
      </c>
      <c r="E52" s="71">
        <v>1</v>
      </c>
      <c r="F52" s="129" t="s">
        <v>475</v>
      </c>
      <c r="G52" s="130">
        <v>15532.13</v>
      </c>
      <c r="H52" s="113">
        <v>0.19</v>
      </c>
      <c r="I52" s="134">
        <f t="shared" si="3"/>
        <v>2951.1046999999999</v>
      </c>
      <c r="J52" s="134">
        <f t="shared" si="0"/>
        <v>18483.234700000001</v>
      </c>
      <c r="K52" s="130">
        <v>19691</v>
      </c>
      <c r="L52" s="113">
        <v>0.19</v>
      </c>
      <c r="M52" s="134">
        <f t="shared" si="11"/>
        <v>3741.29</v>
      </c>
      <c r="N52" s="134">
        <f t="shared" si="1"/>
        <v>23432.29</v>
      </c>
      <c r="O52" s="137">
        <v>20098</v>
      </c>
      <c r="P52" s="113">
        <v>0.19</v>
      </c>
      <c r="Q52" s="118">
        <f t="shared" ref="Q52" si="13">+O52*P52</f>
        <v>3818.62</v>
      </c>
      <c r="R52" s="118">
        <f t="shared" si="2"/>
        <v>23916.62</v>
      </c>
      <c r="S52" s="118">
        <f t="shared" si="6"/>
        <v>18440.376666666667</v>
      </c>
      <c r="T52" s="113">
        <v>0.19</v>
      </c>
      <c r="U52" s="118">
        <f t="shared" si="7"/>
        <v>3503.6715666666669</v>
      </c>
      <c r="V52" s="118">
        <f t="shared" si="8"/>
        <v>21944.048233333335</v>
      </c>
    </row>
    <row r="53" spans="1:22" ht="38.25" x14ac:dyDescent="0.25">
      <c r="A53" s="110">
        <f t="shared" si="9"/>
        <v>44</v>
      </c>
      <c r="B53" s="111">
        <v>50171550</v>
      </c>
      <c r="C53" s="114" t="s">
        <v>203</v>
      </c>
      <c r="D53" s="72" t="s">
        <v>185</v>
      </c>
      <c r="E53" s="71">
        <v>1</v>
      </c>
      <c r="F53" s="129" t="s">
        <v>475</v>
      </c>
      <c r="G53" s="130">
        <v>70912.5</v>
      </c>
      <c r="H53" s="113">
        <v>0.19</v>
      </c>
      <c r="I53" s="134">
        <f t="shared" si="3"/>
        <v>13473.375</v>
      </c>
      <c r="J53" s="134">
        <f t="shared" si="0"/>
        <v>84385.875</v>
      </c>
      <c r="K53" s="130">
        <v>89900</v>
      </c>
      <c r="L53" s="113">
        <v>0.19</v>
      </c>
      <c r="M53" s="134">
        <f t="shared" si="11"/>
        <v>17081</v>
      </c>
      <c r="N53" s="134">
        <f t="shared" si="1"/>
        <v>106981</v>
      </c>
      <c r="O53" s="138">
        <v>91760</v>
      </c>
      <c r="P53" s="115">
        <v>0.19</v>
      </c>
      <c r="Q53" s="118">
        <f t="shared" ref="Q53:Q56" si="14">+O53*P53</f>
        <v>17434.400000000001</v>
      </c>
      <c r="R53" s="118">
        <f t="shared" si="2"/>
        <v>109194.4</v>
      </c>
      <c r="S53" s="118">
        <f t="shared" si="6"/>
        <v>84190.833333333328</v>
      </c>
      <c r="T53" s="115">
        <v>0.19</v>
      </c>
      <c r="U53" s="118">
        <f t="shared" si="7"/>
        <v>15996.258333333333</v>
      </c>
      <c r="V53" s="118">
        <f t="shared" si="8"/>
        <v>100187.09166666666</v>
      </c>
    </row>
    <row r="54" spans="1:22" ht="38.25" x14ac:dyDescent="0.25">
      <c r="A54" s="110">
        <f t="shared" si="9"/>
        <v>45</v>
      </c>
      <c r="B54" s="111">
        <v>50161509</v>
      </c>
      <c r="C54" s="112" t="s">
        <v>532</v>
      </c>
      <c r="D54" s="72" t="s">
        <v>185</v>
      </c>
      <c r="E54" s="71">
        <v>1</v>
      </c>
      <c r="F54" s="129" t="s">
        <v>475</v>
      </c>
      <c r="G54" s="130">
        <v>280218.75</v>
      </c>
      <c r="H54" s="113">
        <v>0.05</v>
      </c>
      <c r="I54" s="135">
        <f t="shared" si="3"/>
        <v>14010.9375</v>
      </c>
      <c r="J54" s="134">
        <f t="shared" si="0"/>
        <v>294229.6875</v>
      </c>
      <c r="K54" s="130">
        <v>270000</v>
      </c>
      <c r="L54" s="113">
        <v>0.05</v>
      </c>
      <c r="M54" s="135">
        <f t="shared" si="11"/>
        <v>13500</v>
      </c>
      <c r="N54" s="135">
        <f t="shared" si="1"/>
        <v>283500</v>
      </c>
      <c r="O54" s="137">
        <v>270000</v>
      </c>
      <c r="P54" s="113">
        <v>0.05</v>
      </c>
      <c r="Q54" s="136">
        <f t="shared" si="14"/>
        <v>13500</v>
      </c>
      <c r="R54" s="136">
        <f t="shared" si="2"/>
        <v>283500</v>
      </c>
      <c r="S54" s="118">
        <f t="shared" si="6"/>
        <v>273406.25</v>
      </c>
      <c r="T54" s="113">
        <v>0.05</v>
      </c>
      <c r="U54" s="118">
        <f t="shared" si="7"/>
        <v>13670.3125</v>
      </c>
      <c r="V54" s="118">
        <f t="shared" si="8"/>
        <v>287076.5625</v>
      </c>
    </row>
    <row r="55" spans="1:22" ht="38.25" x14ac:dyDescent="0.25">
      <c r="A55" s="110">
        <f t="shared" si="9"/>
        <v>46</v>
      </c>
      <c r="B55" s="111">
        <v>50161509</v>
      </c>
      <c r="C55" s="112" t="s">
        <v>533</v>
      </c>
      <c r="D55" s="72" t="s">
        <v>185</v>
      </c>
      <c r="E55" s="71">
        <v>1</v>
      </c>
      <c r="F55" s="129" t="s">
        <v>475</v>
      </c>
      <c r="G55" s="130">
        <v>43462.5</v>
      </c>
      <c r="H55" s="113">
        <v>0.05</v>
      </c>
      <c r="I55" s="134">
        <f t="shared" si="3"/>
        <v>2173.125</v>
      </c>
      <c r="J55" s="134">
        <f t="shared" si="0"/>
        <v>45635.625</v>
      </c>
      <c r="K55" s="130">
        <v>57000</v>
      </c>
      <c r="L55" s="113">
        <v>0.05</v>
      </c>
      <c r="M55" s="134">
        <f t="shared" si="11"/>
        <v>2850</v>
      </c>
      <c r="N55" s="134">
        <f t="shared" si="1"/>
        <v>59850</v>
      </c>
      <c r="O55" s="137">
        <v>57000</v>
      </c>
      <c r="P55" s="113">
        <v>0.05</v>
      </c>
      <c r="Q55" s="118">
        <f t="shared" si="14"/>
        <v>2850</v>
      </c>
      <c r="R55" s="118">
        <f t="shared" si="2"/>
        <v>59850</v>
      </c>
      <c r="S55" s="118">
        <f t="shared" si="6"/>
        <v>52487.5</v>
      </c>
      <c r="T55" s="113">
        <v>0.05</v>
      </c>
      <c r="U55" s="118">
        <f t="shared" si="7"/>
        <v>2624.375</v>
      </c>
      <c r="V55" s="118">
        <f t="shared" si="8"/>
        <v>55111.875</v>
      </c>
    </row>
    <row r="56" spans="1:22" ht="38.25" x14ac:dyDescent="0.25">
      <c r="A56" s="110">
        <f t="shared" si="9"/>
        <v>47</v>
      </c>
      <c r="B56" s="111">
        <v>50161509</v>
      </c>
      <c r="C56" s="112" t="s">
        <v>534</v>
      </c>
      <c r="D56" s="72" t="s">
        <v>185</v>
      </c>
      <c r="E56" s="71">
        <v>1</v>
      </c>
      <c r="F56" s="129" t="s">
        <v>475</v>
      </c>
      <c r="G56" s="130">
        <v>6405</v>
      </c>
      <c r="H56" s="113">
        <v>0.05</v>
      </c>
      <c r="I56" s="134">
        <f t="shared" si="3"/>
        <v>320.25</v>
      </c>
      <c r="J56" s="134">
        <f t="shared" si="0"/>
        <v>6725.25</v>
      </c>
      <c r="K56" s="130">
        <v>8400</v>
      </c>
      <c r="L56" s="113">
        <v>0.05</v>
      </c>
      <c r="M56" s="134">
        <f t="shared" si="11"/>
        <v>420</v>
      </c>
      <c r="N56" s="134">
        <f t="shared" si="1"/>
        <v>8820</v>
      </c>
      <c r="O56" s="137">
        <v>8400</v>
      </c>
      <c r="P56" s="113">
        <v>0.05</v>
      </c>
      <c r="Q56" s="118">
        <f t="shared" si="14"/>
        <v>420</v>
      </c>
      <c r="R56" s="118">
        <f t="shared" si="2"/>
        <v>8820</v>
      </c>
      <c r="S56" s="118">
        <f t="shared" si="6"/>
        <v>7735</v>
      </c>
      <c r="T56" s="113">
        <v>0.05</v>
      </c>
      <c r="U56" s="118">
        <f t="shared" si="7"/>
        <v>386.75</v>
      </c>
      <c r="V56" s="118">
        <f t="shared" si="8"/>
        <v>8121.75</v>
      </c>
    </row>
    <row r="57" spans="1:22" s="109" customFormat="1" ht="38.25" x14ac:dyDescent="0.25">
      <c r="A57" s="110">
        <f t="shared" si="9"/>
        <v>48</v>
      </c>
      <c r="B57" s="111">
        <v>50161509</v>
      </c>
      <c r="C57" s="119" t="s">
        <v>189</v>
      </c>
      <c r="D57" s="73" t="s">
        <v>185</v>
      </c>
      <c r="E57" s="71">
        <v>1</v>
      </c>
      <c r="F57" s="129" t="s">
        <v>475</v>
      </c>
      <c r="G57" s="132">
        <v>7891.88</v>
      </c>
      <c r="H57" s="120">
        <v>0.05</v>
      </c>
      <c r="I57" s="134">
        <f>+G57*H57</f>
        <v>394.59400000000005</v>
      </c>
      <c r="J57" s="134">
        <f t="shared" si="0"/>
        <v>8286.4740000000002</v>
      </c>
      <c r="K57" s="132">
        <v>10350</v>
      </c>
      <c r="L57" s="120">
        <v>0.05</v>
      </c>
      <c r="M57" s="134">
        <f>+K57*L57</f>
        <v>517.5</v>
      </c>
      <c r="N57" s="134">
        <f t="shared" si="1"/>
        <v>10867.5</v>
      </c>
      <c r="O57" s="137">
        <v>10350</v>
      </c>
      <c r="P57" s="113">
        <v>0.05</v>
      </c>
      <c r="Q57" s="118">
        <f>+O57*P57</f>
        <v>517.5</v>
      </c>
      <c r="R57" s="118">
        <f t="shared" si="2"/>
        <v>10867.5</v>
      </c>
      <c r="S57" s="118">
        <f t="shared" si="6"/>
        <v>9530.626666666667</v>
      </c>
      <c r="T57" s="113">
        <v>0.05</v>
      </c>
      <c r="U57" s="118">
        <f t="shared" si="7"/>
        <v>476.53133333333335</v>
      </c>
      <c r="V57" s="118">
        <f t="shared" si="8"/>
        <v>10007.157999999999</v>
      </c>
    </row>
    <row r="58" spans="1:22" s="109" customFormat="1" ht="38.25" x14ac:dyDescent="0.25">
      <c r="A58" s="110">
        <f t="shared" si="9"/>
        <v>49</v>
      </c>
      <c r="B58" s="111">
        <v>50161509</v>
      </c>
      <c r="C58" s="116" t="s">
        <v>535</v>
      </c>
      <c r="D58" s="73" t="s">
        <v>185</v>
      </c>
      <c r="E58" s="71">
        <v>1</v>
      </c>
      <c r="F58" s="129" t="s">
        <v>475</v>
      </c>
      <c r="G58" s="131">
        <v>8006.25</v>
      </c>
      <c r="H58" s="117">
        <v>0.05</v>
      </c>
      <c r="I58" s="134">
        <f t="shared" ref="I58:I103" si="15">+G58*H58</f>
        <v>400.3125</v>
      </c>
      <c r="J58" s="134">
        <f t="shared" si="0"/>
        <v>8406.5625</v>
      </c>
      <c r="K58" s="131">
        <v>12000</v>
      </c>
      <c r="L58" s="117">
        <v>0.05</v>
      </c>
      <c r="M58" s="134">
        <f t="shared" ref="M58:M103" si="16">+K58*L58</f>
        <v>600</v>
      </c>
      <c r="N58" s="134">
        <f t="shared" si="1"/>
        <v>12600</v>
      </c>
      <c r="O58" s="137">
        <v>12000</v>
      </c>
      <c r="P58" s="113">
        <v>0.05</v>
      </c>
      <c r="Q58" s="118">
        <f t="shared" ref="Q58:Q103" si="17">+O58*P58</f>
        <v>600</v>
      </c>
      <c r="R58" s="118">
        <f t="shared" si="2"/>
        <v>12600</v>
      </c>
      <c r="S58" s="118">
        <f t="shared" si="6"/>
        <v>10668.75</v>
      </c>
      <c r="T58" s="113">
        <v>0.05</v>
      </c>
      <c r="U58" s="118">
        <f t="shared" si="7"/>
        <v>533.4375</v>
      </c>
      <c r="V58" s="118">
        <f t="shared" si="8"/>
        <v>11202.1875</v>
      </c>
    </row>
    <row r="59" spans="1:22" s="109" customFormat="1" ht="38.25" x14ac:dyDescent="0.25">
      <c r="A59" s="110">
        <f t="shared" si="9"/>
        <v>50</v>
      </c>
      <c r="B59" s="111">
        <v>50161800</v>
      </c>
      <c r="C59" s="112" t="s">
        <v>536</v>
      </c>
      <c r="D59" s="73" t="s">
        <v>185</v>
      </c>
      <c r="E59" s="71">
        <v>1</v>
      </c>
      <c r="F59" s="129" t="s">
        <v>475</v>
      </c>
      <c r="G59" s="130">
        <v>22760.63</v>
      </c>
      <c r="H59" s="113">
        <v>0.19</v>
      </c>
      <c r="I59" s="134">
        <f t="shared" si="15"/>
        <v>4324.5196999999998</v>
      </c>
      <c r="J59" s="134">
        <f t="shared" si="0"/>
        <v>27085.149700000002</v>
      </c>
      <c r="K59" s="130">
        <v>28855</v>
      </c>
      <c r="L59" s="113">
        <v>0.19</v>
      </c>
      <c r="M59" s="134">
        <f t="shared" si="16"/>
        <v>5482.45</v>
      </c>
      <c r="N59" s="134">
        <f t="shared" si="1"/>
        <v>34337.449999999997</v>
      </c>
      <c r="O59" s="137">
        <v>29452</v>
      </c>
      <c r="P59" s="113">
        <v>0.19</v>
      </c>
      <c r="Q59" s="118">
        <f t="shared" si="17"/>
        <v>5595.88</v>
      </c>
      <c r="R59" s="118">
        <f t="shared" si="2"/>
        <v>35047.879999999997</v>
      </c>
      <c r="S59" s="118">
        <f t="shared" si="6"/>
        <v>27022.543333333335</v>
      </c>
      <c r="T59" s="113">
        <v>0.19</v>
      </c>
      <c r="U59" s="118">
        <f t="shared" si="7"/>
        <v>5134.2832333333336</v>
      </c>
      <c r="V59" s="118">
        <f t="shared" si="8"/>
        <v>32156.82656666667</v>
      </c>
    </row>
    <row r="60" spans="1:22" s="109" customFormat="1" ht="38.25" x14ac:dyDescent="0.25">
      <c r="A60" s="110">
        <f t="shared" si="9"/>
        <v>51</v>
      </c>
      <c r="B60" s="111">
        <v>50202306</v>
      </c>
      <c r="C60" s="112" t="s">
        <v>537</v>
      </c>
      <c r="D60" s="73" t="s">
        <v>185</v>
      </c>
      <c r="E60" s="71">
        <v>1</v>
      </c>
      <c r="F60" s="129" t="s">
        <v>475</v>
      </c>
      <c r="G60" s="130">
        <v>5261.25</v>
      </c>
      <c r="H60" s="113">
        <v>0.19</v>
      </c>
      <c r="I60" s="134">
        <f t="shared" si="15"/>
        <v>999.63750000000005</v>
      </c>
      <c r="J60" s="134">
        <f t="shared" si="0"/>
        <v>6260.8874999999998</v>
      </c>
      <c r="K60" s="130">
        <v>6670</v>
      </c>
      <c r="L60" s="113">
        <v>0.19</v>
      </c>
      <c r="M60" s="134">
        <f t="shared" si="16"/>
        <v>1267.3</v>
      </c>
      <c r="N60" s="134">
        <f t="shared" si="1"/>
        <v>7937.3</v>
      </c>
      <c r="O60" s="137">
        <v>6808</v>
      </c>
      <c r="P60" s="113">
        <v>0.19</v>
      </c>
      <c r="Q60" s="118">
        <f t="shared" si="17"/>
        <v>1293.52</v>
      </c>
      <c r="R60" s="118">
        <f t="shared" si="2"/>
        <v>8101.52</v>
      </c>
      <c r="S60" s="118">
        <f t="shared" si="6"/>
        <v>6246.416666666667</v>
      </c>
      <c r="T60" s="113">
        <v>0.19</v>
      </c>
      <c r="U60" s="118">
        <f t="shared" si="7"/>
        <v>1186.8191666666667</v>
      </c>
      <c r="V60" s="118">
        <f t="shared" si="8"/>
        <v>7433.2358333333341</v>
      </c>
    </row>
    <row r="61" spans="1:22" s="109" customFormat="1" ht="38.25" x14ac:dyDescent="0.25">
      <c r="A61" s="110">
        <f t="shared" si="9"/>
        <v>52</v>
      </c>
      <c r="B61" s="111">
        <v>12164501</v>
      </c>
      <c r="C61" s="112" t="s">
        <v>538</v>
      </c>
      <c r="D61" s="73" t="s">
        <v>185</v>
      </c>
      <c r="E61" s="71">
        <v>1</v>
      </c>
      <c r="F61" s="129" t="s">
        <v>475</v>
      </c>
      <c r="G61" s="130">
        <v>20473.13</v>
      </c>
      <c r="H61" s="113">
        <v>0.19</v>
      </c>
      <c r="I61" s="134">
        <f t="shared" si="15"/>
        <v>3889.8947000000003</v>
      </c>
      <c r="J61" s="134">
        <f t="shared" si="0"/>
        <v>24363.024700000002</v>
      </c>
      <c r="K61" s="130">
        <v>25955</v>
      </c>
      <c r="L61" s="113">
        <v>0.19</v>
      </c>
      <c r="M61" s="134">
        <f t="shared" si="16"/>
        <v>4931.45</v>
      </c>
      <c r="N61" s="134">
        <f t="shared" si="1"/>
        <v>30886.45</v>
      </c>
      <c r="O61" s="137">
        <v>26492</v>
      </c>
      <c r="P61" s="113">
        <v>0.19</v>
      </c>
      <c r="Q61" s="118">
        <f t="shared" si="17"/>
        <v>5033.4800000000005</v>
      </c>
      <c r="R61" s="118">
        <f t="shared" si="2"/>
        <v>31525.48</v>
      </c>
      <c r="S61" s="118">
        <f t="shared" si="6"/>
        <v>24306.710000000003</v>
      </c>
      <c r="T61" s="113">
        <v>0.19</v>
      </c>
      <c r="U61" s="118">
        <f t="shared" si="7"/>
        <v>4618.2749000000003</v>
      </c>
      <c r="V61" s="118">
        <f t="shared" si="8"/>
        <v>28924.984900000003</v>
      </c>
    </row>
    <row r="62" spans="1:22" s="109" customFormat="1" ht="38.25" x14ac:dyDescent="0.25">
      <c r="A62" s="110">
        <f t="shared" si="9"/>
        <v>53</v>
      </c>
      <c r="B62" s="111">
        <v>50181709</v>
      </c>
      <c r="C62" s="112" t="s">
        <v>539</v>
      </c>
      <c r="D62" s="73" t="s">
        <v>185</v>
      </c>
      <c r="E62" s="71">
        <v>1</v>
      </c>
      <c r="F62" s="129" t="s">
        <v>475</v>
      </c>
      <c r="G62" s="130">
        <v>8006.25</v>
      </c>
      <c r="H62" s="113">
        <v>0</v>
      </c>
      <c r="I62" s="134">
        <f t="shared" si="15"/>
        <v>0</v>
      </c>
      <c r="J62" s="134">
        <f t="shared" si="0"/>
        <v>8006.25</v>
      </c>
      <c r="K62" s="130">
        <v>10500</v>
      </c>
      <c r="L62" s="113">
        <v>0</v>
      </c>
      <c r="M62" s="134">
        <f t="shared" si="16"/>
        <v>0</v>
      </c>
      <c r="N62" s="134">
        <f t="shared" si="1"/>
        <v>10500</v>
      </c>
      <c r="O62" s="137">
        <v>10500</v>
      </c>
      <c r="P62" s="113">
        <v>0</v>
      </c>
      <c r="Q62" s="118">
        <f t="shared" si="17"/>
        <v>0</v>
      </c>
      <c r="R62" s="118">
        <f t="shared" si="2"/>
        <v>10500</v>
      </c>
      <c r="S62" s="118">
        <f t="shared" si="6"/>
        <v>9668.75</v>
      </c>
      <c r="T62" s="113">
        <v>0</v>
      </c>
      <c r="U62" s="118">
        <f t="shared" si="7"/>
        <v>0</v>
      </c>
      <c r="V62" s="118">
        <f t="shared" si="8"/>
        <v>9668.75</v>
      </c>
    </row>
    <row r="63" spans="1:22" s="109" customFormat="1" ht="38.25" x14ac:dyDescent="0.2">
      <c r="A63" s="110">
        <f t="shared" si="9"/>
        <v>54</v>
      </c>
      <c r="B63" s="111">
        <v>50161800</v>
      </c>
      <c r="C63" s="121" t="s">
        <v>501</v>
      </c>
      <c r="D63" s="73" t="s">
        <v>185</v>
      </c>
      <c r="E63" s="71">
        <v>1</v>
      </c>
      <c r="F63" s="129" t="s">
        <v>475</v>
      </c>
      <c r="G63" s="130">
        <v>9150</v>
      </c>
      <c r="H63" s="113">
        <v>0.19</v>
      </c>
      <c r="I63" s="134">
        <f t="shared" si="15"/>
        <v>1738.5</v>
      </c>
      <c r="J63" s="134">
        <f t="shared" si="0"/>
        <v>10888.5</v>
      </c>
      <c r="K63" s="130">
        <v>11600</v>
      </c>
      <c r="L63" s="113">
        <v>0.19</v>
      </c>
      <c r="M63" s="134">
        <f t="shared" si="16"/>
        <v>2204</v>
      </c>
      <c r="N63" s="134">
        <f t="shared" si="1"/>
        <v>13804</v>
      </c>
      <c r="O63" s="137">
        <v>11840</v>
      </c>
      <c r="P63" s="113">
        <v>0.19</v>
      </c>
      <c r="Q63" s="118">
        <f t="shared" si="17"/>
        <v>2249.6</v>
      </c>
      <c r="R63" s="118">
        <f t="shared" si="2"/>
        <v>14089.6</v>
      </c>
      <c r="S63" s="118">
        <f t="shared" si="6"/>
        <v>10863.333333333334</v>
      </c>
      <c r="T63" s="113">
        <v>0.19</v>
      </c>
      <c r="U63" s="118">
        <f t="shared" si="7"/>
        <v>2064.0333333333333</v>
      </c>
      <c r="V63" s="118">
        <f t="shared" si="8"/>
        <v>12927.366666666667</v>
      </c>
    </row>
    <row r="64" spans="1:22" s="109" customFormat="1" ht="38.25" x14ac:dyDescent="0.25">
      <c r="A64" s="110">
        <f t="shared" si="9"/>
        <v>55</v>
      </c>
      <c r="B64" s="111">
        <v>50161800</v>
      </c>
      <c r="C64" s="114" t="s">
        <v>204</v>
      </c>
      <c r="D64" s="73" t="s">
        <v>185</v>
      </c>
      <c r="E64" s="71">
        <v>1</v>
      </c>
      <c r="F64" s="129" t="s">
        <v>475</v>
      </c>
      <c r="G64" s="130">
        <v>1072.8800000000001</v>
      </c>
      <c r="H64" s="113">
        <v>0.19</v>
      </c>
      <c r="I64" s="134">
        <f t="shared" si="15"/>
        <v>203.84720000000002</v>
      </c>
      <c r="J64" s="134">
        <f t="shared" si="0"/>
        <v>1276.7272</v>
      </c>
      <c r="K64" s="130">
        <v>1360</v>
      </c>
      <c r="L64" s="113">
        <v>0.19</v>
      </c>
      <c r="M64" s="134">
        <f t="shared" si="16"/>
        <v>258.39999999999998</v>
      </c>
      <c r="N64" s="134">
        <f t="shared" si="1"/>
        <v>1618.4</v>
      </c>
      <c r="O64" s="137">
        <v>1388</v>
      </c>
      <c r="P64" s="113">
        <v>0.19</v>
      </c>
      <c r="Q64" s="118">
        <f t="shared" si="17"/>
        <v>263.72000000000003</v>
      </c>
      <c r="R64" s="118">
        <f t="shared" si="2"/>
        <v>1651.72</v>
      </c>
      <c r="S64" s="118">
        <f t="shared" si="6"/>
        <v>1273.6266666666668</v>
      </c>
      <c r="T64" s="113">
        <v>0.19</v>
      </c>
      <c r="U64" s="118">
        <f t="shared" si="7"/>
        <v>241.9890666666667</v>
      </c>
      <c r="V64" s="118">
        <f t="shared" si="8"/>
        <v>1515.6157333333335</v>
      </c>
    </row>
    <row r="65" spans="1:22" s="109" customFormat="1" ht="38.25" x14ac:dyDescent="0.25">
      <c r="A65" s="110">
        <f t="shared" si="9"/>
        <v>56</v>
      </c>
      <c r="B65" s="111">
        <v>50182001</v>
      </c>
      <c r="C65" s="114" t="s">
        <v>205</v>
      </c>
      <c r="D65" s="73" t="s">
        <v>185</v>
      </c>
      <c r="E65" s="71">
        <v>1</v>
      </c>
      <c r="F65" s="129" t="s">
        <v>475</v>
      </c>
      <c r="G65" s="130">
        <v>4289.25</v>
      </c>
      <c r="H65" s="113">
        <v>0.19</v>
      </c>
      <c r="I65" s="134">
        <f t="shared" si="15"/>
        <v>814.95749999999998</v>
      </c>
      <c r="J65" s="134">
        <f t="shared" si="0"/>
        <v>5104.2075000000004</v>
      </c>
      <c r="K65" s="130">
        <v>5438</v>
      </c>
      <c r="L65" s="113">
        <v>0.19</v>
      </c>
      <c r="M65" s="134">
        <f t="shared" si="16"/>
        <v>1033.22</v>
      </c>
      <c r="N65" s="134">
        <f t="shared" si="1"/>
        <v>6471.22</v>
      </c>
      <c r="O65" s="138">
        <v>5550</v>
      </c>
      <c r="P65" s="115">
        <v>0.19</v>
      </c>
      <c r="Q65" s="118">
        <f t="shared" si="17"/>
        <v>1054.5</v>
      </c>
      <c r="R65" s="118">
        <f t="shared" si="2"/>
        <v>6604.5</v>
      </c>
      <c r="S65" s="118">
        <f t="shared" si="6"/>
        <v>5092.416666666667</v>
      </c>
      <c r="T65" s="115">
        <v>0.19</v>
      </c>
      <c r="U65" s="118">
        <f t="shared" si="7"/>
        <v>967.55916666666678</v>
      </c>
      <c r="V65" s="118">
        <f t="shared" si="8"/>
        <v>6059.9758333333339</v>
      </c>
    </row>
    <row r="66" spans="1:22" s="109" customFormat="1" ht="38.25" x14ac:dyDescent="0.25">
      <c r="A66" s="110">
        <f t="shared" si="9"/>
        <v>57</v>
      </c>
      <c r="B66" s="111">
        <v>50161800</v>
      </c>
      <c r="C66" s="112" t="s">
        <v>540</v>
      </c>
      <c r="D66" s="73" t="s">
        <v>185</v>
      </c>
      <c r="E66" s="71">
        <v>1</v>
      </c>
      <c r="F66" s="129" t="s">
        <v>475</v>
      </c>
      <c r="G66" s="130">
        <v>22760.63</v>
      </c>
      <c r="H66" s="113">
        <v>0.19</v>
      </c>
      <c r="I66" s="134">
        <f t="shared" si="15"/>
        <v>4324.5196999999998</v>
      </c>
      <c r="J66" s="134">
        <f t="shared" si="0"/>
        <v>27085.149700000002</v>
      </c>
      <c r="K66" s="130">
        <v>28855</v>
      </c>
      <c r="L66" s="113">
        <v>0.19</v>
      </c>
      <c r="M66" s="134">
        <f t="shared" si="16"/>
        <v>5482.45</v>
      </c>
      <c r="N66" s="134">
        <f t="shared" si="1"/>
        <v>34337.449999999997</v>
      </c>
      <c r="O66" s="137">
        <v>29452</v>
      </c>
      <c r="P66" s="113">
        <v>0.19</v>
      </c>
      <c r="Q66" s="118">
        <f t="shared" si="17"/>
        <v>5595.88</v>
      </c>
      <c r="R66" s="118">
        <f t="shared" si="2"/>
        <v>35047.879999999997</v>
      </c>
      <c r="S66" s="118">
        <f t="shared" si="6"/>
        <v>27022.543333333335</v>
      </c>
      <c r="T66" s="113">
        <v>0.19</v>
      </c>
      <c r="U66" s="118">
        <f t="shared" si="7"/>
        <v>5134.2832333333336</v>
      </c>
      <c r="V66" s="118">
        <f t="shared" si="8"/>
        <v>32156.82656666667</v>
      </c>
    </row>
    <row r="67" spans="1:22" s="109" customFormat="1" ht="38.25" x14ac:dyDescent="0.25">
      <c r="A67" s="110">
        <f t="shared" si="9"/>
        <v>58</v>
      </c>
      <c r="B67" s="111">
        <v>50201706</v>
      </c>
      <c r="C67" s="112" t="s">
        <v>541</v>
      </c>
      <c r="D67" s="73" t="s">
        <v>185</v>
      </c>
      <c r="E67" s="71">
        <v>1</v>
      </c>
      <c r="F67" s="129" t="s">
        <v>475</v>
      </c>
      <c r="G67" s="130">
        <v>41175</v>
      </c>
      <c r="H67" s="113">
        <v>0.05</v>
      </c>
      <c r="I67" s="134">
        <f t="shared" si="15"/>
        <v>2058.75</v>
      </c>
      <c r="J67" s="134">
        <f t="shared" si="0"/>
        <v>43233.75</v>
      </c>
      <c r="K67" s="130">
        <v>54000</v>
      </c>
      <c r="L67" s="113">
        <v>0.05</v>
      </c>
      <c r="M67" s="134">
        <f t="shared" si="16"/>
        <v>2700</v>
      </c>
      <c r="N67" s="134">
        <f t="shared" si="1"/>
        <v>56700</v>
      </c>
      <c r="O67" s="137">
        <v>54000</v>
      </c>
      <c r="P67" s="113">
        <v>0.05</v>
      </c>
      <c r="Q67" s="118">
        <f t="shared" si="17"/>
        <v>2700</v>
      </c>
      <c r="R67" s="118">
        <f t="shared" si="2"/>
        <v>56700</v>
      </c>
      <c r="S67" s="118">
        <f t="shared" si="6"/>
        <v>49725</v>
      </c>
      <c r="T67" s="113">
        <v>0.05</v>
      </c>
      <c r="U67" s="118">
        <f t="shared" si="7"/>
        <v>2486.25</v>
      </c>
      <c r="V67" s="118">
        <f t="shared" si="8"/>
        <v>52211.25</v>
      </c>
    </row>
    <row r="68" spans="1:22" s="109" customFormat="1" ht="38.25" x14ac:dyDescent="0.25">
      <c r="A68" s="110">
        <f t="shared" si="9"/>
        <v>59</v>
      </c>
      <c r="B68" s="111">
        <v>50201706</v>
      </c>
      <c r="C68" s="114" t="s">
        <v>206</v>
      </c>
      <c r="D68" s="73" t="s">
        <v>185</v>
      </c>
      <c r="E68" s="71">
        <v>1</v>
      </c>
      <c r="F68" s="129" t="s">
        <v>475</v>
      </c>
      <c r="G68" s="130">
        <v>25448.63</v>
      </c>
      <c r="H68" s="113">
        <v>0.05</v>
      </c>
      <c r="I68" s="134">
        <f t="shared" si="15"/>
        <v>1272.4315000000001</v>
      </c>
      <c r="J68" s="134">
        <f t="shared" si="0"/>
        <v>26721.0615</v>
      </c>
      <c r="K68" s="130">
        <v>33375</v>
      </c>
      <c r="L68" s="113">
        <v>0.05</v>
      </c>
      <c r="M68" s="134">
        <f t="shared" si="16"/>
        <v>1668.75</v>
      </c>
      <c r="N68" s="134">
        <f t="shared" si="1"/>
        <v>35043.75</v>
      </c>
      <c r="O68" s="137">
        <v>33375</v>
      </c>
      <c r="P68" s="113">
        <v>0.05</v>
      </c>
      <c r="Q68" s="118">
        <f t="shared" si="17"/>
        <v>1668.75</v>
      </c>
      <c r="R68" s="118">
        <f t="shared" si="2"/>
        <v>35043.75</v>
      </c>
      <c r="S68" s="118">
        <f t="shared" si="6"/>
        <v>30732.876666666667</v>
      </c>
      <c r="T68" s="113">
        <v>0.05</v>
      </c>
      <c r="U68" s="118">
        <f t="shared" si="7"/>
        <v>1536.6438333333335</v>
      </c>
      <c r="V68" s="118">
        <f t="shared" si="8"/>
        <v>32269.520499999999</v>
      </c>
    </row>
    <row r="69" spans="1:22" ht="38.25" x14ac:dyDescent="0.25">
      <c r="A69" s="110">
        <f t="shared" si="9"/>
        <v>60</v>
      </c>
      <c r="B69" s="111">
        <v>50201706</v>
      </c>
      <c r="C69" s="114" t="s">
        <v>207</v>
      </c>
      <c r="D69" s="72" t="s">
        <v>185</v>
      </c>
      <c r="E69" s="71">
        <v>1</v>
      </c>
      <c r="F69" s="129" t="s">
        <v>475</v>
      </c>
      <c r="G69" s="130">
        <v>56043.75</v>
      </c>
      <c r="H69" s="113">
        <v>0.05</v>
      </c>
      <c r="I69" s="134">
        <f t="shared" si="15"/>
        <v>2802.1875</v>
      </c>
      <c r="J69" s="134">
        <f t="shared" si="0"/>
        <v>58845.9375</v>
      </c>
      <c r="K69" s="130">
        <v>73500</v>
      </c>
      <c r="L69" s="113">
        <v>0.05</v>
      </c>
      <c r="M69" s="134">
        <f t="shared" si="16"/>
        <v>3675</v>
      </c>
      <c r="N69" s="134">
        <f t="shared" si="1"/>
        <v>77175</v>
      </c>
      <c r="O69" s="137">
        <v>73500</v>
      </c>
      <c r="P69" s="113">
        <v>0.05</v>
      </c>
      <c r="Q69" s="118">
        <f t="shared" si="17"/>
        <v>3675</v>
      </c>
      <c r="R69" s="118">
        <f t="shared" si="2"/>
        <v>77175</v>
      </c>
      <c r="S69" s="118">
        <f t="shared" si="6"/>
        <v>67681.25</v>
      </c>
      <c r="T69" s="113">
        <v>0.05</v>
      </c>
      <c r="U69" s="118">
        <f t="shared" si="7"/>
        <v>3384.0625</v>
      </c>
      <c r="V69" s="118">
        <f t="shared" si="8"/>
        <v>71065.3125</v>
      </c>
    </row>
    <row r="70" spans="1:22" ht="38.25" x14ac:dyDescent="0.25">
      <c r="A70" s="110">
        <f t="shared" si="9"/>
        <v>61</v>
      </c>
      <c r="B70" s="111">
        <v>50201706</v>
      </c>
      <c r="C70" s="112" t="s">
        <v>542</v>
      </c>
      <c r="D70" s="72" t="s">
        <v>185</v>
      </c>
      <c r="E70" s="71">
        <v>1</v>
      </c>
      <c r="F70" s="129" t="s">
        <v>475</v>
      </c>
      <c r="G70" s="130">
        <v>56043.75</v>
      </c>
      <c r="H70" s="113">
        <v>0.05</v>
      </c>
      <c r="I70" s="134">
        <f t="shared" si="15"/>
        <v>2802.1875</v>
      </c>
      <c r="J70" s="134">
        <f t="shared" si="0"/>
        <v>58845.9375</v>
      </c>
      <c r="K70" s="130">
        <v>73500</v>
      </c>
      <c r="L70" s="113">
        <v>0.05</v>
      </c>
      <c r="M70" s="134">
        <f t="shared" si="16"/>
        <v>3675</v>
      </c>
      <c r="N70" s="134">
        <f t="shared" si="1"/>
        <v>77175</v>
      </c>
      <c r="O70" s="137">
        <v>73500</v>
      </c>
      <c r="P70" s="113">
        <v>0.05</v>
      </c>
      <c r="Q70" s="118">
        <f t="shared" si="17"/>
        <v>3675</v>
      </c>
      <c r="R70" s="118">
        <f t="shared" si="2"/>
        <v>77175</v>
      </c>
      <c r="S70" s="118">
        <f t="shared" si="6"/>
        <v>67681.25</v>
      </c>
      <c r="T70" s="113">
        <v>0.05</v>
      </c>
      <c r="U70" s="118">
        <f t="shared" si="7"/>
        <v>3384.0625</v>
      </c>
      <c r="V70" s="118">
        <f t="shared" si="8"/>
        <v>71065.3125</v>
      </c>
    </row>
    <row r="71" spans="1:22" ht="38.25" x14ac:dyDescent="0.25">
      <c r="A71" s="110">
        <f t="shared" si="9"/>
        <v>62</v>
      </c>
      <c r="B71" s="111">
        <v>50171550</v>
      </c>
      <c r="C71" s="112" t="s">
        <v>543</v>
      </c>
      <c r="D71" s="72" t="s">
        <v>185</v>
      </c>
      <c r="E71" s="71">
        <v>1</v>
      </c>
      <c r="F71" s="129" t="s">
        <v>475</v>
      </c>
      <c r="G71" s="130">
        <v>96875.63</v>
      </c>
      <c r="H71" s="113">
        <v>0</v>
      </c>
      <c r="I71" s="134">
        <f t="shared" si="15"/>
        <v>0</v>
      </c>
      <c r="J71" s="134">
        <f t="shared" si="0"/>
        <v>96875.63</v>
      </c>
      <c r="K71" s="130">
        <v>127050</v>
      </c>
      <c r="L71" s="113">
        <v>0</v>
      </c>
      <c r="M71" s="134">
        <f t="shared" si="16"/>
        <v>0</v>
      </c>
      <c r="N71" s="134">
        <f t="shared" si="1"/>
        <v>127050</v>
      </c>
      <c r="O71" s="137">
        <v>127050</v>
      </c>
      <c r="P71" s="113">
        <v>0</v>
      </c>
      <c r="Q71" s="118">
        <f t="shared" si="17"/>
        <v>0</v>
      </c>
      <c r="R71" s="118">
        <f t="shared" si="2"/>
        <v>127050</v>
      </c>
      <c r="S71" s="118">
        <f t="shared" si="6"/>
        <v>116991.87666666666</v>
      </c>
      <c r="T71" s="113">
        <v>0</v>
      </c>
      <c r="U71" s="118">
        <f t="shared" si="7"/>
        <v>0</v>
      </c>
      <c r="V71" s="118">
        <f t="shared" si="8"/>
        <v>116991.87666666666</v>
      </c>
    </row>
    <row r="72" spans="1:22" ht="38.25" x14ac:dyDescent="0.25">
      <c r="A72" s="110">
        <f t="shared" si="9"/>
        <v>63</v>
      </c>
      <c r="B72" s="111">
        <v>50171550</v>
      </c>
      <c r="C72" s="112" t="s">
        <v>544</v>
      </c>
      <c r="D72" s="72" t="s">
        <v>185</v>
      </c>
      <c r="E72" s="71">
        <v>1</v>
      </c>
      <c r="F72" s="129" t="s">
        <v>475</v>
      </c>
      <c r="G72" s="130">
        <v>38658.75</v>
      </c>
      <c r="H72" s="113">
        <v>0.19</v>
      </c>
      <c r="I72" s="134">
        <f t="shared" si="15"/>
        <v>7345.1625000000004</v>
      </c>
      <c r="J72" s="134">
        <f t="shared" si="0"/>
        <v>46003.912499999999</v>
      </c>
      <c r="K72" s="130">
        <v>66700</v>
      </c>
      <c r="L72" s="113">
        <v>0.19</v>
      </c>
      <c r="M72" s="134">
        <f t="shared" si="16"/>
        <v>12673</v>
      </c>
      <c r="N72" s="134">
        <f t="shared" si="1"/>
        <v>79373</v>
      </c>
      <c r="O72" s="137">
        <v>68080</v>
      </c>
      <c r="P72" s="113">
        <v>0.19</v>
      </c>
      <c r="Q72" s="118">
        <f t="shared" si="17"/>
        <v>12935.2</v>
      </c>
      <c r="R72" s="118">
        <f t="shared" si="2"/>
        <v>81015.199999999997</v>
      </c>
      <c r="S72" s="118">
        <f t="shared" si="6"/>
        <v>57812.916666666664</v>
      </c>
      <c r="T72" s="113">
        <v>0.19</v>
      </c>
      <c r="U72" s="118">
        <f t="shared" si="7"/>
        <v>10984.454166666666</v>
      </c>
      <c r="V72" s="118">
        <f t="shared" si="8"/>
        <v>68797.370833333334</v>
      </c>
    </row>
    <row r="73" spans="1:22" ht="38.25" x14ac:dyDescent="0.25">
      <c r="A73" s="110">
        <f t="shared" si="9"/>
        <v>64</v>
      </c>
      <c r="B73" s="111">
        <v>15101605</v>
      </c>
      <c r="C73" s="112" t="s">
        <v>545</v>
      </c>
      <c r="D73" s="72" t="s">
        <v>185</v>
      </c>
      <c r="E73" s="71">
        <v>1</v>
      </c>
      <c r="F73" s="129" t="s">
        <v>475</v>
      </c>
      <c r="G73" s="130">
        <v>124668.75</v>
      </c>
      <c r="H73" s="113">
        <v>0</v>
      </c>
      <c r="I73" s="134">
        <f t="shared" si="15"/>
        <v>0</v>
      </c>
      <c r="J73" s="134">
        <f t="shared" si="0"/>
        <v>124668.75</v>
      </c>
      <c r="K73" s="130">
        <v>163500</v>
      </c>
      <c r="L73" s="113">
        <v>0</v>
      </c>
      <c r="M73" s="134">
        <f t="shared" si="16"/>
        <v>0</v>
      </c>
      <c r="N73" s="134">
        <f t="shared" si="1"/>
        <v>163500</v>
      </c>
      <c r="O73" s="137">
        <v>163500</v>
      </c>
      <c r="P73" s="113">
        <v>0</v>
      </c>
      <c r="Q73" s="118">
        <f t="shared" si="17"/>
        <v>0</v>
      </c>
      <c r="R73" s="118">
        <f t="shared" si="2"/>
        <v>163500</v>
      </c>
      <c r="S73" s="118">
        <f t="shared" si="6"/>
        <v>150556.25</v>
      </c>
      <c r="T73" s="113">
        <v>0</v>
      </c>
      <c r="U73" s="118">
        <f t="shared" si="7"/>
        <v>0</v>
      </c>
      <c r="V73" s="118">
        <f t="shared" si="8"/>
        <v>150556.25</v>
      </c>
    </row>
    <row r="74" spans="1:22" ht="38.25" x14ac:dyDescent="0.25">
      <c r="A74" s="110">
        <f t="shared" si="9"/>
        <v>65</v>
      </c>
      <c r="B74" s="111">
        <v>15101605</v>
      </c>
      <c r="C74" s="114" t="s">
        <v>477</v>
      </c>
      <c r="D74" s="72" t="s">
        <v>185</v>
      </c>
      <c r="E74" s="71">
        <v>1</v>
      </c>
      <c r="F74" s="129" t="s">
        <v>475</v>
      </c>
      <c r="G74" s="130">
        <v>228750</v>
      </c>
      <c r="H74" s="113">
        <v>0</v>
      </c>
      <c r="I74" s="134">
        <f t="shared" si="15"/>
        <v>0</v>
      </c>
      <c r="J74" s="134">
        <f t="shared" ref="J74:J137" si="18">+(G74+I74)*E74</f>
        <v>228750</v>
      </c>
      <c r="K74" s="130">
        <v>300000</v>
      </c>
      <c r="L74" s="113">
        <v>0</v>
      </c>
      <c r="M74" s="134">
        <f t="shared" si="16"/>
        <v>0</v>
      </c>
      <c r="N74" s="134">
        <f t="shared" ref="N74:N137" si="19">+(K74+M74)*E74</f>
        <v>300000</v>
      </c>
      <c r="O74" s="137">
        <v>300000</v>
      </c>
      <c r="P74" s="113">
        <v>0</v>
      </c>
      <c r="Q74" s="118">
        <f t="shared" si="17"/>
        <v>0</v>
      </c>
      <c r="R74" s="118">
        <f t="shared" ref="R74:R137" si="20">+(O74+Q74)*E74</f>
        <v>300000</v>
      </c>
      <c r="S74" s="118">
        <f t="shared" si="6"/>
        <v>276250</v>
      </c>
      <c r="T74" s="113">
        <v>0</v>
      </c>
      <c r="U74" s="118">
        <f t="shared" si="7"/>
        <v>0</v>
      </c>
      <c r="V74" s="118">
        <f t="shared" si="8"/>
        <v>276250</v>
      </c>
    </row>
    <row r="75" spans="1:22" ht="38.25" x14ac:dyDescent="0.25">
      <c r="A75" s="110">
        <f t="shared" si="9"/>
        <v>66</v>
      </c>
      <c r="B75" s="111">
        <v>50221101</v>
      </c>
      <c r="C75" s="122" t="s">
        <v>208</v>
      </c>
      <c r="D75" s="72" t="s">
        <v>185</v>
      </c>
      <c r="E75" s="71">
        <v>1</v>
      </c>
      <c r="F75" s="129" t="s">
        <v>475</v>
      </c>
      <c r="G75" s="133">
        <v>14548.5</v>
      </c>
      <c r="H75" s="123">
        <v>0.19</v>
      </c>
      <c r="I75" s="134">
        <f t="shared" si="15"/>
        <v>2764.2150000000001</v>
      </c>
      <c r="J75" s="134">
        <f t="shared" si="18"/>
        <v>17312.715</v>
      </c>
      <c r="K75" s="133">
        <v>18444</v>
      </c>
      <c r="L75" s="123">
        <v>0.19</v>
      </c>
      <c r="M75" s="134">
        <f t="shared" si="16"/>
        <v>3504.36</v>
      </c>
      <c r="N75" s="134">
        <f t="shared" si="19"/>
        <v>21948.36</v>
      </c>
      <c r="O75" s="137">
        <v>18826</v>
      </c>
      <c r="P75" s="113">
        <v>0.19</v>
      </c>
      <c r="Q75" s="118">
        <f t="shared" si="17"/>
        <v>3576.94</v>
      </c>
      <c r="R75" s="118">
        <f t="shared" si="20"/>
        <v>22402.94</v>
      </c>
      <c r="S75" s="118">
        <f t="shared" ref="S75:S138" si="21">+(K75+O75+G75)/3</f>
        <v>17272.833333333332</v>
      </c>
      <c r="T75" s="113">
        <v>0.19</v>
      </c>
      <c r="U75" s="118">
        <f t="shared" ref="U75:U138" si="22">+S75*T75</f>
        <v>3281.8383333333331</v>
      </c>
      <c r="V75" s="118">
        <f t="shared" ref="V75:V138" si="23">+(S75+U75)*E75</f>
        <v>20554.671666666665</v>
      </c>
    </row>
    <row r="76" spans="1:22" ht="38.25" x14ac:dyDescent="0.25">
      <c r="A76" s="110">
        <f t="shared" ref="A76:A139" si="24">+A75+1</f>
        <v>67</v>
      </c>
      <c r="B76" s="111">
        <v>50171901</v>
      </c>
      <c r="C76" s="116" t="s">
        <v>546</v>
      </c>
      <c r="D76" s="72" t="s">
        <v>185</v>
      </c>
      <c r="E76" s="71">
        <v>1</v>
      </c>
      <c r="F76" s="129" t="s">
        <v>475</v>
      </c>
      <c r="G76" s="131">
        <v>8806.8799999999992</v>
      </c>
      <c r="H76" s="117">
        <v>0.19</v>
      </c>
      <c r="I76" s="134">
        <f t="shared" si="15"/>
        <v>1673.3072</v>
      </c>
      <c r="J76" s="134">
        <f t="shared" si="18"/>
        <v>10480.187199999998</v>
      </c>
      <c r="K76" s="131">
        <v>11165</v>
      </c>
      <c r="L76" s="117">
        <v>0.19</v>
      </c>
      <c r="M76" s="134">
        <f t="shared" si="16"/>
        <v>2121.35</v>
      </c>
      <c r="N76" s="134">
        <f t="shared" si="19"/>
        <v>13286.35</v>
      </c>
      <c r="O76" s="138">
        <v>11396</v>
      </c>
      <c r="P76" s="115">
        <v>0.19</v>
      </c>
      <c r="Q76" s="118">
        <f t="shared" si="17"/>
        <v>2165.2400000000002</v>
      </c>
      <c r="R76" s="118">
        <f t="shared" si="20"/>
        <v>13561.24</v>
      </c>
      <c r="S76" s="118">
        <f t="shared" si="21"/>
        <v>10455.959999999999</v>
      </c>
      <c r="T76" s="115">
        <v>0.19</v>
      </c>
      <c r="U76" s="118">
        <f t="shared" si="22"/>
        <v>1986.6324</v>
      </c>
      <c r="V76" s="118">
        <f t="shared" si="23"/>
        <v>12442.5924</v>
      </c>
    </row>
    <row r="77" spans="1:22" ht="38.25" x14ac:dyDescent="0.25">
      <c r="A77" s="110">
        <f t="shared" si="24"/>
        <v>68</v>
      </c>
      <c r="B77" s="111">
        <v>50161800</v>
      </c>
      <c r="C77" s="112" t="s">
        <v>547</v>
      </c>
      <c r="D77" s="72" t="s">
        <v>185</v>
      </c>
      <c r="E77" s="71">
        <v>1</v>
      </c>
      <c r="F77" s="129" t="s">
        <v>475</v>
      </c>
      <c r="G77" s="130">
        <v>153262.5</v>
      </c>
      <c r="H77" s="113">
        <v>0.19</v>
      </c>
      <c r="I77" s="135">
        <f t="shared" si="15"/>
        <v>29119.875</v>
      </c>
      <c r="J77" s="134">
        <f t="shared" si="18"/>
        <v>182382.375</v>
      </c>
      <c r="K77" s="130">
        <v>194300</v>
      </c>
      <c r="L77" s="113">
        <v>0.19</v>
      </c>
      <c r="M77" s="135">
        <f t="shared" si="16"/>
        <v>36917</v>
      </c>
      <c r="N77" s="135">
        <f t="shared" si="19"/>
        <v>231217</v>
      </c>
      <c r="O77" s="137">
        <v>198320</v>
      </c>
      <c r="P77" s="113">
        <v>0.19</v>
      </c>
      <c r="Q77" s="136">
        <f t="shared" si="17"/>
        <v>37680.800000000003</v>
      </c>
      <c r="R77" s="118">
        <f t="shared" si="20"/>
        <v>236000.8</v>
      </c>
      <c r="S77" s="118">
        <f t="shared" si="21"/>
        <v>181960.83333333334</v>
      </c>
      <c r="T77" s="113">
        <v>0.19</v>
      </c>
      <c r="U77" s="118">
        <f t="shared" si="22"/>
        <v>34572.558333333334</v>
      </c>
      <c r="V77" s="118">
        <f t="shared" si="23"/>
        <v>216533.39166666666</v>
      </c>
    </row>
    <row r="78" spans="1:22" ht="38.25" x14ac:dyDescent="0.25">
      <c r="A78" s="110">
        <f t="shared" si="24"/>
        <v>69</v>
      </c>
      <c r="B78" s="111">
        <v>50171904</v>
      </c>
      <c r="C78" s="112" t="s">
        <v>548</v>
      </c>
      <c r="D78" s="72" t="s">
        <v>185</v>
      </c>
      <c r="E78" s="71">
        <v>1</v>
      </c>
      <c r="F78" s="129" t="s">
        <v>475</v>
      </c>
      <c r="G78" s="130">
        <v>42204.38</v>
      </c>
      <c r="H78" s="113">
        <v>0.19</v>
      </c>
      <c r="I78" s="134">
        <f t="shared" si="15"/>
        <v>8018.8321999999998</v>
      </c>
      <c r="J78" s="134">
        <f t="shared" si="18"/>
        <v>50223.212199999994</v>
      </c>
      <c r="K78" s="130">
        <v>53505</v>
      </c>
      <c r="L78" s="113">
        <v>0.19</v>
      </c>
      <c r="M78" s="134">
        <f t="shared" si="16"/>
        <v>10165.950000000001</v>
      </c>
      <c r="N78" s="134">
        <f t="shared" si="19"/>
        <v>63670.95</v>
      </c>
      <c r="O78" s="137">
        <v>54612</v>
      </c>
      <c r="P78" s="113">
        <v>0.19</v>
      </c>
      <c r="Q78" s="118">
        <f t="shared" si="17"/>
        <v>10376.280000000001</v>
      </c>
      <c r="R78" s="118">
        <f t="shared" si="20"/>
        <v>64988.28</v>
      </c>
      <c r="S78" s="118">
        <f t="shared" si="21"/>
        <v>50107.126666666671</v>
      </c>
      <c r="T78" s="113">
        <v>0.19</v>
      </c>
      <c r="U78" s="118">
        <f t="shared" si="22"/>
        <v>9520.3540666666668</v>
      </c>
      <c r="V78" s="118">
        <f t="shared" si="23"/>
        <v>59627.480733333337</v>
      </c>
    </row>
    <row r="79" spans="1:22" ht="38.25" x14ac:dyDescent="0.25">
      <c r="A79" s="110">
        <f t="shared" si="24"/>
        <v>70</v>
      </c>
      <c r="B79" s="111">
        <v>50171500</v>
      </c>
      <c r="C79" s="114" t="s">
        <v>478</v>
      </c>
      <c r="D79" s="73" t="s">
        <v>185</v>
      </c>
      <c r="E79" s="71">
        <v>1</v>
      </c>
      <c r="F79" s="129" t="s">
        <v>475</v>
      </c>
      <c r="G79" s="130">
        <v>349987.5</v>
      </c>
      <c r="H79" s="113">
        <v>0.19</v>
      </c>
      <c r="I79" s="135">
        <f t="shared" si="15"/>
        <v>66497.625</v>
      </c>
      <c r="J79" s="134">
        <f t="shared" si="18"/>
        <v>416485.125</v>
      </c>
      <c r="K79" s="130">
        <v>297250</v>
      </c>
      <c r="L79" s="113">
        <v>0.19</v>
      </c>
      <c r="M79" s="135">
        <f t="shared" si="16"/>
        <v>56477.5</v>
      </c>
      <c r="N79" s="135">
        <f t="shared" si="19"/>
        <v>353727.5</v>
      </c>
      <c r="O79" s="137">
        <v>303400</v>
      </c>
      <c r="P79" s="113">
        <v>0.19</v>
      </c>
      <c r="Q79" s="136">
        <f t="shared" si="17"/>
        <v>57646</v>
      </c>
      <c r="R79" s="136">
        <f t="shared" si="20"/>
        <v>361046</v>
      </c>
      <c r="S79" s="118">
        <f t="shared" si="21"/>
        <v>316879.16666666669</v>
      </c>
      <c r="T79" s="113">
        <v>0.19</v>
      </c>
      <c r="U79" s="118">
        <f t="shared" si="22"/>
        <v>60207.041666666672</v>
      </c>
      <c r="V79" s="118">
        <f t="shared" si="23"/>
        <v>377086.20833333337</v>
      </c>
    </row>
    <row r="80" spans="1:22" ht="38.25" x14ac:dyDescent="0.25">
      <c r="A80" s="110">
        <f t="shared" si="24"/>
        <v>71</v>
      </c>
      <c r="B80" s="111">
        <v>50171500</v>
      </c>
      <c r="C80" s="114" t="s">
        <v>479</v>
      </c>
      <c r="D80" s="73" t="s">
        <v>185</v>
      </c>
      <c r="E80" s="71">
        <v>1</v>
      </c>
      <c r="F80" s="129" t="s">
        <v>475</v>
      </c>
      <c r="G80" s="130">
        <v>349987.5</v>
      </c>
      <c r="H80" s="113">
        <v>0.19</v>
      </c>
      <c r="I80" s="135">
        <f t="shared" si="15"/>
        <v>66497.625</v>
      </c>
      <c r="J80" s="134">
        <f t="shared" si="18"/>
        <v>416485.125</v>
      </c>
      <c r="K80" s="130">
        <v>396500</v>
      </c>
      <c r="L80" s="113">
        <v>0.19</v>
      </c>
      <c r="M80" s="135">
        <f t="shared" si="16"/>
        <v>75335</v>
      </c>
      <c r="N80" s="135">
        <f t="shared" si="19"/>
        <v>471835</v>
      </c>
      <c r="O80" s="137">
        <v>451400</v>
      </c>
      <c r="P80" s="113">
        <v>0.19</v>
      </c>
      <c r="Q80" s="136">
        <f t="shared" si="17"/>
        <v>85766</v>
      </c>
      <c r="R80" s="136">
        <f t="shared" si="20"/>
        <v>537166</v>
      </c>
      <c r="S80" s="118">
        <f t="shared" si="21"/>
        <v>399295.83333333331</v>
      </c>
      <c r="T80" s="113">
        <v>0.19</v>
      </c>
      <c r="U80" s="118">
        <f t="shared" si="22"/>
        <v>75866.208333333328</v>
      </c>
      <c r="V80" s="118">
        <f t="shared" si="23"/>
        <v>475162.04166666663</v>
      </c>
    </row>
    <row r="81" spans="1:22" ht="38.25" x14ac:dyDescent="0.25">
      <c r="A81" s="110">
        <f t="shared" si="24"/>
        <v>72</v>
      </c>
      <c r="B81" s="111">
        <v>50171500</v>
      </c>
      <c r="C81" s="112" t="s">
        <v>549</v>
      </c>
      <c r="D81" s="73" t="s">
        <v>185</v>
      </c>
      <c r="E81" s="71">
        <v>1</v>
      </c>
      <c r="F81" s="129" t="s">
        <v>475</v>
      </c>
      <c r="G81" s="130">
        <v>349987.5</v>
      </c>
      <c r="H81" s="113">
        <v>0.19</v>
      </c>
      <c r="I81" s="134">
        <f t="shared" si="15"/>
        <v>66497.625</v>
      </c>
      <c r="J81" s="134">
        <f t="shared" si="18"/>
        <v>416485.125</v>
      </c>
      <c r="K81" s="130">
        <v>396500</v>
      </c>
      <c r="L81" s="113">
        <v>0.19</v>
      </c>
      <c r="M81" s="134">
        <f t="shared" si="16"/>
        <v>75335</v>
      </c>
      <c r="N81" s="134">
        <f t="shared" si="19"/>
        <v>471835</v>
      </c>
      <c r="O81" s="137">
        <v>451400</v>
      </c>
      <c r="P81" s="113">
        <v>0.19</v>
      </c>
      <c r="Q81" s="118">
        <f t="shared" si="17"/>
        <v>85766</v>
      </c>
      <c r="R81" s="118">
        <f t="shared" si="20"/>
        <v>537166</v>
      </c>
      <c r="S81" s="118">
        <f t="shared" si="21"/>
        <v>399295.83333333331</v>
      </c>
      <c r="T81" s="113">
        <v>0.19</v>
      </c>
      <c r="U81" s="118">
        <f t="shared" si="22"/>
        <v>75866.208333333328</v>
      </c>
      <c r="V81" s="118">
        <f t="shared" si="23"/>
        <v>475162.04166666663</v>
      </c>
    </row>
    <row r="82" spans="1:22" ht="38.25" x14ac:dyDescent="0.25">
      <c r="A82" s="110">
        <f t="shared" si="24"/>
        <v>73</v>
      </c>
      <c r="B82" s="111">
        <v>50161511</v>
      </c>
      <c r="C82" s="112" t="s">
        <v>550</v>
      </c>
      <c r="D82" s="73" t="s">
        <v>185</v>
      </c>
      <c r="E82" s="71">
        <v>1</v>
      </c>
      <c r="F82" s="129" t="s">
        <v>475</v>
      </c>
      <c r="G82" s="130">
        <v>59475</v>
      </c>
      <c r="H82" s="113">
        <v>0.19</v>
      </c>
      <c r="I82" s="134">
        <f t="shared" si="15"/>
        <v>11300.25</v>
      </c>
      <c r="J82" s="134">
        <f t="shared" si="18"/>
        <v>70775.25</v>
      </c>
      <c r="K82" s="130">
        <v>75400</v>
      </c>
      <c r="L82" s="113">
        <v>0.19</v>
      </c>
      <c r="M82" s="134">
        <f t="shared" si="16"/>
        <v>14326</v>
      </c>
      <c r="N82" s="134">
        <f t="shared" si="19"/>
        <v>89726</v>
      </c>
      <c r="O82" s="137">
        <v>76960</v>
      </c>
      <c r="P82" s="113">
        <v>0.19</v>
      </c>
      <c r="Q82" s="118">
        <f t="shared" si="17"/>
        <v>14622.4</v>
      </c>
      <c r="R82" s="118">
        <f t="shared" si="20"/>
        <v>91582.399999999994</v>
      </c>
      <c r="S82" s="118">
        <f t="shared" si="21"/>
        <v>70611.666666666672</v>
      </c>
      <c r="T82" s="113">
        <v>0.19</v>
      </c>
      <c r="U82" s="118">
        <f t="shared" si="22"/>
        <v>13416.216666666667</v>
      </c>
      <c r="V82" s="118">
        <f t="shared" si="23"/>
        <v>84027.883333333331</v>
      </c>
    </row>
    <row r="83" spans="1:22" ht="38.25" x14ac:dyDescent="0.25">
      <c r="A83" s="110">
        <f t="shared" si="24"/>
        <v>74</v>
      </c>
      <c r="B83" s="111">
        <v>50161511</v>
      </c>
      <c r="C83" s="112" t="s">
        <v>551</v>
      </c>
      <c r="D83" s="73" t="s">
        <v>185</v>
      </c>
      <c r="E83" s="71">
        <v>1</v>
      </c>
      <c r="F83" s="129" t="s">
        <v>475</v>
      </c>
      <c r="G83" s="130">
        <v>56958.75</v>
      </c>
      <c r="H83" s="113">
        <v>0.19</v>
      </c>
      <c r="I83" s="134">
        <f t="shared" si="15"/>
        <v>10822.1625</v>
      </c>
      <c r="J83" s="134">
        <f t="shared" si="18"/>
        <v>67780.912500000006</v>
      </c>
      <c r="K83" s="130">
        <v>72210</v>
      </c>
      <c r="L83" s="113">
        <v>0.19</v>
      </c>
      <c r="M83" s="134">
        <f t="shared" si="16"/>
        <v>13719.9</v>
      </c>
      <c r="N83" s="134">
        <f t="shared" si="19"/>
        <v>85929.9</v>
      </c>
      <c r="O83" s="137">
        <v>73704</v>
      </c>
      <c r="P83" s="113">
        <v>0.19</v>
      </c>
      <c r="Q83" s="118">
        <f t="shared" si="17"/>
        <v>14003.76</v>
      </c>
      <c r="R83" s="118">
        <f t="shared" si="20"/>
        <v>87707.76</v>
      </c>
      <c r="S83" s="118">
        <f t="shared" si="21"/>
        <v>67624.25</v>
      </c>
      <c r="T83" s="113">
        <v>0.19</v>
      </c>
      <c r="U83" s="118">
        <f t="shared" si="22"/>
        <v>12848.6075</v>
      </c>
      <c r="V83" s="118">
        <f t="shared" si="23"/>
        <v>80472.857499999998</v>
      </c>
    </row>
    <row r="84" spans="1:22" ht="38.25" x14ac:dyDescent="0.25">
      <c r="A84" s="110">
        <f t="shared" si="24"/>
        <v>75</v>
      </c>
      <c r="B84" s="71"/>
      <c r="C84" s="114" t="s">
        <v>209</v>
      </c>
      <c r="D84" s="73" t="s">
        <v>185</v>
      </c>
      <c r="E84" s="71">
        <v>1</v>
      </c>
      <c r="F84" s="129" t="s">
        <v>475</v>
      </c>
      <c r="G84" s="130">
        <v>3545.63</v>
      </c>
      <c r="H84" s="113">
        <v>0.19</v>
      </c>
      <c r="I84" s="134">
        <f t="shared" si="15"/>
        <v>673.66970000000003</v>
      </c>
      <c r="J84" s="134">
        <f t="shared" si="18"/>
        <v>4219.2997000000005</v>
      </c>
      <c r="K84" s="130">
        <v>4495</v>
      </c>
      <c r="L84" s="113">
        <v>0.19</v>
      </c>
      <c r="M84" s="134">
        <f t="shared" si="16"/>
        <v>854.05</v>
      </c>
      <c r="N84" s="134">
        <f t="shared" si="19"/>
        <v>5349.05</v>
      </c>
      <c r="O84" s="137">
        <v>4588</v>
      </c>
      <c r="P84" s="113">
        <v>0.19</v>
      </c>
      <c r="Q84" s="118">
        <f t="shared" si="17"/>
        <v>871.72</v>
      </c>
      <c r="R84" s="118">
        <f t="shared" si="20"/>
        <v>5459.72</v>
      </c>
      <c r="S84" s="118">
        <f t="shared" si="21"/>
        <v>4209.543333333334</v>
      </c>
      <c r="T84" s="113">
        <v>0.19</v>
      </c>
      <c r="U84" s="118">
        <f t="shared" si="22"/>
        <v>799.81323333333341</v>
      </c>
      <c r="V84" s="118">
        <f t="shared" si="23"/>
        <v>5009.3565666666673</v>
      </c>
    </row>
    <row r="85" spans="1:22" ht="38.25" x14ac:dyDescent="0.25">
      <c r="A85" s="110">
        <f t="shared" si="24"/>
        <v>76</v>
      </c>
      <c r="B85" s="111">
        <v>50161511</v>
      </c>
      <c r="C85" s="112" t="s">
        <v>552</v>
      </c>
      <c r="D85" s="73" t="s">
        <v>185</v>
      </c>
      <c r="E85" s="71">
        <v>1</v>
      </c>
      <c r="F85" s="129" t="s">
        <v>475</v>
      </c>
      <c r="G85" s="130">
        <v>18300</v>
      </c>
      <c r="H85" s="113">
        <v>0.05</v>
      </c>
      <c r="I85" s="134">
        <f t="shared" si="15"/>
        <v>915</v>
      </c>
      <c r="J85" s="134">
        <f t="shared" si="18"/>
        <v>19215</v>
      </c>
      <c r="K85" s="130">
        <v>24000</v>
      </c>
      <c r="L85" s="113">
        <v>0.05</v>
      </c>
      <c r="M85" s="134">
        <f t="shared" si="16"/>
        <v>1200</v>
      </c>
      <c r="N85" s="134">
        <f t="shared" si="19"/>
        <v>25200</v>
      </c>
      <c r="O85" s="137">
        <v>24000</v>
      </c>
      <c r="P85" s="113">
        <v>0.05</v>
      </c>
      <c r="Q85" s="118">
        <f t="shared" si="17"/>
        <v>1200</v>
      </c>
      <c r="R85" s="118">
        <f t="shared" si="20"/>
        <v>25200</v>
      </c>
      <c r="S85" s="118">
        <f t="shared" si="21"/>
        <v>22100</v>
      </c>
      <c r="T85" s="113">
        <v>0.05</v>
      </c>
      <c r="U85" s="118">
        <f t="shared" si="22"/>
        <v>1105</v>
      </c>
      <c r="V85" s="118">
        <f t="shared" si="23"/>
        <v>23205</v>
      </c>
    </row>
    <row r="86" spans="1:22" ht="38.25" x14ac:dyDescent="0.25">
      <c r="A86" s="110">
        <f t="shared" si="24"/>
        <v>77</v>
      </c>
      <c r="B86" s="111">
        <v>50161813</v>
      </c>
      <c r="C86" s="112" t="s">
        <v>553</v>
      </c>
      <c r="D86" s="73" t="s">
        <v>185</v>
      </c>
      <c r="E86" s="71">
        <v>1</v>
      </c>
      <c r="F86" s="129" t="s">
        <v>475</v>
      </c>
      <c r="G86" s="130">
        <v>4794.75</v>
      </c>
      <c r="H86" s="113">
        <v>0.19</v>
      </c>
      <c r="I86" s="134">
        <f t="shared" si="15"/>
        <v>911.00250000000005</v>
      </c>
      <c r="J86" s="134">
        <f t="shared" si="18"/>
        <v>5705.7525000000005</v>
      </c>
      <c r="K86" s="130">
        <v>6078</v>
      </c>
      <c r="L86" s="113">
        <v>0.19</v>
      </c>
      <c r="M86" s="134">
        <f t="shared" si="16"/>
        <v>1154.82</v>
      </c>
      <c r="N86" s="134">
        <f t="shared" si="19"/>
        <v>7232.82</v>
      </c>
      <c r="O86" s="137">
        <v>6204</v>
      </c>
      <c r="P86" s="113">
        <v>0.19</v>
      </c>
      <c r="Q86" s="118">
        <f t="shared" si="17"/>
        <v>1178.76</v>
      </c>
      <c r="R86" s="118">
        <f t="shared" si="20"/>
        <v>7382.76</v>
      </c>
      <c r="S86" s="118">
        <f t="shared" si="21"/>
        <v>5692.25</v>
      </c>
      <c r="T86" s="113">
        <v>0.19</v>
      </c>
      <c r="U86" s="118">
        <f t="shared" si="22"/>
        <v>1081.5274999999999</v>
      </c>
      <c r="V86" s="118">
        <f t="shared" si="23"/>
        <v>6773.7775000000001</v>
      </c>
    </row>
    <row r="87" spans="1:22" ht="38.25" x14ac:dyDescent="0.25">
      <c r="A87" s="110">
        <f t="shared" si="24"/>
        <v>78</v>
      </c>
      <c r="B87" s="111">
        <v>50161813</v>
      </c>
      <c r="C87" s="112" t="s">
        <v>554</v>
      </c>
      <c r="D87" s="73" t="s">
        <v>185</v>
      </c>
      <c r="E87" s="71">
        <v>1</v>
      </c>
      <c r="F87" s="129" t="s">
        <v>475</v>
      </c>
      <c r="G87" s="130">
        <v>4518</v>
      </c>
      <c r="H87" s="113">
        <v>0.19</v>
      </c>
      <c r="I87" s="134">
        <f t="shared" si="15"/>
        <v>858.42</v>
      </c>
      <c r="J87" s="134">
        <f t="shared" si="18"/>
        <v>5376.42</v>
      </c>
      <c r="K87" s="130">
        <v>5728</v>
      </c>
      <c r="L87" s="113">
        <v>0.19</v>
      </c>
      <c r="M87" s="134">
        <f t="shared" si="16"/>
        <v>1088.32</v>
      </c>
      <c r="N87" s="134">
        <f t="shared" si="19"/>
        <v>6816.32</v>
      </c>
      <c r="O87" s="137">
        <v>5846</v>
      </c>
      <c r="P87" s="113">
        <v>0.19</v>
      </c>
      <c r="Q87" s="118">
        <f t="shared" si="17"/>
        <v>1110.74</v>
      </c>
      <c r="R87" s="118">
        <f t="shared" si="20"/>
        <v>6956.74</v>
      </c>
      <c r="S87" s="118">
        <f t="shared" si="21"/>
        <v>5364</v>
      </c>
      <c r="T87" s="113">
        <v>0.19</v>
      </c>
      <c r="U87" s="118">
        <f t="shared" si="22"/>
        <v>1019.16</v>
      </c>
      <c r="V87" s="118">
        <f t="shared" si="23"/>
        <v>6383.16</v>
      </c>
    </row>
    <row r="88" spans="1:22" ht="38.25" x14ac:dyDescent="0.25">
      <c r="A88" s="110">
        <f t="shared" si="24"/>
        <v>79</v>
      </c>
      <c r="B88" s="111">
        <v>50161800</v>
      </c>
      <c r="C88" s="114" t="s">
        <v>210</v>
      </c>
      <c r="D88" s="73" t="s">
        <v>185</v>
      </c>
      <c r="E88" s="71">
        <v>1</v>
      </c>
      <c r="F88" s="129" t="s">
        <v>475</v>
      </c>
      <c r="G88" s="130">
        <v>62906.25</v>
      </c>
      <c r="H88" s="113">
        <v>0.19</v>
      </c>
      <c r="I88" s="134">
        <f t="shared" si="15"/>
        <v>11952.1875</v>
      </c>
      <c r="J88" s="134">
        <f t="shared" si="18"/>
        <v>74858.4375</v>
      </c>
      <c r="K88" s="130">
        <v>79750</v>
      </c>
      <c r="L88" s="113">
        <v>0.19</v>
      </c>
      <c r="M88" s="134">
        <f t="shared" si="16"/>
        <v>15152.5</v>
      </c>
      <c r="N88" s="134">
        <f t="shared" si="19"/>
        <v>94902.5</v>
      </c>
      <c r="O88" s="138">
        <v>81400</v>
      </c>
      <c r="P88" s="115">
        <v>0.19</v>
      </c>
      <c r="Q88" s="118">
        <f t="shared" si="17"/>
        <v>15466</v>
      </c>
      <c r="R88" s="118">
        <f t="shared" si="20"/>
        <v>96866</v>
      </c>
      <c r="S88" s="118">
        <f t="shared" si="21"/>
        <v>74685.416666666672</v>
      </c>
      <c r="T88" s="115">
        <v>0.19</v>
      </c>
      <c r="U88" s="118">
        <f t="shared" si="22"/>
        <v>14190.229166666668</v>
      </c>
      <c r="V88" s="118">
        <f t="shared" si="23"/>
        <v>88875.645833333343</v>
      </c>
    </row>
    <row r="89" spans="1:22" ht="38.25" x14ac:dyDescent="0.25">
      <c r="A89" s="110">
        <f t="shared" si="24"/>
        <v>80</v>
      </c>
      <c r="B89" s="111">
        <v>50192110</v>
      </c>
      <c r="C89" s="112" t="s">
        <v>555</v>
      </c>
      <c r="D89" s="73" t="s">
        <v>185</v>
      </c>
      <c r="E89" s="71">
        <v>1</v>
      </c>
      <c r="F89" s="129" t="s">
        <v>475</v>
      </c>
      <c r="G89" s="130">
        <v>50325</v>
      </c>
      <c r="H89" s="113">
        <v>0</v>
      </c>
      <c r="I89" s="134">
        <f t="shared" si="15"/>
        <v>0</v>
      </c>
      <c r="J89" s="134">
        <f t="shared" si="18"/>
        <v>50325</v>
      </c>
      <c r="K89" s="130">
        <v>66000</v>
      </c>
      <c r="L89" s="113">
        <v>0</v>
      </c>
      <c r="M89" s="134">
        <f t="shared" si="16"/>
        <v>0</v>
      </c>
      <c r="N89" s="134">
        <f t="shared" si="19"/>
        <v>66000</v>
      </c>
      <c r="O89" s="137">
        <v>66000</v>
      </c>
      <c r="P89" s="113">
        <v>0</v>
      </c>
      <c r="Q89" s="118">
        <f t="shared" si="17"/>
        <v>0</v>
      </c>
      <c r="R89" s="118">
        <f t="shared" si="20"/>
        <v>66000</v>
      </c>
      <c r="S89" s="118">
        <f t="shared" si="21"/>
        <v>60775</v>
      </c>
      <c r="T89" s="113">
        <v>0</v>
      </c>
      <c r="U89" s="118">
        <f t="shared" si="22"/>
        <v>0</v>
      </c>
      <c r="V89" s="118">
        <f t="shared" si="23"/>
        <v>60775</v>
      </c>
    </row>
    <row r="90" spans="1:22" ht="38.25" x14ac:dyDescent="0.25">
      <c r="A90" s="110">
        <f t="shared" si="24"/>
        <v>81</v>
      </c>
      <c r="B90" s="111">
        <v>12164501</v>
      </c>
      <c r="C90" s="112" t="s">
        <v>556</v>
      </c>
      <c r="D90" s="73" t="s">
        <v>185</v>
      </c>
      <c r="E90" s="71">
        <v>1</v>
      </c>
      <c r="F90" s="129" t="s">
        <v>475</v>
      </c>
      <c r="G90" s="130">
        <v>45635.63</v>
      </c>
      <c r="H90" s="113">
        <v>0.19</v>
      </c>
      <c r="I90" s="134">
        <f t="shared" si="15"/>
        <v>8670.7696999999989</v>
      </c>
      <c r="J90" s="134">
        <f t="shared" si="18"/>
        <v>54306.399699999994</v>
      </c>
      <c r="K90" s="130">
        <v>57855</v>
      </c>
      <c r="L90" s="113">
        <v>0.19</v>
      </c>
      <c r="M90" s="134">
        <f t="shared" si="16"/>
        <v>10992.45</v>
      </c>
      <c r="N90" s="134">
        <f t="shared" si="19"/>
        <v>68847.45</v>
      </c>
      <c r="O90" s="137">
        <v>59052</v>
      </c>
      <c r="P90" s="113">
        <v>0.19</v>
      </c>
      <c r="Q90" s="118">
        <f t="shared" si="17"/>
        <v>11219.880000000001</v>
      </c>
      <c r="R90" s="118">
        <f t="shared" si="20"/>
        <v>70271.88</v>
      </c>
      <c r="S90" s="118">
        <f t="shared" si="21"/>
        <v>54180.876666666671</v>
      </c>
      <c r="T90" s="113">
        <v>0.19</v>
      </c>
      <c r="U90" s="118">
        <f t="shared" si="22"/>
        <v>10294.366566666667</v>
      </c>
      <c r="V90" s="118">
        <f t="shared" si="23"/>
        <v>64475.243233333342</v>
      </c>
    </row>
    <row r="91" spans="1:22" ht="38.25" x14ac:dyDescent="0.25">
      <c r="A91" s="110">
        <f t="shared" si="24"/>
        <v>82</v>
      </c>
      <c r="B91" s="111">
        <v>50171550</v>
      </c>
      <c r="C91" s="112" t="s">
        <v>557</v>
      </c>
      <c r="D91" s="73" t="s">
        <v>185</v>
      </c>
      <c r="E91" s="71">
        <v>1</v>
      </c>
      <c r="F91" s="129" t="s">
        <v>475</v>
      </c>
      <c r="G91" s="130">
        <v>80291.25</v>
      </c>
      <c r="H91" s="113">
        <v>0</v>
      </c>
      <c r="I91" s="134">
        <f t="shared" si="15"/>
        <v>0</v>
      </c>
      <c r="J91" s="134">
        <f t="shared" si="18"/>
        <v>80291.25</v>
      </c>
      <c r="K91" s="130">
        <v>105300</v>
      </c>
      <c r="L91" s="113">
        <v>0</v>
      </c>
      <c r="M91" s="134">
        <f t="shared" si="16"/>
        <v>0</v>
      </c>
      <c r="N91" s="134">
        <f t="shared" si="19"/>
        <v>105300</v>
      </c>
      <c r="O91" s="137">
        <v>105300</v>
      </c>
      <c r="P91" s="113">
        <v>0</v>
      </c>
      <c r="Q91" s="118">
        <f t="shared" si="17"/>
        <v>0</v>
      </c>
      <c r="R91" s="118">
        <f t="shared" si="20"/>
        <v>105300</v>
      </c>
      <c r="S91" s="118">
        <f t="shared" si="21"/>
        <v>96963.75</v>
      </c>
      <c r="T91" s="113">
        <v>0</v>
      </c>
      <c r="U91" s="118">
        <f t="shared" si="22"/>
        <v>0</v>
      </c>
      <c r="V91" s="118">
        <f t="shared" si="23"/>
        <v>96963.75</v>
      </c>
    </row>
    <row r="92" spans="1:22" ht="38.25" x14ac:dyDescent="0.25">
      <c r="A92" s="110">
        <f t="shared" si="24"/>
        <v>83</v>
      </c>
      <c r="B92" s="111">
        <v>51182401</v>
      </c>
      <c r="C92" s="112" t="s">
        <v>558</v>
      </c>
      <c r="D92" s="73" t="s">
        <v>185</v>
      </c>
      <c r="E92" s="71">
        <v>1</v>
      </c>
      <c r="F92" s="129" t="s">
        <v>475</v>
      </c>
      <c r="G92" s="130">
        <v>46893.75</v>
      </c>
      <c r="H92" s="113">
        <v>0.19</v>
      </c>
      <c r="I92" s="134">
        <f t="shared" si="15"/>
        <v>8909.8125</v>
      </c>
      <c r="J92" s="134">
        <f t="shared" si="18"/>
        <v>55803.5625</v>
      </c>
      <c r="K92" s="130">
        <v>59450</v>
      </c>
      <c r="L92" s="113">
        <v>0.19</v>
      </c>
      <c r="M92" s="134">
        <f t="shared" si="16"/>
        <v>11295.5</v>
      </c>
      <c r="N92" s="134">
        <f t="shared" si="19"/>
        <v>70745.5</v>
      </c>
      <c r="O92" s="137">
        <v>60680</v>
      </c>
      <c r="P92" s="113">
        <v>0.19</v>
      </c>
      <c r="Q92" s="118">
        <f t="shared" si="17"/>
        <v>11529.2</v>
      </c>
      <c r="R92" s="118">
        <f t="shared" si="20"/>
        <v>72209.2</v>
      </c>
      <c r="S92" s="118">
        <f t="shared" si="21"/>
        <v>55674.583333333336</v>
      </c>
      <c r="T92" s="113">
        <v>0.19</v>
      </c>
      <c r="U92" s="118">
        <f t="shared" si="22"/>
        <v>10578.170833333334</v>
      </c>
      <c r="V92" s="118">
        <f t="shared" si="23"/>
        <v>66252.754166666666</v>
      </c>
    </row>
    <row r="93" spans="1:22" ht="38.25" x14ac:dyDescent="0.25">
      <c r="A93" s="110">
        <f t="shared" si="24"/>
        <v>84</v>
      </c>
      <c r="B93" s="111">
        <v>50161800</v>
      </c>
      <c r="C93" s="114" t="s">
        <v>211</v>
      </c>
      <c r="D93" s="73" t="s">
        <v>185</v>
      </c>
      <c r="E93" s="71">
        <v>1</v>
      </c>
      <c r="F93" s="129" t="s">
        <v>475</v>
      </c>
      <c r="G93" s="130">
        <v>37057.5</v>
      </c>
      <c r="H93" s="113">
        <v>0.19</v>
      </c>
      <c r="I93" s="134">
        <f t="shared" si="15"/>
        <v>7040.9250000000002</v>
      </c>
      <c r="J93" s="134">
        <f t="shared" si="18"/>
        <v>44098.425000000003</v>
      </c>
      <c r="K93" s="130">
        <v>46980</v>
      </c>
      <c r="L93" s="113">
        <v>0.19</v>
      </c>
      <c r="M93" s="134">
        <f t="shared" si="16"/>
        <v>8926.2000000000007</v>
      </c>
      <c r="N93" s="134">
        <f t="shared" si="19"/>
        <v>55906.2</v>
      </c>
      <c r="O93" s="137">
        <v>47952</v>
      </c>
      <c r="P93" s="113">
        <v>0.19</v>
      </c>
      <c r="Q93" s="118">
        <f t="shared" si="17"/>
        <v>9110.8799999999992</v>
      </c>
      <c r="R93" s="118">
        <f t="shared" si="20"/>
        <v>57062.879999999997</v>
      </c>
      <c r="S93" s="118">
        <f t="shared" si="21"/>
        <v>43996.5</v>
      </c>
      <c r="T93" s="113">
        <v>0.19</v>
      </c>
      <c r="U93" s="118">
        <f t="shared" si="22"/>
        <v>8359.3350000000009</v>
      </c>
      <c r="V93" s="118">
        <f t="shared" si="23"/>
        <v>52355.834999999999</v>
      </c>
    </row>
    <row r="94" spans="1:22" ht="38.25" x14ac:dyDescent="0.25">
      <c r="A94" s="110">
        <f t="shared" si="24"/>
        <v>85</v>
      </c>
      <c r="B94" s="111">
        <v>50161511</v>
      </c>
      <c r="C94" s="116" t="s">
        <v>559</v>
      </c>
      <c r="D94" s="73" t="s">
        <v>185</v>
      </c>
      <c r="E94" s="71">
        <v>1</v>
      </c>
      <c r="F94" s="129" t="s">
        <v>475</v>
      </c>
      <c r="G94" s="131">
        <v>54442.5</v>
      </c>
      <c r="H94" s="117">
        <v>0.19</v>
      </c>
      <c r="I94" s="134">
        <f t="shared" si="15"/>
        <v>10344.075000000001</v>
      </c>
      <c r="J94" s="134">
        <f t="shared" si="18"/>
        <v>64786.574999999997</v>
      </c>
      <c r="K94" s="131">
        <v>69020</v>
      </c>
      <c r="L94" s="117">
        <v>0.19</v>
      </c>
      <c r="M94" s="134">
        <f t="shared" si="16"/>
        <v>13113.8</v>
      </c>
      <c r="N94" s="134">
        <f t="shared" si="19"/>
        <v>82133.8</v>
      </c>
      <c r="O94" s="137">
        <v>70448</v>
      </c>
      <c r="P94" s="113">
        <v>0.19</v>
      </c>
      <c r="Q94" s="118">
        <f t="shared" si="17"/>
        <v>13385.12</v>
      </c>
      <c r="R94" s="118">
        <f t="shared" si="20"/>
        <v>83833.119999999995</v>
      </c>
      <c r="S94" s="118">
        <f t="shared" si="21"/>
        <v>64636.833333333336</v>
      </c>
      <c r="T94" s="113">
        <v>0.19</v>
      </c>
      <c r="U94" s="118">
        <f t="shared" si="22"/>
        <v>12280.998333333335</v>
      </c>
      <c r="V94" s="118">
        <f t="shared" si="23"/>
        <v>76917.831666666665</v>
      </c>
    </row>
    <row r="95" spans="1:22" ht="38.25" x14ac:dyDescent="0.2">
      <c r="A95" s="110">
        <f t="shared" si="24"/>
        <v>86</v>
      </c>
      <c r="B95" s="111">
        <v>50161511</v>
      </c>
      <c r="C95" s="121" t="s">
        <v>190</v>
      </c>
      <c r="D95" s="73" t="s">
        <v>185</v>
      </c>
      <c r="E95" s="71">
        <v>1</v>
      </c>
      <c r="F95" s="129" t="s">
        <v>475</v>
      </c>
      <c r="G95" s="130">
        <v>83265</v>
      </c>
      <c r="H95" s="113">
        <v>0.19</v>
      </c>
      <c r="I95" s="134">
        <f t="shared" si="15"/>
        <v>15820.35</v>
      </c>
      <c r="J95" s="134">
        <f t="shared" si="18"/>
        <v>99085.35</v>
      </c>
      <c r="K95" s="130">
        <v>105560</v>
      </c>
      <c r="L95" s="113">
        <v>0.19</v>
      </c>
      <c r="M95" s="134">
        <f t="shared" si="16"/>
        <v>20056.400000000001</v>
      </c>
      <c r="N95" s="134">
        <f t="shared" si="19"/>
        <v>125616.4</v>
      </c>
      <c r="O95" s="137">
        <v>107744</v>
      </c>
      <c r="P95" s="113">
        <v>0.19</v>
      </c>
      <c r="Q95" s="118">
        <f t="shared" si="17"/>
        <v>20471.36</v>
      </c>
      <c r="R95" s="118">
        <f t="shared" si="20"/>
        <v>128215.36</v>
      </c>
      <c r="S95" s="118">
        <f t="shared" si="21"/>
        <v>98856.333333333328</v>
      </c>
      <c r="T95" s="113">
        <v>0.19</v>
      </c>
      <c r="U95" s="118">
        <f t="shared" si="22"/>
        <v>18782.703333333331</v>
      </c>
      <c r="V95" s="118">
        <f t="shared" si="23"/>
        <v>117639.03666666665</v>
      </c>
    </row>
    <row r="96" spans="1:22" ht="38.25" x14ac:dyDescent="0.25">
      <c r="A96" s="110">
        <f t="shared" si="24"/>
        <v>87</v>
      </c>
      <c r="B96" s="111">
        <v>50161511</v>
      </c>
      <c r="C96" s="112" t="s">
        <v>560</v>
      </c>
      <c r="D96" s="73" t="s">
        <v>185</v>
      </c>
      <c r="E96" s="71">
        <v>1</v>
      </c>
      <c r="F96" s="129" t="s">
        <v>475</v>
      </c>
      <c r="G96" s="130">
        <v>83265</v>
      </c>
      <c r="H96" s="113">
        <v>0.19</v>
      </c>
      <c r="I96" s="134">
        <f t="shared" si="15"/>
        <v>15820.35</v>
      </c>
      <c r="J96" s="134">
        <f t="shared" si="18"/>
        <v>99085.35</v>
      </c>
      <c r="K96" s="130">
        <v>105560</v>
      </c>
      <c r="L96" s="113">
        <v>0.19</v>
      </c>
      <c r="M96" s="134">
        <f t="shared" si="16"/>
        <v>20056.400000000001</v>
      </c>
      <c r="N96" s="134">
        <f t="shared" si="19"/>
        <v>125616.4</v>
      </c>
      <c r="O96" s="137">
        <v>107744</v>
      </c>
      <c r="P96" s="113">
        <v>0.19</v>
      </c>
      <c r="Q96" s="118">
        <f t="shared" si="17"/>
        <v>20471.36</v>
      </c>
      <c r="R96" s="118">
        <f t="shared" si="20"/>
        <v>128215.36</v>
      </c>
      <c r="S96" s="118">
        <f t="shared" si="21"/>
        <v>98856.333333333328</v>
      </c>
      <c r="T96" s="113">
        <v>0.19</v>
      </c>
      <c r="U96" s="118">
        <f t="shared" si="22"/>
        <v>18782.703333333331</v>
      </c>
      <c r="V96" s="118">
        <f t="shared" si="23"/>
        <v>117639.03666666665</v>
      </c>
    </row>
    <row r="97" spans="1:22" ht="38.25" x14ac:dyDescent="0.25">
      <c r="A97" s="110">
        <f t="shared" si="24"/>
        <v>88</v>
      </c>
      <c r="B97" s="111">
        <v>50161511</v>
      </c>
      <c r="C97" s="112" t="s">
        <v>561</v>
      </c>
      <c r="D97" s="73" t="s">
        <v>185</v>
      </c>
      <c r="E97" s="71">
        <v>1</v>
      </c>
      <c r="F97" s="129" t="s">
        <v>475</v>
      </c>
      <c r="G97" s="130">
        <v>46893.75</v>
      </c>
      <c r="H97" s="113">
        <v>0.19</v>
      </c>
      <c r="I97" s="134">
        <f t="shared" si="15"/>
        <v>8909.8125</v>
      </c>
      <c r="J97" s="134">
        <f t="shared" si="18"/>
        <v>55803.5625</v>
      </c>
      <c r="K97" s="130">
        <v>59450</v>
      </c>
      <c r="L97" s="113">
        <v>0.19</v>
      </c>
      <c r="M97" s="134">
        <f t="shared" si="16"/>
        <v>11295.5</v>
      </c>
      <c r="N97" s="134">
        <f t="shared" si="19"/>
        <v>70745.5</v>
      </c>
      <c r="O97" s="137">
        <v>60680</v>
      </c>
      <c r="P97" s="113">
        <v>0.19</v>
      </c>
      <c r="Q97" s="118">
        <f t="shared" si="17"/>
        <v>11529.2</v>
      </c>
      <c r="R97" s="118">
        <f t="shared" si="20"/>
        <v>72209.2</v>
      </c>
      <c r="S97" s="118">
        <f t="shared" si="21"/>
        <v>55674.583333333336</v>
      </c>
      <c r="T97" s="113">
        <v>0.19</v>
      </c>
      <c r="U97" s="118">
        <f t="shared" si="22"/>
        <v>10578.170833333334</v>
      </c>
      <c r="V97" s="118">
        <f t="shared" si="23"/>
        <v>66252.754166666666</v>
      </c>
    </row>
    <row r="98" spans="1:22" ht="38.25" x14ac:dyDescent="0.25">
      <c r="A98" s="110">
        <f t="shared" si="24"/>
        <v>89</v>
      </c>
      <c r="B98" s="111">
        <v>50160000</v>
      </c>
      <c r="C98" s="112" t="s">
        <v>562</v>
      </c>
      <c r="D98" s="73" t="s">
        <v>185</v>
      </c>
      <c r="E98" s="71">
        <v>1</v>
      </c>
      <c r="F98" s="129" t="s">
        <v>475</v>
      </c>
      <c r="G98" s="130">
        <v>46893.75</v>
      </c>
      <c r="H98" s="113">
        <v>0.19</v>
      </c>
      <c r="I98" s="134">
        <f t="shared" si="15"/>
        <v>8909.8125</v>
      </c>
      <c r="J98" s="134">
        <f t="shared" si="18"/>
        <v>55803.5625</v>
      </c>
      <c r="K98" s="130">
        <v>59450</v>
      </c>
      <c r="L98" s="113">
        <v>0.19</v>
      </c>
      <c r="M98" s="134">
        <f t="shared" si="16"/>
        <v>11295.5</v>
      </c>
      <c r="N98" s="134">
        <f t="shared" si="19"/>
        <v>70745.5</v>
      </c>
      <c r="O98" s="137">
        <v>60680</v>
      </c>
      <c r="P98" s="113">
        <v>0.19</v>
      </c>
      <c r="Q98" s="118">
        <f t="shared" si="17"/>
        <v>11529.2</v>
      </c>
      <c r="R98" s="118">
        <f t="shared" si="20"/>
        <v>72209.2</v>
      </c>
      <c r="S98" s="118">
        <f t="shared" si="21"/>
        <v>55674.583333333336</v>
      </c>
      <c r="T98" s="113">
        <v>0.19</v>
      </c>
      <c r="U98" s="118">
        <f t="shared" si="22"/>
        <v>10578.170833333334</v>
      </c>
      <c r="V98" s="118">
        <f t="shared" si="23"/>
        <v>66252.754166666666</v>
      </c>
    </row>
    <row r="99" spans="1:22" ht="38.25" x14ac:dyDescent="0.25">
      <c r="A99" s="110">
        <f t="shared" si="24"/>
        <v>90</v>
      </c>
      <c r="B99" s="111">
        <v>50161511</v>
      </c>
      <c r="C99" s="112" t="s">
        <v>563</v>
      </c>
      <c r="D99" s="71" t="s">
        <v>185</v>
      </c>
      <c r="E99" s="71">
        <v>1</v>
      </c>
      <c r="F99" s="129" t="s">
        <v>475</v>
      </c>
      <c r="G99" s="130">
        <v>46893.75</v>
      </c>
      <c r="H99" s="113">
        <v>0.19</v>
      </c>
      <c r="I99" s="134">
        <f t="shared" si="15"/>
        <v>8909.8125</v>
      </c>
      <c r="J99" s="134">
        <f t="shared" si="18"/>
        <v>55803.5625</v>
      </c>
      <c r="K99" s="130">
        <v>59450</v>
      </c>
      <c r="L99" s="113">
        <v>0.19</v>
      </c>
      <c r="M99" s="134">
        <f t="shared" si="16"/>
        <v>11295.5</v>
      </c>
      <c r="N99" s="134">
        <f t="shared" si="19"/>
        <v>70745.5</v>
      </c>
      <c r="O99" s="137">
        <v>60680</v>
      </c>
      <c r="P99" s="113">
        <v>0.19</v>
      </c>
      <c r="Q99" s="118">
        <f t="shared" si="17"/>
        <v>11529.2</v>
      </c>
      <c r="R99" s="118">
        <f t="shared" si="20"/>
        <v>72209.2</v>
      </c>
      <c r="S99" s="118">
        <f t="shared" si="21"/>
        <v>55674.583333333336</v>
      </c>
      <c r="T99" s="113">
        <v>0.19</v>
      </c>
      <c r="U99" s="118">
        <f t="shared" si="22"/>
        <v>10578.170833333334</v>
      </c>
      <c r="V99" s="118">
        <f t="shared" si="23"/>
        <v>66252.754166666666</v>
      </c>
    </row>
    <row r="100" spans="1:22" ht="38.25" x14ac:dyDescent="0.25">
      <c r="A100" s="110">
        <f t="shared" si="24"/>
        <v>91</v>
      </c>
      <c r="B100" s="111">
        <v>50161800</v>
      </c>
      <c r="C100" s="112" t="s">
        <v>564</v>
      </c>
      <c r="D100" s="72" t="s">
        <v>185</v>
      </c>
      <c r="E100" s="71">
        <v>1</v>
      </c>
      <c r="F100" s="129" t="s">
        <v>475</v>
      </c>
      <c r="G100" s="130">
        <v>42318.75</v>
      </c>
      <c r="H100" s="113">
        <v>0.19</v>
      </c>
      <c r="I100" s="134">
        <f t="shared" si="15"/>
        <v>8040.5625</v>
      </c>
      <c r="J100" s="134">
        <f t="shared" si="18"/>
        <v>50359.3125</v>
      </c>
      <c r="K100" s="130">
        <v>53650</v>
      </c>
      <c r="L100" s="113">
        <v>0.19</v>
      </c>
      <c r="M100" s="134">
        <f t="shared" si="16"/>
        <v>10193.5</v>
      </c>
      <c r="N100" s="134">
        <f t="shared" si="19"/>
        <v>63843.5</v>
      </c>
      <c r="O100" s="138">
        <v>54760</v>
      </c>
      <c r="P100" s="115">
        <v>0.19</v>
      </c>
      <c r="Q100" s="118">
        <f t="shared" si="17"/>
        <v>10404.4</v>
      </c>
      <c r="R100" s="118">
        <f t="shared" si="20"/>
        <v>65164.4</v>
      </c>
      <c r="S100" s="118">
        <f t="shared" si="21"/>
        <v>50242.916666666664</v>
      </c>
      <c r="T100" s="115">
        <v>0.19</v>
      </c>
      <c r="U100" s="118">
        <f t="shared" si="22"/>
        <v>9546.1541666666672</v>
      </c>
      <c r="V100" s="118">
        <f t="shared" si="23"/>
        <v>59789.070833333331</v>
      </c>
    </row>
    <row r="101" spans="1:22" ht="38.25" x14ac:dyDescent="0.25">
      <c r="A101" s="110">
        <f t="shared" si="24"/>
        <v>92</v>
      </c>
      <c r="B101" s="111">
        <v>50161800</v>
      </c>
      <c r="C101" s="114" t="s">
        <v>212</v>
      </c>
      <c r="D101" s="72" t="s">
        <v>185</v>
      </c>
      <c r="E101" s="71">
        <v>1</v>
      </c>
      <c r="F101" s="129" t="s">
        <v>475</v>
      </c>
      <c r="G101" s="130">
        <v>61648.13</v>
      </c>
      <c r="H101" s="113">
        <v>0.19</v>
      </c>
      <c r="I101" s="134">
        <f t="shared" si="15"/>
        <v>11713.144699999999</v>
      </c>
      <c r="J101" s="134">
        <f t="shared" si="18"/>
        <v>73361.274699999994</v>
      </c>
      <c r="K101" s="130">
        <v>78155</v>
      </c>
      <c r="L101" s="113">
        <v>0.19</v>
      </c>
      <c r="M101" s="134">
        <f t="shared" si="16"/>
        <v>14849.45</v>
      </c>
      <c r="N101" s="134">
        <f t="shared" si="19"/>
        <v>93004.45</v>
      </c>
      <c r="O101" s="137">
        <v>79772</v>
      </c>
      <c r="P101" s="113">
        <v>0.19</v>
      </c>
      <c r="Q101" s="118">
        <f t="shared" si="17"/>
        <v>15156.68</v>
      </c>
      <c r="R101" s="118">
        <f t="shared" si="20"/>
        <v>94928.68</v>
      </c>
      <c r="S101" s="118">
        <f t="shared" si="21"/>
        <v>73191.710000000006</v>
      </c>
      <c r="T101" s="113">
        <v>0.19</v>
      </c>
      <c r="U101" s="118">
        <f t="shared" si="22"/>
        <v>13906.424900000002</v>
      </c>
      <c r="V101" s="118">
        <f t="shared" si="23"/>
        <v>87098.134900000005</v>
      </c>
    </row>
    <row r="102" spans="1:22" ht="38.25" x14ac:dyDescent="0.25">
      <c r="A102" s="110">
        <f t="shared" si="24"/>
        <v>93</v>
      </c>
      <c r="B102" s="111">
        <v>50171902</v>
      </c>
      <c r="C102" s="114" t="s">
        <v>213</v>
      </c>
      <c r="D102" s="72" t="s">
        <v>185</v>
      </c>
      <c r="E102" s="71">
        <v>1</v>
      </c>
      <c r="F102" s="129" t="s">
        <v>475</v>
      </c>
      <c r="G102" s="130">
        <v>13725</v>
      </c>
      <c r="H102" s="113">
        <v>0.19</v>
      </c>
      <c r="I102" s="134">
        <f t="shared" si="15"/>
        <v>2607.75</v>
      </c>
      <c r="J102" s="134">
        <f t="shared" si="18"/>
        <v>16332.75</v>
      </c>
      <c r="K102" s="130">
        <v>17400</v>
      </c>
      <c r="L102" s="113">
        <v>0.19</v>
      </c>
      <c r="M102" s="134">
        <f t="shared" si="16"/>
        <v>3306</v>
      </c>
      <c r="N102" s="134">
        <f t="shared" si="19"/>
        <v>20706</v>
      </c>
      <c r="O102" s="137">
        <v>17760</v>
      </c>
      <c r="P102" s="113">
        <v>0.19</v>
      </c>
      <c r="Q102" s="118">
        <f t="shared" si="17"/>
        <v>3374.4</v>
      </c>
      <c r="R102" s="118">
        <f t="shared" si="20"/>
        <v>21134.400000000001</v>
      </c>
      <c r="S102" s="118">
        <f t="shared" si="21"/>
        <v>16295</v>
      </c>
      <c r="T102" s="113">
        <v>0.19</v>
      </c>
      <c r="U102" s="118">
        <f t="shared" si="22"/>
        <v>3096.05</v>
      </c>
      <c r="V102" s="118">
        <f t="shared" si="23"/>
        <v>19391.05</v>
      </c>
    </row>
    <row r="103" spans="1:22" ht="38.25" x14ac:dyDescent="0.25">
      <c r="A103" s="110">
        <f t="shared" si="24"/>
        <v>94</v>
      </c>
      <c r="B103" s="111">
        <v>12171504</v>
      </c>
      <c r="C103" s="112" t="s">
        <v>565</v>
      </c>
      <c r="D103" s="72" t="s">
        <v>185</v>
      </c>
      <c r="E103" s="71">
        <v>1</v>
      </c>
      <c r="F103" s="129" t="s">
        <v>475</v>
      </c>
      <c r="G103" s="130">
        <v>3316.88</v>
      </c>
      <c r="H103" s="113">
        <v>0.19</v>
      </c>
      <c r="I103" s="134">
        <f t="shared" si="15"/>
        <v>630.20720000000006</v>
      </c>
      <c r="J103" s="134">
        <f t="shared" si="18"/>
        <v>3947.0871999999999</v>
      </c>
      <c r="K103" s="130">
        <v>4205</v>
      </c>
      <c r="L103" s="113">
        <v>0.19</v>
      </c>
      <c r="M103" s="134">
        <f t="shared" si="16"/>
        <v>798.95</v>
      </c>
      <c r="N103" s="134">
        <f t="shared" si="19"/>
        <v>5003.95</v>
      </c>
      <c r="O103" s="137">
        <v>4292</v>
      </c>
      <c r="P103" s="113">
        <v>0.19</v>
      </c>
      <c r="Q103" s="118">
        <f t="shared" si="17"/>
        <v>815.48</v>
      </c>
      <c r="R103" s="118">
        <f t="shared" si="20"/>
        <v>5107.4799999999996</v>
      </c>
      <c r="S103" s="118">
        <f t="shared" si="21"/>
        <v>3937.9600000000005</v>
      </c>
      <c r="T103" s="113">
        <v>0.19</v>
      </c>
      <c r="U103" s="118">
        <f t="shared" si="22"/>
        <v>748.21240000000012</v>
      </c>
      <c r="V103" s="118">
        <f t="shared" si="23"/>
        <v>4686.1724000000004</v>
      </c>
    </row>
    <row r="104" spans="1:22" s="109" customFormat="1" ht="38.25" x14ac:dyDescent="0.25">
      <c r="A104" s="110">
        <f t="shared" si="24"/>
        <v>95</v>
      </c>
      <c r="B104" s="111">
        <v>12171504</v>
      </c>
      <c r="C104" s="112" t="s">
        <v>566</v>
      </c>
      <c r="D104" s="73" t="s">
        <v>185</v>
      </c>
      <c r="E104" s="71">
        <v>1</v>
      </c>
      <c r="F104" s="129" t="s">
        <v>475</v>
      </c>
      <c r="G104" s="130">
        <v>6862.5</v>
      </c>
      <c r="H104" s="113">
        <v>0.19</v>
      </c>
      <c r="I104" s="134">
        <f>+G104*H104</f>
        <v>1303.875</v>
      </c>
      <c r="J104" s="134">
        <f t="shared" si="18"/>
        <v>8166.375</v>
      </c>
      <c r="K104" s="130">
        <v>8700</v>
      </c>
      <c r="L104" s="113">
        <v>0.19</v>
      </c>
      <c r="M104" s="134">
        <f>+K104*L104</f>
        <v>1653</v>
      </c>
      <c r="N104" s="134">
        <f t="shared" si="19"/>
        <v>10353</v>
      </c>
      <c r="O104" s="137">
        <v>8880</v>
      </c>
      <c r="P104" s="113">
        <v>0.19</v>
      </c>
      <c r="Q104" s="118">
        <f>+O104*P104</f>
        <v>1687.2</v>
      </c>
      <c r="R104" s="118">
        <f t="shared" si="20"/>
        <v>10567.2</v>
      </c>
      <c r="S104" s="118">
        <f t="shared" si="21"/>
        <v>8147.5</v>
      </c>
      <c r="T104" s="113">
        <v>0.19</v>
      </c>
      <c r="U104" s="118">
        <f t="shared" si="22"/>
        <v>1548.0250000000001</v>
      </c>
      <c r="V104" s="118">
        <f t="shared" si="23"/>
        <v>9695.5249999999996</v>
      </c>
    </row>
    <row r="105" spans="1:22" s="109" customFormat="1" ht="38.25" x14ac:dyDescent="0.25">
      <c r="A105" s="110">
        <f t="shared" si="24"/>
        <v>96</v>
      </c>
      <c r="B105" s="111">
        <v>50171902</v>
      </c>
      <c r="C105" s="114" t="s">
        <v>214</v>
      </c>
      <c r="D105" s="73" t="s">
        <v>185</v>
      </c>
      <c r="E105" s="71">
        <v>1</v>
      </c>
      <c r="F105" s="129" t="s">
        <v>475</v>
      </c>
      <c r="G105" s="130">
        <v>39459.379999999997</v>
      </c>
      <c r="H105" s="113">
        <v>0.19</v>
      </c>
      <c r="I105" s="134">
        <f t="shared" ref="I105:I150" si="25">+G105*H105</f>
        <v>7497.2821999999996</v>
      </c>
      <c r="J105" s="134">
        <f t="shared" si="18"/>
        <v>46956.662199999999</v>
      </c>
      <c r="K105" s="130">
        <v>50025</v>
      </c>
      <c r="L105" s="113">
        <v>0.19</v>
      </c>
      <c r="M105" s="134">
        <f t="shared" ref="M105:M150" si="26">+K105*L105</f>
        <v>9504.75</v>
      </c>
      <c r="N105" s="134">
        <f t="shared" si="19"/>
        <v>59529.75</v>
      </c>
      <c r="O105" s="137">
        <v>51060</v>
      </c>
      <c r="P105" s="113">
        <v>0.19</v>
      </c>
      <c r="Q105" s="118">
        <f t="shared" ref="Q105:Q150" si="27">+O105*P105</f>
        <v>9701.4</v>
      </c>
      <c r="R105" s="118">
        <f t="shared" si="20"/>
        <v>60761.4</v>
      </c>
      <c r="S105" s="118">
        <f t="shared" si="21"/>
        <v>46848.126666666671</v>
      </c>
      <c r="T105" s="113">
        <v>0.19</v>
      </c>
      <c r="U105" s="118">
        <f t="shared" si="22"/>
        <v>8901.1440666666676</v>
      </c>
      <c r="V105" s="118">
        <f t="shared" si="23"/>
        <v>55749.270733333338</v>
      </c>
    </row>
    <row r="106" spans="1:22" s="109" customFormat="1" ht="38.25" x14ac:dyDescent="0.25">
      <c r="A106" s="110">
        <f t="shared" si="24"/>
        <v>97</v>
      </c>
      <c r="B106" s="111">
        <v>50171902</v>
      </c>
      <c r="C106" s="112" t="s">
        <v>567</v>
      </c>
      <c r="D106" s="73" t="s">
        <v>185</v>
      </c>
      <c r="E106" s="71">
        <v>1</v>
      </c>
      <c r="F106" s="129" t="s">
        <v>475</v>
      </c>
      <c r="G106" s="130">
        <v>17156.25</v>
      </c>
      <c r="H106" s="113">
        <v>0.19</v>
      </c>
      <c r="I106" s="134">
        <f t="shared" si="25"/>
        <v>3259.6875</v>
      </c>
      <c r="J106" s="134">
        <f t="shared" si="18"/>
        <v>20415.9375</v>
      </c>
      <c r="K106" s="130">
        <v>21750</v>
      </c>
      <c r="L106" s="113">
        <v>0.19</v>
      </c>
      <c r="M106" s="134">
        <f t="shared" si="26"/>
        <v>4132.5</v>
      </c>
      <c r="N106" s="134">
        <f t="shared" si="19"/>
        <v>25882.5</v>
      </c>
      <c r="O106" s="137">
        <v>22200</v>
      </c>
      <c r="P106" s="113">
        <v>0.19</v>
      </c>
      <c r="Q106" s="118">
        <f t="shared" si="27"/>
        <v>4218</v>
      </c>
      <c r="R106" s="118">
        <f t="shared" si="20"/>
        <v>26418</v>
      </c>
      <c r="S106" s="118">
        <f t="shared" si="21"/>
        <v>20368.75</v>
      </c>
      <c r="T106" s="113">
        <v>0.19</v>
      </c>
      <c r="U106" s="118">
        <f t="shared" si="22"/>
        <v>3870.0625</v>
      </c>
      <c r="V106" s="118">
        <f t="shared" si="23"/>
        <v>24238.8125</v>
      </c>
    </row>
    <row r="107" spans="1:22" s="109" customFormat="1" ht="38.25" x14ac:dyDescent="0.25">
      <c r="A107" s="110">
        <f t="shared" si="24"/>
        <v>98</v>
      </c>
      <c r="B107" s="111">
        <v>50171902</v>
      </c>
      <c r="C107" s="112" t="s">
        <v>568</v>
      </c>
      <c r="D107" s="73" t="s">
        <v>185</v>
      </c>
      <c r="E107" s="71">
        <v>1</v>
      </c>
      <c r="F107" s="129" t="s">
        <v>475</v>
      </c>
      <c r="G107" s="130">
        <v>17156.25</v>
      </c>
      <c r="H107" s="113">
        <v>0.19</v>
      </c>
      <c r="I107" s="134">
        <f t="shared" si="25"/>
        <v>3259.6875</v>
      </c>
      <c r="J107" s="134">
        <f t="shared" si="18"/>
        <v>20415.9375</v>
      </c>
      <c r="K107" s="130">
        <v>21750</v>
      </c>
      <c r="L107" s="113">
        <v>0.19</v>
      </c>
      <c r="M107" s="134">
        <f t="shared" si="26"/>
        <v>4132.5</v>
      </c>
      <c r="N107" s="134">
        <f t="shared" si="19"/>
        <v>25882.5</v>
      </c>
      <c r="O107" s="137">
        <v>22200</v>
      </c>
      <c r="P107" s="113">
        <v>0.19</v>
      </c>
      <c r="Q107" s="118">
        <f t="shared" si="27"/>
        <v>4218</v>
      </c>
      <c r="R107" s="118">
        <f t="shared" si="20"/>
        <v>26418</v>
      </c>
      <c r="S107" s="118">
        <f t="shared" si="21"/>
        <v>20368.75</v>
      </c>
      <c r="T107" s="113">
        <v>0.19</v>
      </c>
      <c r="U107" s="118">
        <f t="shared" si="22"/>
        <v>3870.0625</v>
      </c>
      <c r="V107" s="118">
        <f t="shared" si="23"/>
        <v>24238.8125</v>
      </c>
    </row>
    <row r="108" spans="1:22" s="109" customFormat="1" ht="38.25" x14ac:dyDescent="0.25">
      <c r="A108" s="110">
        <f t="shared" si="24"/>
        <v>99</v>
      </c>
      <c r="B108" s="111">
        <v>50171902</v>
      </c>
      <c r="C108" s="112" t="s">
        <v>569</v>
      </c>
      <c r="D108" s="73" t="s">
        <v>185</v>
      </c>
      <c r="E108" s="71">
        <v>1</v>
      </c>
      <c r="F108" s="129" t="s">
        <v>475</v>
      </c>
      <c r="G108" s="130">
        <v>17156.25</v>
      </c>
      <c r="H108" s="113">
        <v>0.19</v>
      </c>
      <c r="I108" s="134">
        <f t="shared" si="25"/>
        <v>3259.6875</v>
      </c>
      <c r="J108" s="134">
        <f t="shared" si="18"/>
        <v>20415.9375</v>
      </c>
      <c r="K108" s="130">
        <v>21750</v>
      </c>
      <c r="L108" s="113">
        <v>0.19</v>
      </c>
      <c r="M108" s="134">
        <f t="shared" si="26"/>
        <v>4132.5</v>
      </c>
      <c r="N108" s="134">
        <f t="shared" si="19"/>
        <v>25882.5</v>
      </c>
      <c r="O108" s="137">
        <v>22200</v>
      </c>
      <c r="P108" s="113">
        <v>0.19</v>
      </c>
      <c r="Q108" s="118">
        <f t="shared" si="27"/>
        <v>4218</v>
      </c>
      <c r="R108" s="118">
        <f t="shared" si="20"/>
        <v>26418</v>
      </c>
      <c r="S108" s="118">
        <f t="shared" si="21"/>
        <v>20368.75</v>
      </c>
      <c r="T108" s="113">
        <v>0.19</v>
      </c>
      <c r="U108" s="118">
        <f t="shared" si="22"/>
        <v>3870.0625</v>
      </c>
      <c r="V108" s="118">
        <f t="shared" si="23"/>
        <v>24238.8125</v>
      </c>
    </row>
    <row r="109" spans="1:22" s="109" customFormat="1" ht="38.25" x14ac:dyDescent="0.25">
      <c r="A109" s="110">
        <f t="shared" si="24"/>
        <v>100</v>
      </c>
      <c r="B109" s="111">
        <v>50171902</v>
      </c>
      <c r="C109" s="112" t="s">
        <v>570</v>
      </c>
      <c r="D109" s="73" t="s">
        <v>185</v>
      </c>
      <c r="E109" s="71">
        <v>1</v>
      </c>
      <c r="F109" s="129" t="s">
        <v>475</v>
      </c>
      <c r="G109" s="130">
        <v>36600</v>
      </c>
      <c r="H109" s="113">
        <v>0.19</v>
      </c>
      <c r="I109" s="134">
        <f t="shared" si="25"/>
        <v>6954</v>
      </c>
      <c r="J109" s="134">
        <f t="shared" si="18"/>
        <v>43554</v>
      </c>
      <c r="K109" s="130">
        <v>46400</v>
      </c>
      <c r="L109" s="113">
        <v>0.19</v>
      </c>
      <c r="M109" s="134">
        <f t="shared" si="26"/>
        <v>8816</v>
      </c>
      <c r="N109" s="134">
        <f t="shared" si="19"/>
        <v>55216</v>
      </c>
      <c r="O109" s="137">
        <v>47360</v>
      </c>
      <c r="P109" s="113">
        <v>0.19</v>
      </c>
      <c r="Q109" s="118">
        <f t="shared" si="27"/>
        <v>8998.4</v>
      </c>
      <c r="R109" s="118">
        <f t="shared" si="20"/>
        <v>56358.400000000001</v>
      </c>
      <c r="S109" s="118">
        <f t="shared" si="21"/>
        <v>43453.333333333336</v>
      </c>
      <c r="T109" s="113">
        <v>0.19</v>
      </c>
      <c r="U109" s="118">
        <f t="shared" si="22"/>
        <v>8256.1333333333332</v>
      </c>
      <c r="V109" s="118">
        <f t="shared" si="23"/>
        <v>51709.466666666667</v>
      </c>
    </row>
    <row r="110" spans="1:22" s="109" customFormat="1" ht="38.25" x14ac:dyDescent="0.25">
      <c r="A110" s="110">
        <f t="shared" si="24"/>
        <v>101</v>
      </c>
      <c r="B110" s="111">
        <v>50171902</v>
      </c>
      <c r="C110" s="112" t="s">
        <v>571</v>
      </c>
      <c r="D110" s="73" t="s">
        <v>185</v>
      </c>
      <c r="E110" s="71">
        <v>1</v>
      </c>
      <c r="F110" s="129" t="s">
        <v>475</v>
      </c>
      <c r="G110" s="130">
        <v>17156.25</v>
      </c>
      <c r="H110" s="113">
        <v>0.19</v>
      </c>
      <c r="I110" s="134">
        <f t="shared" si="25"/>
        <v>3259.6875</v>
      </c>
      <c r="J110" s="134">
        <f t="shared" si="18"/>
        <v>20415.9375</v>
      </c>
      <c r="K110" s="130">
        <v>21750</v>
      </c>
      <c r="L110" s="113">
        <v>0.19</v>
      </c>
      <c r="M110" s="134">
        <f t="shared" si="26"/>
        <v>4132.5</v>
      </c>
      <c r="N110" s="134">
        <f t="shared" si="19"/>
        <v>25882.5</v>
      </c>
      <c r="O110" s="137">
        <v>22200</v>
      </c>
      <c r="P110" s="113">
        <v>0.19</v>
      </c>
      <c r="Q110" s="118">
        <f t="shared" si="27"/>
        <v>4218</v>
      </c>
      <c r="R110" s="118">
        <f t="shared" si="20"/>
        <v>26418</v>
      </c>
      <c r="S110" s="118">
        <f t="shared" si="21"/>
        <v>20368.75</v>
      </c>
      <c r="T110" s="113">
        <v>0.19</v>
      </c>
      <c r="U110" s="118">
        <f t="shared" si="22"/>
        <v>3870.0625</v>
      </c>
      <c r="V110" s="118">
        <f t="shared" si="23"/>
        <v>24238.8125</v>
      </c>
    </row>
    <row r="111" spans="1:22" s="109" customFormat="1" ht="38.25" x14ac:dyDescent="0.25">
      <c r="A111" s="110">
        <f t="shared" si="24"/>
        <v>102</v>
      </c>
      <c r="B111" s="111">
        <v>50171902</v>
      </c>
      <c r="C111" s="116" t="s">
        <v>572</v>
      </c>
      <c r="D111" s="73" t="s">
        <v>185</v>
      </c>
      <c r="E111" s="71">
        <v>1</v>
      </c>
      <c r="F111" s="129" t="s">
        <v>475</v>
      </c>
      <c r="G111" s="131">
        <v>17156.25</v>
      </c>
      <c r="H111" s="117">
        <v>0.19</v>
      </c>
      <c r="I111" s="134">
        <f t="shared" si="25"/>
        <v>3259.6875</v>
      </c>
      <c r="J111" s="134">
        <f t="shared" si="18"/>
        <v>20415.9375</v>
      </c>
      <c r="K111" s="131">
        <v>21750</v>
      </c>
      <c r="L111" s="117">
        <v>0.19</v>
      </c>
      <c r="M111" s="134">
        <f t="shared" si="26"/>
        <v>4132.5</v>
      </c>
      <c r="N111" s="134">
        <f t="shared" si="19"/>
        <v>25882.5</v>
      </c>
      <c r="O111" s="138">
        <v>22200</v>
      </c>
      <c r="P111" s="115">
        <v>0.19</v>
      </c>
      <c r="Q111" s="118">
        <f t="shared" si="27"/>
        <v>4218</v>
      </c>
      <c r="R111" s="118">
        <f t="shared" si="20"/>
        <v>26418</v>
      </c>
      <c r="S111" s="118">
        <f t="shared" si="21"/>
        <v>20368.75</v>
      </c>
      <c r="T111" s="115">
        <v>0.19</v>
      </c>
      <c r="U111" s="118">
        <f t="shared" si="22"/>
        <v>3870.0625</v>
      </c>
      <c r="V111" s="118">
        <f t="shared" si="23"/>
        <v>24238.8125</v>
      </c>
    </row>
    <row r="112" spans="1:22" s="109" customFormat="1" ht="38.25" x14ac:dyDescent="0.25">
      <c r="A112" s="110">
        <f t="shared" si="24"/>
        <v>103</v>
      </c>
      <c r="B112" s="111">
        <v>50171902</v>
      </c>
      <c r="C112" s="112" t="s">
        <v>573</v>
      </c>
      <c r="D112" s="73" t="s">
        <v>185</v>
      </c>
      <c r="E112" s="71">
        <v>1</v>
      </c>
      <c r="F112" s="129" t="s">
        <v>475</v>
      </c>
      <c r="G112" s="130">
        <v>17156.25</v>
      </c>
      <c r="H112" s="113">
        <v>0.19</v>
      </c>
      <c r="I112" s="134">
        <f t="shared" si="25"/>
        <v>3259.6875</v>
      </c>
      <c r="J112" s="134">
        <f t="shared" si="18"/>
        <v>20415.9375</v>
      </c>
      <c r="K112" s="130">
        <v>21750</v>
      </c>
      <c r="L112" s="113">
        <v>0.19</v>
      </c>
      <c r="M112" s="134">
        <f t="shared" si="26"/>
        <v>4132.5</v>
      </c>
      <c r="N112" s="134">
        <f t="shared" si="19"/>
        <v>25882.5</v>
      </c>
      <c r="O112" s="137">
        <v>22200</v>
      </c>
      <c r="P112" s="113">
        <v>0.19</v>
      </c>
      <c r="Q112" s="118">
        <f t="shared" si="27"/>
        <v>4218</v>
      </c>
      <c r="R112" s="118">
        <f t="shared" si="20"/>
        <v>26418</v>
      </c>
      <c r="S112" s="118">
        <f t="shared" si="21"/>
        <v>20368.75</v>
      </c>
      <c r="T112" s="113">
        <v>0.19</v>
      </c>
      <c r="U112" s="118">
        <f t="shared" si="22"/>
        <v>3870.0625</v>
      </c>
      <c r="V112" s="118">
        <f t="shared" si="23"/>
        <v>24238.8125</v>
      </c>
    </row>
    <row r="113" spans="1:22" s="109" customFormat="1" ht="38.25" x14ac:dyDescent="0.25">
      <c r="A113" s="110">
        <f t="shared" si="24"/>
        <v>104</v>
      </c>
      <c r="B113" s="111">
        <v>50171902</v>
      </c>
      <c r="C113" s="112" t="s">
        <v>574</v>
      </c>
      <c r="D113" s="73" t="s">
        <v>185</v>
      </c>
      <c r="E113" s="71">
        <v>1</v>
      </c>
      <c r="F113" s="129" t="s">
        <v>475</v>
      </c>
      <c r="G113" s="130">
        <v>17156.25</v>
      </c>
      <c r="H113" s="113">
        <v>0.19</v>
      </c>
      <c r="I113" s="134">
        <f t="shared" si="25"/>
        <v>3259.6875</v>
      </c>
      <c r="J113" s="134">
        <f t="shared" si="18"/>
        <v>20415.9375</v>
      </c>
      <c r="K113" s="130">
        <v>21750</v>
      </c>
      <c r="L113" s="113">
        <v>0.19</v>
      </c>
      <c r="M113" s="134">
        <f t="shared" si="26"/>
        <v>4132.5</v>
      </c>
      <c r="N113" s="134">
        <f t="shared" si="19"/>
        <v>25882.5</v>
      </c>
      <c r="O113" s="137">
        <v>22200</v>
      </c>
      <c r="P113" s="113">
        <v>0.19</v>
      </c>
      <c r="Q113" s="118">
        <f t="shared" si="27"/>
        <v>4218</v>
      </c>
      <c r="R113" s="118">
        <f t="shared" si="20"/>
        <v>26418</v>
      </c>
      <c r="S113" s="118">
        <f t="shared" si="21"/>
        <v>20368.75</v>
      </c>
      <c r="T113" s="113">
        <v>0.19</v>
      </c>
      <c r="U113" s="118">
        <f t="shared" si="22"/>
        <v>3870.0625</v>
      </c>
      <c r="V113" s="118">
        <f t="shared" si="23"/>
        <v>24238.8125</v>
      </c>
    </row>
    <row r="114" spans="1:22" s="109" customFormat="1" ht="38.25" x14ac:dyDescent="0.25">
      <c r="A114" s="110">
        <f t="shared" si="24"/>
        <v>105</v>
      </c>
      <c r="B114" s="111">
        <v>50171902</v>
      </c>
      <c r="C114" s="112" t="s">
        <v>575</v>
      </c>
      <c r="D114" s="73" t="s">
        <v>185</v>
      </c>
      <c r="E114" s="71">
        <v>1</v>
      </c>
      <c r="F114" s="129" t="s">
        <v>475</v>
      </c>
      <c r="G114" s="130">
        <v>17156.25</v>
      </c>
      <c r="H114" s="113">
        <v>0.19</v>
      </c>
      <c r="I114" s="134">
        <f t="shared" si="25"/>
        <v>3259.6875</v>
      </c>
      <c r="J114" s="134">
        <f t="shared" si="18"/>
        <v>20415.9375</v>
      </c>
      <c r="K114" s="130">
        <v>21750</v>
      </c>
      <c r="L114" s="113">
        <v>0.19</v>
      </c>
      <c r="M114" s="134">
        <f t="shared" si="26"/>
        <v>4132.5</v>
      </c>
      <c r="N114" s="134">
        <f t="shared" si="19"/>
        <v>25882.5</v>
      </c>
      <c r="O114" s="137">
        <v>22200</v>
      </c>
      <c r="P114" s="113">
        <v>0.19</v>
      </c>
      <c r="Q114" s="118">
        <f t="shared" si="27"/>
        <v>4218</v>
      </c>
      <c r="R114" s="118">
        <f t="shared" si="20"/>
        <v>26418</v>
      </c>
      <c r="S114" s="118">
        <f t="shared" si="21"/>
        <v>20368.75</v>
      </c>
      <c r="T114" s="113">
        <v>0.19</v>
      </c>
      <c r="U114" s="118">
        <f t="shared" si="22"/>
        <v>3870.0625</v>
      </c>
      <c r="V114" s="118">
        <f t="shared" si="23"/>
        <v>24238.8125</v>
      </c>
    </row>
    <row r="115" spans="1:22" s="109" customFormat="1" ht="38.25" x14ac:dyDescent="0.25">
      <c r="A115" s="110">
        <f t="shared" si="24"/>
        <v>106</v>
      </c>
      <c r="B115" s="111">
        <v>50171902</v>
      </c>
      <c r="C115" s="112" t="s">
        <v>576</v>
      </c>
      <c r="D115" s="73" t="s">
        <v>185</v>
      </c>
      <c r="E115" s="71">
        <v>1</v>
      </c>
      <c r="F115" s="129" t="s">
        <v>475</v>
      </c>
      <c r="G115" s="130">
        <v>17156.25</v>
      </c>
      <c r="H115" s="113">
        <v>0.19</v>
      </c>
      <c r="I115" s="134">
        <f t="shared" si="25"/>
        <v>3259.6875</v>
      </c>
      <c r="J115" s="134">
        <f t="shared" si="18"/>
        <v>20415.9375</v>
      </c>
      <c r="K115" s="130">
        <v>21750</v>
      </c>
      <c r="L115" s="113">
        <v>0.19</v>
      </c>
      <c r="M115" s="134">
        <f t="shared" si="26"/>
        <v>4132.5</v>
      </c>
      <c r="N115" s="134">
        <f t="shared" si="19"/>
        <v>25882.5</v>
      </c>
      <c r="O115" s="137">
        <v>22200</v>
      </c>
      <c r="P115" s="113">
        <v>0.19</v>
      </c>
      <c r="Q115" s="118">
        <f t="shared" si="27"/>
        <v>4218</v>
      </c>
      <c r="R115" s="118">
        <f t="shared" si="20"/>
        <v>26418</v>
      </c>
      <c r="S115" s="118">
        <f t="shared" si="21"/>
        <v>20368.75</v>
      </c>
      <c r="T115" s="113">
        <v>0.19</v>
      </c>
      <c r="U115" s="118">
        <f t="shared" si="22"/>
        <v>3870.0625</v>
      </c>
      <c r="V115" s="118">
        <f t="shared" si="23"/>
        <v>24238.8125</v>
      </c>
    </row>
    <row r="116" spans="1:22" ht="38.25" x14ac:dyDescent="0.25">
      <c r="A116" s="110">
        <f t="shared" si="24"/>
        <v>107</v>
      </c>
      <c r="B116" s="111">
        <v>50171902</v>
      </c>
      <c r="C116" s="112" t="s">
        <v>577</v>
      </c>
      <c r="D116" s="72" t="s">
        <v>185</v>
      </c>
      <c r="E116" s="71">
        <v>1</v>
      </c>
      <c r="F116" s="129" t="s">
        <v>475</v>
      </c>
      <c r="G116" s="130">
        <v>17156.25</v>
      </c>
      <c r="H116" s="113">
        <v>0.19</v>
      </c>
      <c r="I116" s="134">
        <f t="shared" si="25"/>
        <v>3259.6875</v>
      </c>
      <c r="J116" s="134">
        <f t="shared" si="18"/>
        <v>20415.9375</v>
      </c>
      <c r="K116" s="130">
        <v>21750</v>
      </c>
      <c r="L116" s="113">
        <v>0.19</v>
      </c>
      <c r="M116" s="134">
        <f t="shared" si="26"/>
        <v>4132.5</v>
      </c>
      <c r="N116" s="134">
        <f t="shared" si="19"/>
        <v>25882.5</v>
      </c>
      <c r="O116" s="137">
        <v>22200</v>
      </c>
      <c r="P116" s="113">
        <v>0.19</v>
      </c>
      <c r="Q116" s="118">
        <f t="shared" si="27"/>
        <v>4218</v>
      </c>
      <c r="R116" s="118">
        <f t="shared" si="20"/>
        <v>26418</v>
      </c>
      <c r="S116" s="118">
        <f t="shared" si="21"/>
        <v>20368.75</v>
      </c>
      <c r="T116" s="113">
        <v>0.19</v>
      </c>
      <c r="U116" s="118">
        <f t="shared" si="22"/>
        <v>3870.0625</v>
      </c>
      <c r="V116" s="118">
        <f t="shared" si="23"/>
        <v>24238.8125</v>
      </c>
    </row>
    <row r="117" spans="1:22" ht="38.25" x14ac:dyDescent="0.25">
      <c r="A117" s="110">
        <f t="shared" si="24"/>
        <v>108</v>
      </c>
      <c r="B117" s="111">
        <v>50171902</v>
      </c>
      <c r="C117" s="112" t="s">
        <v>578</v>
      </c>
      <c r="D117" s="72" t="s">
        <v>185</v>
      </c>
      <c r="E117" s="71">
        <v>1</v>
      </c>
      <c r="F117" s="129" t="s">
        <v>475</v>
      </c>
      <c r="G117" s="130">
        <v>17156.25</v>
      </c>
      <c r="H117" s="113">
        <v>0.19</v>
      </c>
      <c r="I117" s="134">
        <f t="shared" si="25"/>
        <v>3259.6875</v>
      </c>
      <c r="J117" s="134">
        <f t="shared" si="18"/>
        <v>20415.9375</v>
      </c>
      <c r="K117" s="130">
        <v>21750</v>
      </c>
      <c r="L117" s="113">
        <v>0.19</v>
      </c>
      <c r="M117" s="134">
        <f t="shared" si="26"/>
        <v>4132.5</v>
      </c>
      <c r="N117" s="134">
        <f t="shared" si="19"/>
        <v>25882.5</v>
      </c>
      <c r="O117" s="137">
        <v>22200</v>
      </c>
      <c r="P117" s="113">
        <v>0.19</v>
      </c>
      <c r="Q117" s="118">
        <f t="shared" si="27"/>
        <v>4218</v>
      </c>
      <c r="R117" s="118">
        <f t="shared" si="20"/>
        <v>26418</v>
      </c>
      <c r="S117" s="118">
        <f t="shared" si="21"/>
        <v>20368.75</v>
      </c>
      <c r="T117" s="113">
        <v>0.19</v>
      </c>
      <c r="U117" s="118">
        <f t="shared" si="22"/>
        <v>3870.0625</v>
      </c>
      <c r="V117" s="118">
        <f t="shared" si="23"/>
        <v>24238.8125</v>
      </c>
    </row>
    <row r="118" spans="1:22" ht="38.25" x14ac:dyDescent="0.25">
      <c r="A118" s="110">
        <f t="shared" si="24"/>
        <v>109</v>
      </c>
      <c r="B118" s="111">
        <v>50171902</v>
      </c>
      <c r="C118" s="112" t="s">
        <v>579</v>
      </c>
      <c r="D118" s="72" t="s">
        <v>185</v>
      </c>
      <c r="E118" s="71">
        <v>1</v>
      </c>
      <c r="F118" s="129" t="s">
        <v>475</v>
      </c>
      <c r="G118" s="130">
        <v>17156.25</v>
      </c>
      <c r="H118" s="113">
        <v>0.19</v>
      </c>
      <c r="I118" s="134">
        <f t="shared" si="25"/>
        <v>3259.6875</v>
      </c>
      <c r="J118" s="134">
        <f t="shared" si="18"/>
        <v>20415.9375</v>
      </c>
      <c r="K118" s="130">
        <v>21750</v>
      </c>
      <c r="L118" s="113">
        <v>0.19</v>
      </c>
      <c r="M118" s="134">
        <f t="shared" si="26"/>
        <v>4132.5</v>
      </c>
      <c r="N118" s="134">
        <f t="shared" si="19"/>
        <v>25882.5</v>
      </c>
      <c r="O118" s="137">
        <v>22200</v>
      </c>
      <c r="P118" s="113">
        <v>0.19</v>
      </c>
      <c r="Q118" s="118">
        <f t="shared" si="27"/>
        <v>4218</v>
      </c>
      <c r="R118" s="118">
        <f t="shared" si="20"/>
        <v>26418</v>
      </c>
      <c r="S118" s="118">
        <f t="shared" si="21"/>
        <v>20368.75</v>
      </c>
      <c r="T118" s="113">
        <v>0.19</v>
      </c>
      <c r="U118" s="118">
        <f t="shared" si="22"/>
        <v>3870.0625</v>
      </c>
      <c r="V118" s="118">
        <f t="shared" si="23"/>
        <v>24238.8125</v>
      </c>
    </row>
    <row r="119" spans="1:22" ht="38.25" x14ac:dyDescent="0.25">
      <c r="A119" s="110">
        <f t="shared" si="24"/>
        <v>110</v>
      </c>
      <c r="B119" s="111">
        <v>50171902</v>
      </c>
      <c r="C119" s="112" t="s">
        <v>580</v>
      </c>
      <c r="D119" s="72" t="s">
        <v>185</v>
      </c>
      <c r="E119" s="71">
        <v>1</v>
      </c>
      <c r="F119" s="129" t="s">
        <v>475</v>
      </c>
      <c r="G119" s="130">
        <v>17156.25</v>
      </c>
      <c r="H119" s="113">
        <v>0.19</v>
      </c>
      <c r="I119" s="134">
        <f t="shared" si="25"/>
        <v>3259.6875</v>
      </c>
      <c r="J119" s="134">
        <f t="shared" si="18"/>
        <v>20415.9375</v>
      </c>
      <c r="K119" s="130">
        <v>21750</v>
      </c>
      <c r="L119" s="113">
        <v>0.19</v>
      </c>
      <c r="M119" s="134">
        <f t="shared" si="26"/>
        <v>4132.5</v>
      </c>
      <c r="N119" s="134">
        <f t="shared" si="19"/>
        <v>25882.5</v>
      </c>
      <c r="O119" s="137">
        <v>22200</v>
      </c>
      <c r="P119" s="113">
        <v>0.19</v>
      </c>
      <c r="Q119" s="118">
        <f t="shared" si="27"/>
        <v>4218</v>
      </c>
      <c r="R119" s="118">
        <f t="shared" si="20"/>
        <v>26418</v>
      </c>
      <c r="S119" s="118">
        <f t="shared" si="21"/>
        <v>20368.75</v>
      </c>
      <c r="T119" s="113">
        <v>0.19</v>
      </c>
      <c r="U119" s="118">
        <f t="shared" si="22"/>
        <v>3870.0625</v>
      </c>
      <c r="V119" s="118">
        <f t="shared" si="23"/>
        <v>24238.8125</v>
      </c>
    </row>
    <row r="120" spans="1:22" ht="38.25" x14ac:dyDescent="0.25">
      <c r="A120" s="110">
        <f t="shared" si="24"/>
        <v>111</v>
      </c>
      <c r="B120" s="111">
        <v>50171902</v>
      </c>
      <c r="C120" s="112" t="s">
        <v>581</v>
      </c>
      <c r="D120" s="72" t="s">
        <v>185</v>
      </c>
      <c r="E120" s="71">
        <v>1</v>
      </c>
      <c r="F120" s="129" t="s">
        <v>475</v>
      </c>
      <c r="G120" s="130">
        <v>17156.25</v>
      </c>
      <c r="H120" s="113">
        <v>0.19</v>
      </c>
      <c r="I120" s="134">
        <f t="shared" si="25"/>
        <v>3259.6875</v>
      </c>
      <c r="J120" s="134">
        <f t="shared" si="18"/>
        <v>20415.9375</v>
      </c>
      <c r="K120" s="130">
        <v>21750</v>
      </c>
      <c r="L120" s="113">
        <v>0.19</v>
      </c>
      <c r="M120" s="134">
        <f t="shared" si="26"/>
        <v>4132.5</v>
      </c>
      <c r="N120" s="134">
        <f t="shared" si="19"/>
        <v>25882.5</v>
      </c>
      <c r="O120" s="137">
        <v>22200</v>
      </c>
      <c r="P120" s="113">
        <v>0.19</v>
      </c>
      <c r="Q120" s="118">
        <f t="shared" si="27"/>
        <v>4218</v>
      </c>
      <c r="R120" s="118">
        <f t="shared" si="20"/>
        <v>26418</v>
      </c>
      <c r="S120" s="118">
        <f t="shared" si="21"/>
        <v>20368.75</v>
      </c>
      <c r="T120" s="113">
        <v>0.19</v>
      </c>
      <c r="U120" s="118">
        <f t="shared" si="22"/>
        <v>3870.0625</v>
      </c>
      <c r="V120" s="118">
        <f t="shared" si="23"/>
        <v>24238.8125</v>
      </c>
    </row>
    <row r="121" spans="1:22" ht="38.25" x14ac:dyDescent="0.25">
      <c r="A121" s="110">
        <f t="shared" si="24"/>
        <v>112</v>
      </c>
      <c r="B121" s="111">
        <v>50171902</v>
      </c>
      <c r="C121" s="112" t="s">
        <v>582</v>
      </c>
      <c r="D121" s="72" t="s">
        <v>185</v>
      </c>
      <c r="E121" s="71">
        <v>1</v>
      </c>
      <c r="F121" s="129" t="s">
        <v>475</v>
      </c>
      <c r="G121" s="130">
        <v>17156.25</v>
      </c>
      <c r="H121" s="113">
        <v>0.19</v>
      </c>
      <c r="I121" s="134">
        <f t="shared" si="25"/>
        <v>3259.6875</v>
      </c>
      <c r="J121" s="134">
        <f t="shared" si="18"/>
        <v>20415.9375</v>
      </c>
      <c r="K121" s="130">
        <v>21750</v>
      </c>
      <c r="L121" s="113">
        <v>0.19</v>
      </c>
      <c r="M121" s="134">
        <f t="shared" si="26"/>
        <v>4132.5</v>
      </c>
      <c r="N121" s="134">
        <f t="shared" si="19"/>
        <v>25882.5</v>
      </c>
      <c r="O121" s="137">
        <v>22200</v>
      </c>
      <c r="P121" s="113">
        <v>0.19</v>
      </c>
      <c r="Q121" s="118">
        <f t="shared" si="27"/>
        <v>4218</v>
      </c>
      <c r="R121" s="118">
        <f t="shared" si="20"/>
        <v>26418</v>
      </c>
      <c r="S121" s="118">
        <f t="shared" si="21"/>
        <v>20368.75</v>
      </c>
      <c r="T121" s="113">
        <v>0.19</v>
      </c>
      <c r="U121" s="118">
        <f t="shared" si="22"/>
        <v>3870.0625</v>
      </c>
      <c r="V121" s="118">
        <f t="shared" si="23"/>
        <v>24238.8125</v>
      </c>
    </row>
    <row r="122" spans="1:22" ht="38.25" x14ac:dyDescent="0.25">
      <c r="A122" s="110">
        <f t="shared" si="24"/>
        <v>113</v>
      </c>
      <c r="B122" s="111">
        <v>50161800</v>
      </c>
      <c r="C122" s="112" t="s">
        <v>583</v>
      </c>
      <c r="D122" s="72" t="s">
        <v>185</v>
      </c>
      <c r="E122" s="71">
        <v>1</v>
      </c>
      <c r="F122" s="129" t="s">
        <v>475</v>
      </c>
      <c r="G122" s="130">
        <v>73200</v>
      </c>
      <c r="H122" s="113">
        <v>0.19</v>
      </c>
      <c r="I122" s="134">
        <f t="shared" si="25"/>
        <v>13908</v>
      </c>
      <c r="J122" s="134">
        <f t="shared" si="18"/>
        <v>87108</v>
      </c>
      <c r="K122" s="130">
        <v>92800</v>
      </c>
      <c r="L122" s="113">
        <v>0.19</v>
      </c>
      <c r="M122" s="134">
        <f t="shared" si="26"/>
        <v>17632</v>
      </c>
      <c r="N122" s="134">
        <f t="shared" si="19"/>
        <v>110432</v>
      </c>
      <c r="O122" s="138">
        <v>94720</v>
      </c>
      <c r="P122" s="115">
        <v>0.19</v>
      </c>
      <c r="Q122" s="118">
        <f t="shared" si="27"/>
        <v>17996.8</v>
      </c>
      <c r="R122" s="118">
        <f t="shared" si="20"/>
        <v>112716.8</v>
      </c>
      <c r="S122" s="118">
        <f t="shared" si="21"/>
        <v>86906.666666666672</v>
      </c>
      <c r="T122" s="115">
        <v>0.19</v>
      </c>
      <c r="U122" s="118">
        <f t="shared" si="22"/>
        <v>16512.266666666666</v>
      </c>
      <c r="V122" s="118">
        <f t="shared" si="23"/>
        <v>103418.93333333333</v>
      </c>
    </row>
    <row r="123" spans="1:22" ht="38.25" x14ac:dyDescent="0.25">
      <c r="A123" s="110">
        <f t="shared" si="24"/>
        <v>114</v>
      </c>
      <c r="B123" s="111">
        <v>50192402</v>
      </c>
      <c r="C123" s="114" t="s">
        <v>215</v>
      </c>
      <c r="D123" s="72" t="s">
        <v>185</v>
      </c>
      <c r="E123" s="71">
        <v>1</v>
      </c>
      <c r="F123" s="129" t="s">
        <v>475</v>
      </c>
      <c r="G123" s="130">
        <v>39802.5</v>
      </c>
      <c r="H123" s="113">
        <v>0.19</v>
      </c>
      <c r="I123" s="134">
        <f t="shared" si="25"/>
        <v>7562.4750000000004</v>
      </c>
      <c r="J123" s="134">
        <f t="shared" si="18"/>
        <v>47364.974999999999</v>
      </c>
      <c r="K123" s="130">
        <v>50460</v>
      </c>
      <c r="L123" s="113">
        <v>0.19</v>
      </c>
      <c r="M123" s="134">
        <f t="shared" si="26"/>
        <v>9587.4</v>
      </c>
      <c r="N123" s="134">
        <f t="shared" si="19"/>
        <v>60047.4</v>
      </c>
      <c r="O123" s="137">
        <v>51504</v>
      </c>
      <c r="P123" s="113">
        <v>0.19</v>
      </c>
      <c r="Q123" s="118">
        <f t="shared" si="27"/>
        <v>9785.76</v>
      </c>
      <c r="R123" s="118">
        <f t="shared" si="20"/>
        <v>61289.760000000002</v>
      </c>
      <c r="S123" s="118">
        <f t="shared" si="21"/>
        <v>47255.5</v>
      </c>
      <c r="T123" s="113">
        <v>0.19</v>
      </c>
      <c r="U123" s="118">
        <f t="shared" si="22"/>
        <v>8978.5450000000001</v>
      </c>
      <c r="V123" s="118">
        <f t="shared" si="23"/>
        <v>56234.044999999998</v>
      </c>
    </row>
    <row r="124" spans="1:22" ht="38.25" x14ac:dyDescent="0.25">
      <c r="A124" s="110">
        <f t="shared" si="24"/>
        <v>115</v>
      </c>
      <c r="B124" s="111">
        <v>50202207</v>
      </c>
      <c r="C124" s="114" t="s">
        <v>216</v>
      </c>
      <c r="D124" s="72" t="s">
        <v>185</v>
      </c>
      <c r="E124" s="71">
        <v>1</v>
      </c>
      <c r="F124" s="129" t="s">
        <v>475</v>
      </c>
      <c r="G124" s="130">
        <v>69768.75</v>
      </c>
      <c r="H124" s="113">
        <v>0.19</v>
      </c>
      <c r="I124" s="135">
        <f t="shared" si="25"/>
        <v>13256.0625</v>
      </c>
      <c r="J124" s="134">
        <f t="shared" si="18"/>
        <v>83024.8125</v>
      </c>
      <c r="K124" s="130">
        <v>22765</v>
      </c>
      <c r="L124" s="113">
        <v>0.19</v>
      </c>
      <c r="M124" s="135">
        <f t="shared" si="26"/>
        <v>4325.3500000000004</v>
      </c>
      <c r="N124" s="135">
        <f t="shared" si="19"/>
        <v>27090.35</v>
      </c>
      <c r="O124" s="137">
        <v>23236</v>
      </c>
      <c r="P124" s="113">
        <v>0.19</v>
      </c>
      <c r="Q124" s="136">
        <f t="shared" si="27"/>
        <v>4414.84</v>
      </c>
      <c r="R124" s="118">
        <f t="shared" si="20"/>
        <v>27650.84</v>
      </c>
      <c r="S124" s="118">
        <f t="shared" si="21"/>
        <v>38589.916666666664</v>
      </c>
      <c r="T124" s="113">
        <v>0.19</v>
      </c>
      <c r="U124" s="118">
        <f t="shared" si="22"/>
        <v>7332.0841666666665</v>
      </c>
      <c r="V124" s="118">
        <f t="shared" si="23"/>
        <v>45922.000833333332</v>
      </c>
    </row>
    <row r="125" spans="1:22" ht="38.25" x14ac:dyDescent="0.25">
      <c r="A125" s="110">
        <f t="shared" si="24"/>
        <v>116</v>
      </c>
      <c r="B125" s="111">
        <v>50192402</v>
      </c>
      <c r="C125" s="114" t="s">
        <v>217</v>
      </c>
      <c r="D125" s="72" t="s">
        <v>185</v>
      </c>
      <c r="E125" s="71">
        <v>1</v>
      </c>
      <c r="F125" s="129" t="s">
        <v>475</v>
      </c>
      <c r="G125" s="130">
        <v>14868.75</v>
      </c>
      <c r="H125" s="113">
        <v>0.19</v>
      </c>
      <c r="I125" s="134">
        <f t="shared" si="25"/>
        <v>2825.0625</v>
      </c>
      <c r="J125" s="134">
        <f t="shared" si="18"/>
        <v>17693.8125</v>
      </c>
      <c r="K125" s="130">
        <v>18850</v>
      </c>
      <c r="L125" s="113">
        <v>0.19</v>
      </c>
      <c r="M125" s="134">
        <f t="shared" si="26"/>
        <v>3581.5</v>
      </c>
      <c r="N125" s="134">
        <f t="shared" si="19"/>
        <v>22431.5</v>
      </c>
      <c r="O125" s="137">
        <v>19240</v>
      </c>
      <c r="P125" s="113">
        <v>0.19</v>
      </c>
      <c r="Q125" s="118">
        <f t="shared" si="27"/>
        <v>3655.6</v>
      </c>
      <c r="R125" s="118">
        <f t="shared" si="20"/>
        <v>22895.599999999999</v>
      </c>
      <c r="S125" s="118">
        <f t="shared" si="21"/>
        <v>17652.916666666668</v>
      </c>
      <c r="T125" s="113">
        <v>0.19</v>
      </c>
      <c r="U125" s="118">
        <f t="shared" si="22"/>
        <v>3354.0541666666668</v>
      </c>
      <c r="V125" s="118">
        <f t="shared" si="23"/>
        <v>21006.970833333333</v>
      </c>
    </row>
    <row r="126" spans="1:22" ht="38.25" x14ac:dyDescent="0.25">
      <c r="A126" s="110">
        <f t="shared" si="24"/>
        <v>117</v>
      </c>
      <c r="B126" s="111">
        <v>50192402</v>
      </c>
      <c r="C126" s="114" t="s">
        <v>218</v>
      </c>
      <c r="D126" s="73" t="s">
        <v>185</v>
      </c>
      <c r="E126" s="71">
        <v>1</v>
      </c>
      <c r="F126" s="129" t="s">
        <v>475</v>
      </c>
      <c r="G126" s="130">
        <v>42318.75</v>
      </c>
      <c r="H126" s="113">
        <v>0.19</v>
      </c>
      <c r="I126" s="134">
        <f t="shared" si="25"/>
        <v>8040.5625</v>
      </c>
      <c r="J126" s="134">
        <f t="shared" si="18"/>
        <v>50359.3125</v>
      </c>
      <c r="K126" s="130">
        <v>53650</v>
      </c>
      <c r="L126" s="113">
        <v>0.19</v>
      </c>
      <c r="M126" s="134">
        <f t="shared" si="26"/>
        <v>10193.5</v>
      </c>
      <c r="N126" s="134">
        <f t="shared" si="19"/>
        <v>63843.5</v>
      </c>
      <c r="O126" s="137">
        <v>54760</v>
      </c>
      <c r="P126" s="113">
        <v>0.19</v>
      </c>
      <c r="Q126" s="118">
        <f t="shared" si="27"/>
        <v>10404.4</v>
      </c>
      <c r="R126" s="118">
        <f t="shared" si="20"/>
        <v>65164.4</v>
      </c>
      <c r="S126" s="118">
        <f t="shared" si="21"/>
        <v>50242.916666666664</v>
      </c>
      <c r="T126" s="113">
        <v>0.19</v>
      </c>
      <c r="U126" s="118">
        <f t="shared" si="22"/>
        <v>9546.1541666666672</v>
      </c>
      <c r="V126" s="118">
        <f t="shared" si="23"/>
        <v>59789.070833333331</v>
      </c>
    </row>
    <row r="127" spans="1:22" ht="38.25" x14ac:dyDescent="0.25">
      <c r="A127" s="110">
        <f t="shared" si="24"/>
        <v>118</v>
      </c>
      <c r="B127" s="111">
        <v>12164502</v>
      </c>
      <c r="C127" s="112" t="s">
        <v>584</v>
      </c>
      <c r="D127" s="73" t="s">
        <v>185</v>
      </c>
      <c r="E127" s="71">
        <v>1</v>
      </c>
      <c r="F127" s="129" t="s">
        <v>475</v>
      </c>
      <c r="G127" s="130">
        <v>72056.25</v>
      </c>
      <c r="H127" s="113">
        <v>0.19</v>
      </c>
      <c r="I127" s="134">
        <f t="shared" si="25"/>
        <v>13690.6875</v>
      </c>
      <c r="J127" s="134">
        <f t="shared" si="18"/>
        <v>85746.9375</v>
      </c>
      <c r="K127" s="130">
        <v>91350</v>
      </c>
      <c r="L127" s="113">
        <v>0.19</v>
      </c>
      <c r="M127" s="134">
        <f t="shared" si="26"/>
        <v>17356.5</v>
      </c>
      <c r="N127" s="134">
        <f t="shared" si="19"/>
        <v>108706.5</v>
      </c>
      <c r="O127" s="137">
        <v>93240</v>
      </c>
      <c r="P127" s="113">
        <v>0.19</v>
      </c>
      <c r="Q127" s="118">
        <f t="shared" si="27"/>
        <v>17715.599999999999</v>
      </c>
      <c r="R127" s="118">
        <f t="shared" si="20"/>
        <v>110955.6</v>
      </c>
      <c r="S127" s="118">
        <f t="shared" si="21"/>
        <v>85548.75</v>
      </c>
      <c r="T127" s="113">
        <v>0.19</v>
      </c>
      <c r="U127" s="118">
        <f t="shared" si="22"/>
        <v>16254.262500000001</v>
      </c>
      <c r="V127" s="118">
        <f t="shared" si="23"/>
        <v>101803.0125</v>
      </c>
    </row>
    <row r="128" spans="1:22" ht="38.25" x14ac:dyDescent="0.25">
      <c r="A128" s="110">
        <f t="shared" si="24"/>
        <v>119</v>
      </c>
      <c r="B128" s="111">
        <v>12352204</v>
      </c>
      <c r="C128" s="122" t="s">
        <v>219</v>
      </c>
      <c r="D128" s="73" t="s">
        <v>185</v>
      </c>
      <c r="E128" s="71">
        <v>1</v>
      </c>
      <c r="F128" s="129" t="s">
        <v>475</v>
      </c>
      <c r="G128" s="132">
        <v>38887.5</v>
      </c>
      <c r="H128" s="120">
        <v>0.19</v>
      </c>
      <c r="I128" s="134">
        <f t="shared" si="25"/>
        <v>7388.625</v>
      </c>
      <c r="J128" s="134">
        <f t="shared" si="18"/>
        <v>46276.125</v>
      </c>
      <c r="K128" s="132">
        <v>49300</v>
      </c>
      <c r="L128" s="120">
        <v>0.19</v>
      </c>
      <c r="M128" s="134">
        <f t="shared" si="26"/>
        <v>9367</v>
      </c>
      <c r="N128" s="134">
        <f t="shared" si="19"/>
        <v>58667</v>
      </c>
      <c r="O128" s="137">
        <v>50320</v>
      </c>
      <c r="P128" s="113">
        <v>0.19</v>
      </c>
      <c r="Q128" s="118">
        <f t="shared" si="27"/>
        <v>9560.7999999999993</v>
      </c>
      <c r="R128" s="118">
        <f t="shared" si="20"/>
        <v>59880.800000000003</v>
      </c>
      <c r="S128" s="118">
        <f t="shared" si="21"/>
        <v>46169.166666666664</v>
      </c>
      <c r="T128" s="113">
        <v>0.19</v>
      </c>
      <c r="U128" s="118">
        <f t="shared" si="22"/>
        <v>8772.1416666666664</v>
      </c>
      <c r="V128" s="118">
        <f t="shared" si="23"/>
        <v>54941.308333333334</v>
      </c>
    </row>
    <row r="129" spans="1:22" ht="38.25" x14ac:dyDescent="0.25">
      <c r="A129" s="110">
        <f t="shared" si="24"/>
        <v>120</v>
      </c>
      <c r="B129" s="111">
        <v>50221001</v>
      </c>
      <c r="C129" s="116" t="s">
        <v>585</v>
      </c>
      <c r="D129" s="73" t="s">
        <v>185</v>
      </c>
      <c r="E129" s="71">
        <v>1</v>
      </c>
      <c r="F129" s="129" t="s">
        <v>475</v>
      </c>
      <c r="G129" s="131">
        <v>6862.5</v>
      </c>
      <c r="H129" s="117">
        <v>0.19</v>
      </c>
      <c r="I129" s="134">
        <f t="shared" si="25"/>
        <v>1303.875</v>
      </c>
      <c r="J129" s="134">
        <f t="shared" si="18"/>
        <v>8166.375</v>
      </c>
      <c r="K129" s="131">
        <v>8700</v>
      </c>
      <c r="L129" s="117">
        <v>0.19</v>
      </c>
      <c r="M129" s="134">
        <f t="shared" si="26"/>
        <v>1653</v>
      </c>
      <c r="N129" s="134">
        <f t="shared" si="19"/>
        <v>10353</v>
      </c>
      <c r="O129" s="137">
        <v>8880</v>
      </c>
      <c r="P129" s="113">
        <v>0.19</v>
      </c>
      <c r="Q129" s="118">
        <f t="shared" si="27"/>
        <v>1687.2</v>
      </c>
      <c r="R129" s="118">
        <f t="shared" si="20"/>
        <v>10567.2</v>
      </c>
      <c r="S129" s="118">
        <f t="shared" si="21"/>
        <v>8147.5</v>
      </c>
      <c r="T129" s="113">
        <v>0.19</v>
      </c>
      <c r="U129" s="118">
        <f t="shared" si="22"/>
        <v>1548.0250000000001</v>
      </c>
      <c r="V129" s="118">
        <f t="shared" si="23"/>
        <v>9695.5249999999996</v>
      </c>
    </row>
    <row r="130" spans="1:22" ht="38.25" x14ac:dyDescent="0.25">
      <c r="A130" s="110">
        <f t="shared" si="24"/>
        <v>121</v>
      </c>
      <c r="B130" s="111">
        <v>50221001</v>
      </c>
      <c r="C130" s="112" t="s">
        <v>586</v>
      </c>
      <c r="D130" s="73" t="s">
        <v>185</v>
      </c>
      <c r="E130" s="71">
        <v>1</v>
      </c>
      <c r="F130" s="129" t="s">
        <v>475</v>
      </c>
      <c r="G130" s="130">
        <v>7068.38</v>
      </c>
      <c r="H130" s="113">
        <v>0.19</v>
      </c>
      <c r="I130" s="134">
        <f t="shared" si="25"/>
        <v>1342.9922000000001</v>
      </c>
      <c r="J130" s="134">
        <f t="shared" si="18"/>
        <v>8411.3721999999998</v>
      </c>
      <c r="K130" s="130">
        <v>8961</v>
      </c>
      <c r="L130" s="113">
        <v>0.19</v>
      </c>
      <c r="M130" s="134">
        <f t="shared" si="26"/>
        <v>1702.59</v>
      </c>
      <c r="N130" s="134">
        <f t="shared" si="19"/>
        <v>10663.59</v>
      </c>
      <c r="O130" s="137">
        <v>9146</v>
      </c>
      <c r="P130" s="113">
        <v>0.19</v>
      </c>
      <c r="Q130" s="118">
        <f t="shared" si="27"/>
        <v>1737.74</v>
      </c>
      <c r="R130" s="118">
        <f t="shared" si="20"/>
        <v>10883.74</v>
      </c>
      <c r="S130" s="118">
        <f t="shared" si="21"/>
        <v>8391.7933333333331</v>
      </c>
      <c r="T130" s="113">
        <v>0.19</v>
      </c>
      <c r="U130" s="118">
        <f t="shared" si="22"/>
        <v>1594.4407333333334</v>
      </c>
      <c r="V130" s="118">
        <f t="shared" si="23"/>
        <v>9986.234066666666</v>
      </c>
    </row>
    <row r="131" spans="1:22" ht="38.25" x14ac:dyDescent="0.25">
      <c r="A131" s="110">
        <f t="shared" si="24"/>
        <v>122</v>
      </c>
      <c r="B131" s="111">
        <v>12164502</v>
      </c>
      <c r="C131" s="112" t="s">
        <v>587</v>
      </c>
      <c r="D131" s="73" t="s">
        <v>185</v>
      </c>
      <c r="E131" s="71">
        <v>1</v>
      </c>
      <c r="F131" s="129" t="s">
        <v>475</v>
      </c>
      <c r="G131" s="130">
        <v>40031.25</v>
      </c>
      <c r="H131" s="113">
        <v>0</v>
      </c>
      <c r="I131" s="134">
        <f t="shared" si="25"/>
        <v>0</v>
      </c>
      <c r="J131" s="134">
        <f t="shared" si="18"/>
        <v>40031.25</v>
      </c>
      <c r="K131" s="130">
        <v>52500</v>
      </c>
      <c r="L131" s="113">
        <v>0</v>
      </c>
      <c r="M131" s="134">
        <f t="shared" si="26"/>
        <v>0</v>
      </c>
      <c r="N131" s="134">
        <f t="shared" si="19"/>
        <v>52500</v>
      </c>
      <c r="O131" s="137">
        <v>52500</v>
      </c>
      <c r="P131" s="113">
        <v>0</v>
      </c>
      <c r="Q131" s="118">
        <f t="shared" si="27"/>
        <v>0</v>
      </c>
      <c r="R131" s="118">
        <f t="shared" si="20"/>
        <v>52500</v>
      </c>
      <c r="S131" s="118">
        <f t="shared" si="21"/>
        <v>48343.75</v>
      </c>
      <c r="T131" s="113">
        <v>0</v>
      </c>
      <c r="U131" s="118">
        <f t="shared" si="22"/>
        <v>0</v>
      </c>
      <c r="V131" s="118">
        <f t="shared" si="23"/>
        <v>48343.75</v>
      </c>
    </row>
    <row r="132" spans="1:22" ht="38.25" x14ac:dyDescent="0.25">
      <c r="A132" s="110">
        <f t="shared" si="24"/>
        <v>123</v>
      </c>
      <c r="B132" s="111">
        <v>12164502</v>
      </c>
      <c r="C132" s="112" t="s">
        <v>588</v>
      </c>
      <c r="D132" s="73" t="s">
        <v>185</v>
      </c>
      <c r="E132" s="71">
        <v>1</v>
      </c>
      <c r="F132" s="129" t="s">
        <v>475</v>
      </c>
      <c r="G132" s="130">
        <v>101793.75</v>
      </c>
      <c r="H132" s="113">
        <v>0</v>
      </c>
      <c r="I132" s="134">
        <f t="shared" si="25"/>
        <v>0</v>
      </c>
      <c r="J132" s="134">
        <f t="shared" si="18"/>
        <v>101793.75</v>
      </c>
      <c r="K132" s="130">
        <v>133500</v>
      </c>
      <c r="L132" s="113">
        <v>0</v>
      </c>
      <c r="M132" s="134">
        <f t="shared" si="26"/>
        <v>0</v>
      </c>
      <c r="N132" s="134">
        <f t="shared" si="19"/>
        <v>133500</v>
      </c>
      <c r="O132" s="137">
        <v>133500</v>
      </c>
      <c r="P132" s="113">
        <v>0</v>
      </c>
      <c r="Q132" s="118">
        <f t="shared" si="27"/>
        <v>0</v>
      </c>
      <c r="R132" s="118">
        <f t="shared" si="20"/>
        <v>133500</v>
      </c>
      <c r="S132" s="118">
        <f t="shared" si="21"/>
        <v>122931.25</v>
      </c>
      <c r="T132" s="113">
        <v>0</v>
      </c>
      <c r="U132" s="118">
        <f t="shared" si="22"/>
        <v>0</v>
      </c>
      <c r="V132" s="118">
        <f t="shared" si="23"/>
        <v>122931.25</v>
      </c>
    </row>
    <row r="133" spans="1:22" ht="38.25" x14ac:dyDescent="0.25">
      <c r="A133" s="110">
        <f t="shared" si="24"/>
        <v>124</v>
      </c>
      <c r="B133" s="111">
        <v>12352207</v>
      </c>
      <c r="C133" s="112" t="s">
        <v>589</v>
      </c>
      <c r="D133" s="73" t="s">
        <v>185</v>
      </c>
      <c r="E133" s="71">
        <v>1</v>
      </c>
      <c r="F133" s="129" t="s">
        <v>475</v>
      </c>
      <c r="G133" s="130">
        <v>12123.75</v>
      </c>
      <c r="H133" s="113">
        <v>0</v>
      </c>
      <c r="I133" s="134">
        <f t="shared" si="25"/>
        <v>0</v>
      </c>
      <c r="J133" s="134">
        <f t="shared" si="18"/>
        <v>12123.75</v>
      </c>
      <c r="K133" s="130">
        <v>15900</v>
      </c>
      <c r="L133" s="113">
        <v>0</v>
      </c>
      <c r="M133" s="134">
        <f t="shared" si="26"/>
        <v>0</v>
      </c>
      <c r="N133" s="134">
        <f t="shared" si="19"/>
        <v>15900</v>
      </c>
      <c r="O133" s="137">
        <v>15900</v>
      </c>
      <c r="P133" s="113">
        <v>0</v>
      </c>
      <c r="Q133" s="118">
        <f t="shared" si="27"/>
        <v>0</v>
      </c>
      <c r="R133" s="118">
        <f t="shared" si="20"/>
        <v>15900</v>
      </c>
      <c r="S133" s="118">
        <f t="shared" si="21"/>
        <v>14641.25</v>
      </c>
      <c r="T133" s="113">
        <v>0</v>
      </c>
      <c r="U133" s="118">
        <f t="shared" si="22"/>
        <v>0</v>
      </c>
      <c r="V133" s="118">
        <f t="shared" si="23"/>
        <v>14641.25</v>
      </c>
    </row>
    <row r="134" spans="1:22" ht="38.25" x14ac:dyDescent="0.25">
      <c r="A134" s="110">
        <f t="shared" si="24"/>
        <v>125</v>
      </c>
      <c r="B134" s="111">
        <v>12352207</v>
      </c>
      <c r="C134" s="112" t="s">
        <v>590</v>
      </c>
      <c r="D134" s="73" t="s">
        <v>185</v>
      </c>
      <c r="E134" s="71">
        <v>1</v>
      </c>
      <c r="F134" s="129" t="s">
        <v>475</v>
      </c>
      <c r="G134" s="130">
        <v>12123.75</v>
      </c>
      <c r="H134" s="113">
        <v>0</v>
      </c>
      <c r="I134" s="134">
        <f t="shared" si="25"/>
        <v>0</v>
      </c>
      <c r="J134" s="134">
        <f t="shared" si="18"/>
        <v>12123.75</v>
      </c>
      <c r="K134" s="130">
        <v>15900</v>
      </c>
      <c r="L134" s="113">
        <v>0</v>
      </c>
      <c r="M134" s="134">
        <f t="shared" si="26"/>
        <v>0</v>
      </c>
      <c r="N134" s="134">
        <f t="shared" si="19"/>
        <v>15900</v>
      </c>
      <c r="O134" s="138">
        <v>15900</v>
      </c>
      <c r="P134" s="115">
        <v>0</v>
      </c>
      <c r="Q134" s="118">
        <f t="shared" si="27"/>
        <v>0</v>
      </c>
      <c r="R134" s="118">
        <f t="shared" si="20"/>
        <v>15900</v>
      </c>
      <c r="S134" s="118">
        <f t="shared" si="21"/>
        <v>14641.25</v>
      </c>
      <c r="T134" s="115">
        <v>0</v>
      </c>
      <c r="U134" s="118">
        <f t="shared" si="22"/>
        <v>0</v>
      </c>
      <c r="V134" s="118">
        <f t="shared" si="23"/>
        <v>14641.25</v>
      </c>
    </row>
    <row r="135" spans="1:22" ht="38.25" x14ac:dyDescent="0.25">
      <c r="A135" s="110">
        <f t="shared" si="24"/>
        <v>126</v>
      </c>
      <c r="B135" s="111">
        <v>50171550</v>
      </c>
      <c r="C135" s="112" t="s">
        <v>591</v>
      </c>
      <c r="D135" s="73" t="s">
        <v>185</v>
      </c>
      <c r="E135" s="71">
        <v>1</v>
      </c>
      <c r="F135" s="129" t="s">
        <v>475</v>
      </c>
      <c r="G135" s="130">
        <v>28593.75</v>
      </c>
      <c r="H135" s="113">
        <v>0.19</v>
      </c>
      <c r="I135" s="134">
        <f t="shared" si="25"/>
        <v>5432.8125</v>
      </c>
      <c r="J135" s="134">
        <f t="shared" si="18"/>
        <v>34026.5625</v>
      </c>
      <c r="K135" s="130">
        <v>36250</v>
      </c>
      <c r="L135" s="113">
        <v>0.19</v>
      </c>
      <c r="M135" s="134">
        <f t="shared" si="26"/>
        <v>6887.5</v>
      </c>
      <c r="N135" s="134">
        <f t="shared" si="19"/>
        <v>43137.5</v>
      </c>
      <c r="O135" s="137">
        <v>37000</v>
      </c>
      <c r="P135" s="113">
        <v>0.19</v>
      </c>
      <c r="Q135" s="118">
        <f t="shared" si="27"/>
        <v>7030</v>
      </c>
      <c r="R135" s="118">
        <f t="shared" si="20"/>
        <v>44030</v>
      </c>
      <c r="S135" s="118">
        <f t="shared" si="21"/>
        <v>33947.916666666664</v>
      </c>
      <c r="T135" s="113">
        <v>0.19</v>
      </c>
      <c r="U135" s="118">
        <f t="shared" si="22"/>
        <v>6450.1041666666661</v>
      </c>
      <c r="V135" s="118">
        <f t="shared" si="23"/>
        <v>40398.020833333328</v>
      </c>
    </row>
    <row r="136" spans="1:22" ht="38.25" x14ac:dyDescent="0.25">
      <c r="A136" s="110">
        <f t="shared" si="24"/>
        <v>127</v>
      </c>
      <c r="B136" s="111">
        <v>12352207</v>
      </c>
      <c r="C136" s="114" t="s">
        <v>220</v>
      </c>
      <c r="D136" s="73" t="s">
        <v>185</v>
      </c>
      <c r="E136" s="71">
        <v>1</v>
      </c>
      <c r="F136" s="129" t="s">
        <v>475</v>
      </c>
      <c r="G136" s="130">
        <v>28593.75</v>
      </c>
      <c r="H136" s="113">
        <v>0</v>
      </c>
      <c r="I136" s="134">
        <f t="shared" si="25"/>
        <v>0</v>
      </c>
      <c r="J136" s="134">
        <f t="shared" si="18"/>
        <v>28593.75</v>
      </c>
      <c r="K136" s="130">
        <v>37500</v>
      </c>
      <c r="L136" s="113">
        <v>0</v>
      </c>
      <c r="M136" s="134">
        <f t="shared" si="26"/>
        <v>0</v>
      </c>
      <c r="N136" s="134">
        <f t="shared" si="19"/>
        <v>37500</v>
      </c>
      <c r="O136" s="137">
        <v>37500</v>
      </c>
      <c r="P136" s="113">
        <v>0</v>
      </c>
      <c r="Q136" s="118">
        <f t="shared" si="27"/>
        <v>0</v>
      </c>
      <c r="R136" s="118">
        <f t="shared" si="20"/>
        <v>37500</v>
      </c>
      <c r="S136" s="118">
        <f t="shared" si="21"/>
        <v>34531.25</v>
      </c>
      <c r="T136" s="113">
        <v>0</v>
      </c>
      <c r="U136" s="118">
        <f t="shared" si="22"/>
        <v>0</v>
      </c>
      <c r="V136" s="118">
        <f t="shared" si="23"/>
        <v>34531.25</v>
      </c>
    </row>
    <row r="137" spans="1:22" ht="38.25" x14ac:dyDescent="0.25">
      <c r="A137" s="110">
        <f t="shared" si="24"/>
        <v>128</v>
      </c>
      <c r="B137" s="111">
        <v>12352207</v>
      </c>
      <c r="C137" s="114" t="s">
        <v>221</v>
      </c>
      <c r="D137" s="73" t="s">
        <v>185</v>
      </c>
      <c r="E137" s="71">
        <v>1</v>
      </c>
      <c r="F137" s="129" t="s">
        <v>475</v>
      </c>
      <c r="G137" s="130">
        <v>49181.25</v>
      </c>
      <c r="H137" s="113">
        <v>0</v>
      </c>
      <c r="I137" s="134">
        <f t="shared" si="25"/>
        <v>0</v>
      </c>
      <c r="J137" s="134">
        <f t="shared" si="18"/>
        <v>49181.25</v>
      </c>
      <c r="K137" s="130">
        <v>64500</v>
      </c>
      <c r="L137" s="113">
        <v>0</v>
      </c>
      <c r="M137" s="134">
        <f t="shared" si="26"/>
        <v>0</v>
      </c>
      <c r="N137" s="134">
        <f t="shared" si="19"/>
        <v>64500</v>
      </c>
      <c r="O137" s="137">
        <v>64500</v>
      </c>
      <c r="P137" s="113">
        <v>0</v>
      </c>
      <c r="Q137" s="118">
        <f t="shared" si="27"/>
        <v>0</v>
      </c>
      <c r="R137" s="118">
        <f t="shared" si="20"/>
        <v>64500</v>
      </c>
      <c r="S137" s="118">
        <f t="shared" si="21"/>
        <v>59393.75</v>
      </c>
      <c r="T137" s="113">
        <v>0</v>
      </c>
      <c r="U137" s="118">
        <f t="shared" si="22"/>
        <v>0</v>
      </c>
      <c r="V137" s="118">
        <f t="shared" si="23"/>
        <v>59393.75</v>
      </c>
    </row>
    <row r="138" spans="1:22" ht="38.25" x14ac:dyDescent="0.25">
      <c r="A138" s="110">
        <f t="shared" si="24"/>
        <v>129</v>
      </c>
      <c r="B138" s="111">
        <v>12352207</v>
      </c>
      <c r="C138" s="114" t="s">
        <v>222</v>
      </c>
      <c r="D138" s="73" t="s">
        <v>185</v>
      </c>
      <c r="E138" s="71">
        <v>1</v>
      </c>
      <c r="F138" s="129" t="s">
        <v>475</v>
      </c>
      <c r="G138" s="130">
        <v>49181.25</v>
      </c>
      <c r="H138" s="113">
        <v>0</v>
      </c>
      <c r="I138" s="134">
        <f t="shared" si="25"/>
        <v>0</v>
      </c>
      <c r="J138" s="134">
        <f t="shared" ref="J138:J201" si="28">+(G138+I138)*E138</f>
        <v>49181.25</v>
      </c>
      <c r="K138" s="130">
        <v>64500</v>
      </c>
      <c r="L138" s="113">
        <v>0</v>
      </c>
      <c r="M138" s="134">
        <f t="shared" si="26"/>
        <v>0</v>
      </c>
      <c r="N138" s="134">
        <f t="shared" ref="N138:N201" si="29">+(K138+M138)*E138</f>
        <v>64500</v>
      </c>
      <c r="O138" s="137">
        <v>64500</v>
      </c>
      <c r="P138" s="113">
        <v>0</v>
      </c>
      <c r="Q138" s="118">
        <f t="shared" si="27"/>
        <v>0</v>
      </c>
      <c r="R138" s="118">
        <f t="shared" ref="R138:R201" si="30">+(O138+Q138)*E138</f>
        <v>64500</v>
      </c>
      <c r="S138" s="118">
        <f t="shared" si="21"/>
        <v>59393.75</v>
      </c>
      <c r="T138" s="113">
        <v>0</v>
      </c>
      <c r="U138" s="118">
        <f t="shared" si="22"/>
        <v>0</v>
      </c>
      <c r="V138" s="118">
        <f t="shared" si="23"/>
        <v>59393.75</v>
      </c>
    </row>
    <row r="139" spans="1:22" ht="38.25" x14ac:dyDescent="0.25">
      <c r="A139" s="110">
        <f t="shared" si="24"/>
        <v>130</v>
      </c>
      <c r="B139" s="111">
        <v>12352207</v>
      </c>
      <c r="C139" s="112" t="s">
        <v>592</v>
      </c>
      <c r="D139" s="73" t="s">
        <v>185</v>
      </c>
      <c r="E139" s="71">
        <v>1</v>
      </c>
      <c r="F139" s="129" t="s">
        <v>475</v>
      </c>
      <c r="G139" s="130">
        <v>43462.5</v>
      </c>
      <c r="H139" s="113">
        <v>0</v>
      </c>
      <c r="I139" s="134">
        <f t="shared" si="25"/>
        <v>0</v>
      </c>
      <c r="J139" s="134">
        <f t="shared" si="28"/>
        <v>43462.5</v>
      </c>
      <c r="K139" s="130">
        <v>57000</v>
      </c>
      <c r="L139" s="113">
        <v>0</v>
      </c>
      <c r="M139" s="134">
        <f t="shared" si="26"/>
        <v>0</v>
      </c>
      <c r="N139" s="134">
        <f t="shared" si="29"/>
        <v>57000</v>
      </c>
      <c r="O139" s="137">
        <v>57000</v>
      </c>
      <c r="P139" s="113">
        <v>0</v>
      </c>
      <c r="Q139" s="118">
        <f t="shared" si="27"/>
        <v>0</v>
      </c>
      <c r="R139" s="118">
        <f t="shared" si="30"/>
        <v>57000</v>
      </c>
      <c r="S139" s="118">
        <f t="shared" ref="S139:S202" si="31">+(K139+O139+G139)/3</f>
        <v>52487.5</v>
      </c>
      <c r="T139" s="113">
        <v>0</v>
      </c>
      <c r="U139" s="118">
        <f t="shared" ref="U139:U202" si="32">+S139*T139</f>
        <v>0</v>
      </c>
      <c r="V139" s="118">
        <f t="shared" ref="V139:V202" si="33">+(S139+U139)*E139</f>
        <v>52487.5</v>
      </c>
    </row>
    <row r="140" spans="1:22" ht="38.25" x14ac:dyDescent="0.25">
      <c r="A140" s="110">
        <f t="shared" ref="A140:A203" si="34">+A139+1</f>
        <v>131</v>
      </c>
      <c r="B140" s="111">
        <v>12352207</v>
      </c>
      <c r="C140" s="114" t="s">
        <v>223</v>
      </c>
      <c r="D140" s="73" t="s">
        <v>185</v>
      </c>
      <c r="E140" s="71">
        <v>1</v>
      </c>
      <c r="F140" s="129" t="s">
        <v>475</v>
      </c>
      <c r="G140" s="130">
        <v>43462.5</v>
      </c>
      <c r="H140" s="113">
        <v>0</v>
      </c>
      <c r="I140" s="134">
        <f t="shared" si="25"/>
        <v>0</v>
      </c>
      <c r="J140" s="134">
        <f t="shared" si="28"/>
        <v>43462.5</v>
      </c>
      <c r="K140" s="130">
        <v>57000</v>
      </c>
      <c r="L140" s="113">
        <v>0</v>
      </c>
      <c r="M140" s="134">
        <f t="shared" si="26"/>
        <v>0</v>
      </c>
      <c r="N140" s="134">
        <f t="shared" si="29"/>
        <v>57000</v>
      </c>
      <c r="O140" s="137">
        <v>57000</v>
      </c>
      <c r="P140" s="113">
        <v>0</v>
      </c>
      <c r="Q140" s="118">
        <f t="shared" si="27"/>
        <v>0</v>
      </c>
      <c r="R140" s="118">
        <f t="shared" si="30"/>
        <v>57000</v>
      </c>
      <c r="S140" s="118">
        <f t="shared" si="31"/>
        <v>52487.5</v>
      </c>
      <c r="T140" s="113">
        <v>0</v>
      </c>
      <c r="U140" s="118">
        <f t="shared" si="32"/>
        <v>0</v>
      </c>
      <c r="V140" s="118">
        <f t="shared" si="33"/>
        <v>52487.5</v>
      </c>
    </row>
    <row r="141" spans="1:22" ht="38.25" x14ac:dyDescent="0.25">
      <c r="A141" s="110">
        <f t="shared" si="34"/>
        <v>132</v>
      </c>
      <c r="B141" s="111">
        <v>12352207</v>
      </c>
      <c r="C141" s="114" t="s">
        <v>224</v>
      </c>
      <c r="D141" s="73" t="s">
        <v>185</v>
      </c>
      <c r="E141" s="71">
        <v>1</v>
      </c>
      <c r="F141" s="129" t="s">
        <v>475</v>
      </c>
      <c r="G141" s="130">
        <v>58331.25</v>
      </c>
      <c r="H141" s="113">
        <v>0</v>
      </c>
      <c r="I141" s="134">
        <f t="shared" si="25"/>
        <v>0</v>
      </c>
      <c r="J141" s="134">
        <f t="shared" si="28"/>
        <v>58331.25</v>
      </c>
      <c r="K141" s="130">
        <v>76500</v>
      </c>
      <c r="L141" s="113">
        <v>0</v>
      </c>
      <c r="M141" s="134">
        <f t="shared" si="26"/>
        <v>0</v>
      </c>
      <c r="N141" s="134">
        <f t="shared" si="29"/>
        <v>76500</v>
      </c>
      <c r="O141" s="137">
        <v>76500</v>
      </c>
      <c r="P141" s="113">
        <v>0</v>
      </c>
      <c r="Q141" s="118">
        <f t="shared" si="27"/>
        <v>0</v>
      </c>
      <c r="R141" s="118">
        <f t="shared" si="30"/>
        <v>76500</v>
      </c>
      <c r="S141" s="118">
        <f t="shared" si="31"/>
        <v>70443.75</v>
      </c>
      <c r="T141" s="113">
        <v>0</v>
      </c>
      <c r="U141" s="118">
        <f t="shared" si="32"/>
        <v>0</v>
      </c>
      <c r="V141" s="118">
        <f t="shared" si="33"/>
        <v>70443.75</v>
      </c>
    </row>
    <row r="142" spans="1:22" ht="38.25" x14ac:dyDescent="0.25">
      <c r="A142" s="110">
        <f t="shared" si="34"/>
        <v>133</v>
      </c>
      <c r="B142" s="111">
        <v>12352207</v>
      </c>
      <c r="C142" s="112" t="s">
        <v>593</v>
      </c>
      <c r="D142" s="73" t="s">
        <v>185</v>
      </c>
      <c r="E142" s="71">
        <v>1</v>
      </c>
      <c r="F142" s="129" t="s">
        <v>475</v>
      </c>
      <c r="G142" s="130">
        <v>60618.75</v>
      </c>
      <c r="H142" s="113">
        <v>0</v>
      </c>
      <c r="I142" s="134">
        <f t="shared" si="25"/>
        <v>0</v>
      </c>
      <c r="J142" s="134">
        <f t="shared" si="28"/>
        <v>60618.75</v>
      </c>
      <c r="K142" s="130">
        <v>79500</v>
      </c>
      <c r="L142" s="113">
        <v>0</v>
      </c>
      <c r="M142" s="134">
        <f t="shared" si="26"/>
        <v>0</v>
      </c>
      <c r="N142" s="134">
        <f t="shared" si="29"/>
        <v>79500</v>
      </c>
      <c r="O142" s="137">
        <v>79500</v>
      </c>
      <c r="P142" s="113">
        <v>0</v>
      </c>
      <c r="Q142" s="118">
        <f t="shared" si="27"/>
        <v>0</v>
      </c>
      <c r="R142" s="118">
        <f t="shared" si="30"/>
        <v>79500</v>
      </c>
      <c r="S142" s="118">
        <f t="shared" si="31"/>
        <v>73206.25</v>
      </c>
      <c r="T142" s="113">
        <v>0</v>
      </c>
      <c r="U142" s="118">
        <f t="shared" si="32"/>
        <v>0</v>
      </c>
      <c r="V142" s="118">
        <f t="shared" si="33"/>
        <v>73206.25</v>
      </c>
    </row>
    <row r="143" spans="1:22" ht="38.25" x14ac:dyDescent="0.25">
      <c r="A143" s="110">
        <f t="shared" si="34"/>
        <v>134</v>
      </c>
      <c r="B143" s="111">
        <v>12352207</v>
      </c>
      <c r="C143" s="112" t="s">
        <v>594</v>
      </c>
      <c r="D143" s="73" t="s">
        <v>185</v>
      </c>
      <c r="E143" s="71">
        <v>1</v>
      </c>
      <c r="F143" s="129" t="s">
        <v>475</v>
      </c>
      <c r="G143" s="130">
        <v>58331.25</v>
      </c>
      <c r="H143" s="113">
        <v>0</v>
      </c>
      <c r="I143" s="134">
        <f t="shared" si="25"/>
        <v>0</v>
      </c>
      <c r="J143" s="134">
        <f t="shared" si="28"/>
        <v>58331.25</v>
      </c>
      <c r="K143" s="130">
        <v>76500</v>
      </c>
      <c r="L143" s="113">
        <v>0</v>
      </c>
      <c r="M143" s="134">
        <f t="shared" si="26"/>
        <v>0</v>
      </c>
      <c r="N143" s="134">
        <f t="shared" si="29"/>
        <v>76500</v>
      </c>
      <c r="O143" s="137">
        <v>76500</v>
      </c>
      <c r="P143" s="113">
        <v>0</v>
      </c>
      <c r="Q143" s="118">
        <f t="shared" si="27"/>
        <v>0</v>
      </c>
      <c r="R143" s="118">
        <f t="shared" si="30"/>
        <v>76500</v>
      </c>
      <c r="S143" s="118">
        <f t="shared" si="31"/>
        <v>70443.75</v>
      </c>
      <c r="T143" s="113">
        <v>0</v>
      </c>
      <c r="U143" s="118">
        <f t="shared" si="32"/>
        <v>0</v>
      </c>
      <c r="V143" s="118">
        <f t="shared" si="33"/>
        <v>70443.75</v>
      </c>
    </row>
    <row r="144" spans="1:22" ht="38.25" x14ac:dyDescent="0.25">
      <c r="A144" s="110">
        <f t="shared" si="34"/>
        <v>135</v>
      </c>
      <c r="B144" s="111">
        <v>12352207</v>
      </c>
      <c r="C144" s="112" t="s">
        <v>595</v>
      </c>
      <c r="D144" s="73" t="s">
        <v>185</v>
      </c>
      <c r="E144" s="71">
        <v>1</v>
      </c>
      <c r="F144" s="129" t="s">
        <v>475</v>
      </c>
      <c r="G144" s="130">
        <v>58331.25</v>
      </c>
      <c r="H144" s="113">
        <v>0</v>
      </c>
      <c r="I144" s="134">
        <f t="shared" si="25"/>
        <v>0</v>
      </c>
      <c r="J144" s="134">
        <f t="shared" si="28"/>
        <v>58331.25</v>
      </c>
      <c r="K144" s="130">
        <v>76500</v>
      </c>
      <c r="L144" s="113">
        <v>0</v>
      </c>
      <c r="M144" s="134">
        <f t="shared" si="26"/>
        <v>0</v>
      </c>
      <c r="N144" s="134">
        <f t="shared" si="29"/>
        <v>76500</v>
      </c>
      <c r="O144" s="137">
        <v>76500</v>
      </c>
      <c r="P144" s="113">
        <v>0</v>
      </c>
      <c r="Q144" s="118">
        <f t="shared" si="27"/>
        <v>0</v>
      </c>
      <c r="R144" s="118">
        <f t="shared" si="30"/>
        <v>76500</v>
      </c>
      <c r="S144" s="118">
        <f t="shared" si="31"/>
        <v>70443.75</v>
      </c>
      <c r="T144" s="113">
        <v>0</v>
      </c>
      <c r="U144" s="118">
        <f t="shared" si="32"/>
        <v>0</v>
      </c>
      <c r="V144" s="118">
        <f t="shared" si="33"/>
        <v>70443.75</v>
      </c>
    </row>
    <row r="145" spans="1:22" ht="38.25" x14ac:dyDescent="0.25">
      <c r="A145" s="110">
        <f t="shared" si="34"/>
        <v>136</v>
      </c>
      <c r="B145" s="111">
        <v>50192110</v>
      </c>
      <c r="C145" s="114" t="s">
        <v>225</v>
      </c>
      <c r="D145" s="73" t="s">
        <v>185</v>
      </c>
      <c r="E145" s="71">
        <v>1</v>
      </c>
      <c r="F145" s="129" t="s">
        <v>475</v>
      </c>
      <c r="G145" s="130">
        <v>91500</v>
      </c>
      <c r="H145" s="113">
        <v>0.19</v>
      </c>
      <c r="I145" s="134">
        <f t="shared" si="25"/>
        <v>17385</v>
      </c>
      <c r="J145" s="134">
        <f t="shared" si="28"/>
        <v>108885</v>
      </c>
      <c r="K145" s="130">
        <v>116000</v>
      </c>
      <c r="L145" s="113">
        <v>0.19</v>
      </c>
      <c r="M145" s="134">
        <f t="shared" si="26"/>
        <v>22040</v>
      </c>
      <c r="N145" s="134">
        <f t="shared" si="29"/>
        <v>138040</v>
      </c>
      <c r="O145" s="137">
        <v>118400</v>
      </c>
      <c r="P145" s="113">
        <v>0.19</v>
      </c>
      <c r="Q145" s="118">
        <f t="shared" si="27"/>
        <v>22496</v>
      </c>
      <c r="R145" s="118">
        <f t="shared" si="30"/>
        <v>140896</v>
      </c>
      <c r="S145" s="118">
        <f t="shared" si="31"/>
        <v>108633.33333333333</v>
      </c>
      <c r="T145" s="113">
        <v>0.19</v>
      </c>
      <c r="U145" s="118">
        <f t="shared" si="32"/>
        <v>20640.333333333332</v>
      </c>
      <c r="V145" s="118">
        <f t="shared" si="33"/>
        <v>129273.66666666666</v>
      </c>
    </row>
    <row r="146" spans="1:22" ht="38.25" x14ac:dyDescent="0.25">
      <c r="A146" s="110">
        <f t="shared" si="34"/>
        <v>137</v>
      </c>
      <c r="B146" s="111">
        <v>12164502</v>
      </c>
      <c r="C146" s="116" t="s">
        <v>596</v>
      </c>
      <c r="D146" s="71" t="s">
        <v>185</v>
      </c>
      <c r="E146" s="71">
        <v>1</v>
      </c>
      <c r="F146" s="129" t="s">
        <v>475</v>
      </c>
      <c r="G146" s="131">
        <v>19443.75</v>
      </c>
      <c r="H146" s="117">
        <v>0.19</v>
      </c>
      <c r="I146" s="134">
        <f t="shared" si="25"/>
        <v>3694.3125</v>
      </c>
      <c r="J146" s="134">
        <f t="shared" si="28"/>
        <v>23138.0625</v>
      </c>
      <c r="K146" s="131">
        <v>24650</v>
      </c>
      <c r="L146" s="117">
        <v>0.19</v>
      </c>
      <c r="M146" s="134">
        <f t="shared" si="26"/>
        <v>4683.5</v>
      </c>
      <c r="N146" s="134">
        <f t="shared" si="29"/>
        <v>29333.5</v>
      </c>
      <c r="O146" s="138">
        <v>25160</v>
      </c>
      <c r="P146" s="115">
        <v>0.19</v>
      </c>
      <c r="Q146" s="118">
        <f t="shared" si="27"/>
        <v>4780.3999999999996</v>
      </c>
      <c r="R146" s="118">
        <f t="shared" si="30"/>
        <v>29940.400000000001</v>
      </c>
      <c r="S146" s="118">
        <f t="shared" si="31"/>
        <v>23084.583333333332</v>
      </c>
      <c r="T146" s="115">
        <v>0.19</v>
      </c>
      <c r="U146" s="118">
        <f t="shared" si="32"/>
        <v>4386.0708333333332</v>
      </c>
      <c r="V146" s="118">
        <f t="shared" si="33"/>
        <v>27470.654166666667</v>
      </c>
    </row>
    <row r="147" spans="1:22" ht="38.25" x14ac:dyDescent="0.25">
      <c r="A147" s="110">
        <f t="shared" si="34"/>
        <v>138</v>
      </c>
      <c r="B147" s="111">
        <v>12164502</v>
      </c>
      <c r="C147" s="112" t="s">
        <v>597</v>
      </c>
      <c r="D147" s="72" t="s">
        <v>185</v>
      </c>
      <c r="E147" s="71">
        <v>1</v>
      </c>
      <c r="F147" s="129" t="s">
        <v>475</v>
      </c>
      <c r="G147" s="130">
        <v>19443.75</v>
      </c>
      <c r="H147" s="113">
        <v>0.19</v>
      </c>
      <c r="I147" s="134">
        <f t="shared" si="25"/>
        <v>3694.3125</v>
      </c>
      <c r="J147" s="134">
        <f t="shared" si="28"/>
        <v>23138.0625</v>
      </c>
      <c r="K147" s="130">
        <v>24650</v>
      </c>
      <c r="L147" s="113">
        <v>0.19</v>
      </c>
      <c r="M147" s="134">
        <f t="shared" si="26"/>
        <v>4683.5</v>
      </c>
      <c r="N147" s="134">
        <f t="shared" si="29"/>
        <v>29333.5</v>
      </c>
      <c r="O147" s="137">
        <v>25160</v>
      </c>
      <c r="P147" s="113">
        <v>0.19</v>
      </c>
      <c r="Q147" s="118">
        <f t="shared" si="27"/>
        <v>4780.3999999999996</v>
      </c>
      <c r="R147" s="118">
        <f t="shared" si="30"/>
        <v>29940.400000000001</v>
      </c>
      <c r="S147" s="118">
        <f t="shared" si="31"/>
        <v>23084.583333333332</v>
      </c>
      <c r="T147" s="113">
        <v>0.19</v>
      </c>
      <c r="U147" s="118">
        <f t="shared" si="32"/>
        <v>4386.0708333333332</v>
      </c>
      <c r="V147" s="118">
        <f t="shared" si="33"/>
        <v>27470.654166666667</v>
      </c>
    </row>
    <row r="148" spans="1:22" ht="38.25" x14ac:dyDescent="0.25">
      <c r="A148" s="110">
        <f t="shared" si="34"/>
        <v>139</v>
      </c>
      <c r="B148" s="111">
        <v>50171904</v>
      </c>
      <c r="C148" s="114" t="s">
        <v>226</v>
      </c>
      <c r="D148" s="72" t="s">
        <v>185</v>
      </c>
      <c r="E148" s="71">
        <v>1</v>
      </c>
      <c r="F148" s="129" t="s">
        <v>475</v>
      </c>
      <c r="G148" s="130">
        <v>16069.88</v>
      </c>
      <c r="H148" s="113">
        <v>0.19</v>
      </c>
      <c r="I148" s="134">
        <f t="shared" si="25"/>
        <v>3053.2772</v>
      </c>
      <c r="J148" s="134">
        <f t="shared" si="28"/>
        <v>19123.157199999998</v>
      </c>
      <c r="K148" s="130">
        <v>20373</v>
      </c>
      <c r="L148" s="113">
        <v>0.19</v>
      </c>
      <c r="M148" s="134">
        <f t="shared" si="26"/>
        <v>3870.87</v>
      </c>
      <c r="N148" s="134">
        <f t="shared" si="29"/>
        <v>24243.87</v>
      </c>
      <c r="O148" s="137">
        <v>20794</v>
      </c>
      <c r="P148" s="113">
        <v>0.19</v>
      </c>
      <c r="Q148" s="118">
        <f t="shared" si="27"/>
        <v>3950.86</v>
      </c>
      <c r="R148" s="118">
        <f t="shared" si="30"/>
        <v>24744.86</v>
      </c>
      <c r="S148" s="118">
        <f t="shared" si="31"/>
        <v>19078.96</v>
      </c>
      <c r="T148" s="113">
        <v>0.19</v>
      </c>
      <c r="U148" s="118">
        <f t="shared" si="32"/>
        <v>3625.0023999999999</v>
      </c>
      <c r="V148" s="118">
        <f t="shared" si="33"/>
        <v>22703.9624</v>
      </c>
    </row>
    <row r="149" spans="1:22" ht="38.25" x14ac:dyDescent="0.25">
      <c r="A149" s="110">
        <f t="shared" si="34"/>
        <v>140</v>
      </c>
      <c r="B149" s="111">
        <v>50161509</v>
      </c>
      <c r="C149" s="112" t="s">
        <v>598</v>
      </c>
      <c r="D149" s="72" t="s">
        <v>185</v>
      </c>
      <c r="E149" s="71">
        <v>1</v>
      </c>
      <c r="F149" s="129" t="s">
        <v>475</v>
      </c>
      <c r="G149" s="130">
        <v>31910.63</v>
      </c>
      <c r="H149" s="113">
        <v>0.19</v>
      </c>
      <c r="I149" s="134">
        <f t="shared" si="25"/>
        <v>6063.0196999999998</v>
      </c>
      <c r="J149" s="134">
        <f t="shared" si="28"/>
        <v>37973.649700000002</v>
      </c>
      <c r="K149" s="130">
        <v>40455</v>
      </c>
      <c r="L149" s="113">
        <v>0.19</v>
      </c>
      <c r="M149" s="134">
        <f t="shared" si="26"/>
        <v>7686.45</v>
      </c>
      <c r="N149" s="134">
        <f t="shared" si="29"/>
        <v>48141.45</v>
      </c>
      <c r="O149" s="137">
        <v>41292</v>
      </c>
      <c r="P149" s="113">
        <v>0.19</v>
      </c>
      <c r="Q149" s="118">
        <f t="shared" si="27"/>
        <v>7845.4800000000005</v>
      </c>
      <c r="R149" s="118">
        <f t="shared" si="30"/>
        <v>49137.48</v>
      </c>
      <c r="S149" s="118">
        <f t="shared" si="31"/>
        <v>37885.876666666671</v>
      </c>
      <c r="T149" s="113">
        <v>0.19</v>
      </c>
      <c r="U149" s="118">
        <f t="shared" si="32"/>
        <v>7198.3165666666673</v>
      </c>
      <c r="V149" s="118">
        <f t="shared" si="33"/>
        <v>45084.193233333339</v>
      </c>
    </row>
    <row r="150" spans="1:22" ht="38.25" x14ac:dyDescent="0.25">
      <c r="A150" s="110">
        <f t="shared" si="34"/>
        <v>141</v>
      </c>
      <c r="B150" s="111">
        <v>50101716</v>
      </c>
      <c r="C150" s="114" t="s">
        <v>227</v>
      </c>
      <c r="D150" s="72" t="s">
        <v>185</v>
      </c>
      <c r="E150" s="71">
        <v>1</v>
      </c>
      <c r="F150" s="129" t="s">
        <v>475</v>
      </c>
      <c r="G150" s="130">
        <v>1143.75</v>
      </c>
      <c r="H150" s="113">
        <v>0</v>
      </c>
      <c r="I150" s="134">
        <f t="shared" si="25"/>
        <v>0</v>
      </c>
      <c r="J150" s="134">
        <f t="shared" si="28"/>
        <v>1143.75</v>
      </c>
      <c r="K150" s="130">
        <v>1500</v>
      </c>
      <c r="L150" s="113">
        <v>0</v>
      </c>
      <c r="M150" s="134">
        <f t="shared" si="26"/>
        <v>0</v>
      </c>
      <c r="N150" s="134">
        <f t="shared" si="29"/>
        <v>1500</v>
      </c>
      <c r="O150" s="137">
        <v>1500</v>
      </c>
      <c r="P150" s="113">
        <v>0</v>
      </c>
      <c r="Q150" s="118">
        <f t="shared" si="27"/>
        <v>0</v>
      </c>
      <c r="R150" s="118">
        <f t="shared" si="30"/>
        <v>1500</v>
      </c>
      <c r="S150" s="118">
        <f t="shared" si="31"/>
        <v>1381.25</v>
      </c>
      <c r="T150" s="113">
        <v>0</v>
      </c>
      <c r="U150" s="118">
        <f t="shared" si="32"/>
        <v>0</v>
      </c>
      <c r="V150" s="118">
        <f t="shared" si="33"/>
        <v>1381.25</v>
      </c>
    </row>
    <row r="151" spans="1:22" s="109" customFormat="1" ht="38.25" x14ac:dyDescent="0.25">
      <c r="A151" s="110">
        <f t="shared" si="34"/>
        <v>142</v>
      </c>
      <c r="B151" s="111">
        <v>12164501</v>
      </c>
      <c r="C151" s="112" t="s">
        <v>599</v>
      </c>
      <c r="D151" s="73" t="s">
        <v>185</v>
      </c>
      <c r="E151" s="71">
        <v>1</v>
      </c>
      <c r="F151" s="129" t="s">
        <v>475</v>
      </c>
      <c r="G151" s="130">
        <v>80062.5</v>
      </c>
      <c r="H151" s="113">
        <v>0.19</v>
      </c>
      <c r="I151" s="134">
        <f>+G151*H151</f>
        <v>15211.875</v>
      </c>
      <c r="J151" s="134">
        <f t="shared" si="28"/>
        <v>95274.375</v>
      </c>
      <c r="K151" s="130">
        <v>101500</v>
      </c>
      <c r="L151" s="113">
        <v>0.19</v>
      </c>
      <c r="M151" s="134">
        <f>+K151*L151</f>
        <v>19285</v>
      </c>
      <c r="N151" s="134">
        <f t="shared" si="29"/>
        <v>120785</v>
      </c>
      <c r="O151" s="137">
        <v>103600</v>
      </c>
      <c r="P151" s="113">
        <v>0.19</v>
      </c>
      <c r="Q151" s="118">
        <f>+O151*P151</f>
        <v>19684</v>
      </c>
      <c r="R151" s="118">
        <f t="shared" si="30"/>
        <v>123284</v>
      </c>
      <c r="S151" s="118">
        <f t="shared" si="31"/>
        <v>95054.166666666672</v>
      </c>
      <c r="T151" s="113">
        <v>0.19</v>
      </c>
      <c r="U151" s="118">
        <f t="shared" si="32"/>
        <v>18060.291666666668</v>
      </c>
      <c r="V151" s="118">
        <f t="shared" si="33"/>
        <v>113114.45833333334</v>
      </c>
    </row>
    <row r="152" spans="1:22" s="109" customFormat="1" ht="38.25" x14ac:dyDescent="0.25">
      <c r="A152" s="110">
        <f t="shared" si="34"/>
        <v>143</v>
      </c>
      <c r="B152" s="111">
        <v>50171550</v>
      </c>
      <c r="C152" s="112" t="s">
        <v>600</v>
      </c>
      <c r="D152" s="73" t="s">
        <v>185</v>
      </c>
      <c r="E152" s="71">
        <v>1</v>
      </c>
      <c r="F152" s="129" t="s">
        <v>475</v>
      </c>
      <c r="G152" s="130">
        <v>20587.5</v>
      </c>
      <c r="H152" s="113">
        <v>0.19</v>
      </c>
      <c r="I152" s="134">
        <f t="shared" ref="I152:I197" si="35">+G152*H152</f>
        <v>3911.625</v>
      </c>
      <c r="J152" s="134">
        <f t="shared" si="28"/>
        <v>24499.125</v>
      </c>
      <c r="K152" s="130">
        <v>26100</v>
      </c>
      <c r="L152" s="113">
        <v>0.19</v>
      </c>
      <c r="M152" s="134">
        <f t="shared" ref="M152:M197" si="36">+K152*L152</f>
        <v>4959</v>
      </c>
      <c r="N152" s="134">
        <f t="shared" si="29"/>
        <v>31059</v>
      </c>
      <c r="O152" s="137">
        <v>26640</v>
      </c>
      <c r="P152" s="113">
        <v>0.19</v>
      </c>
      <c r="Q152" s="118">
        <f t="shared" ref="Q152:Q197" si="37">+O152*P152</f>
        <v>5061.6000000000004</v>
      </c>
      <c r="R152" s="118">
        <f t="shared" si="30"/>
        <v>31701.599999999999</v>
      </c>
      <c r="S152" s="118">
        <f t="shared" si="31"/>
        <v>24442.5</v>
      </c>
      <c r="T152" s="113">
        <v>0.19</v>
      </c>
      <c r="U152" s="118">
        <f t="shared" si="32"/>
        <v>4644.0749999999998</v>
      </c>
      <c r="V152" s="118">
        <f t="shared" si="33"/>
        <v>29086.575000000001</v>
      </c>
    </row>
    <row r="153" spans="1:22" s="109" customFormat="1" ht="38.25" x14ac:dyDescent="0.25">
      <c r="A153" s="110">
        <f t="shared" si="34"/>
        <v>144</v>
      </c>
      <c r="B153" s="111">
        <v>50171550</v>
      </c>
      <c r="C153" s="114" t="s">
        <v>228</v>
      </c>
      <c r="D153" s="73" t="s">
        <v>185</v>
      </c>
      <c r="E153" s="71">
        <v>1</v>
      </c>
      <c r="F153" s="129" t="s">
        <v>475</v>
      </c>
      <c r="G153" s="130">
        <v>20587.5</v>
      </c>
      <c r="H153" s="113">
        <v>0.19</v>
      </c>
      <c r="I153" s="134">
        <f t="shared" si="35"/>
        <v>3911.625</v>
      </c>
      <c r="J153" s="134">
        <f t="shared" si="28"/>
        <v>24499.125</v>
      </c>
      <c r="K153" s="130">
        <v>26100</v>
      </c>
      <c r="L153" s="113">
        <v>0.19</v>
      </c>
      <c r="M153" s="134">
        <f t="shared" si="36"/>
        <v>4959</v>
      </c>
      <c r="N153" s="134">
        <f t="shared" si="29"/>
        <v>31059</v>
      </c>
      <c r="O153" s="137">
        <v>26640</v>
      </c>
      <c r="P153" s="113">
        <v>0.19</v>
      </c>
      <c r="Q153" s="118">
        <f t="shared" si="37"/>
        <v>5061.6000000000004</v>
      </c>
      <c r="R153" s="118">
        <f t="shared" si="30"/>
        <v>31701.599999999999</v>
      </c>
      <c r="S153" s="118">
        <f t="shared" si="31"/>
        <v>24442.5</v>
      </c>
      <c r="T153" s="113">
        <v>0.19</v>
      </c>
      <c r="U153" s="118">
        <f t="shared" si="32"/>
        <v>4644.0749999999998</v>
      </c>
      <c r="V153" s="118">
        <f t="shared" si="33"/>
        <v>29086.575000000001</v>
      </c>
    </row>
    <row r="154" spans="1:22" s="109" customFormat="1" ht="38.25" x14ac:dyDescent="0.25">
      <c r="A154" s="110">
        <f t="shared" si="34"/>
        <v>145</v>
      </c>
      <c r="B154" s="111">
        <v>50171550</v>
      </c>
      <c r="C154" s="114" t="s">
        <v>229</v>
      </c>
      <c r="D154" s="73" t="s">
        <v>185</v>
      </c>
      <c r="E154" s="71">
        <v>1</v>
      </c>
      <c r="F154" s="129" t="s">
        <v>475</v>
      </c>
      <c r="G154" s="130">
        <v>20589</v>
      </c>
      <c r="H154" s="113">
        <v>0.19</v>
      </c>
      <c r="I154" s="134">
        <f t="shared" si="35"/>
        <v>3911.91</v>
      </c>
      <c r="J154" s="134">
        <f t="shared" si="28"/>
        <v>24500.91</v>
      </c>
      <c r="K154" s="130">
        <v>26101</v>
      </c>
      <c r="L154" s="113">
        <v>0.19</v>
      </c>
      <c r="M154" s="134">
        <f t="shared" si="36"/>
        <v>4959.1900000000005</v>
      </c>
      <c r="N154" s="134">
        <f t="shared" si="29"/>
        <v>31060.190000000002</v>
      </c>
      <c r="O154" s="137">
        <v>26641</v>
      </c>
      <c r="P154" s="113">
        <v>0.19</v>
      </c>
      <c r="Q154" s="118">
        <f t="shared" si="37"/>
        <v>5061.79</v>
      </c>
      <c r="R154" s="118">
        <f t="shared" si="30"/>
        <v>31702.79</v>
      </c>
      <c r="S154" s="118">
        <f t="shared" si="31"/>
        <v>24443.666666666668</v>
      </c>
      <c r="T154" s="113">
        <v>0.19</v>
      </c>
      <c r="U154" s="118">
        <f t="shared" si="32"/>
        <v>4644.2966666666671</v>
      </c>
      <c r="V154" s="118">
        <f t="shared" si="33"/>
        <v>29087.963333333333</v>
      </c>
    </row>
    <row r="155" spans="1:22" s="109" customFormat="1" ht="38.25" x14ac:dyDescent="0.25">
      <c r="A155" s="110">
        <f t="shared" si="34"/>
        <v>146</v>
      </c>
      <c r="B155" s="111">
        <v>50171550</v>
      </c>
      <c r="C155" s="114" t="s">
        <v>230</v>
      </c>
      <c r="D155" s="73" t="s">
        <v>185</v>
      </c>
      <c r="E155" s="71">
        <v>1</v>
      </c>
      <c r="F155" s="129" t="s">
        <v>475</v>
      </c>
      <c r="G155" s="130">
        <v>20589.75</v>
      </c>
      <c r="H155" s="113">
        <v>0.19</v>
      </c>
      <c r="I155" s="134">
        <f t="shared" si="35"/>
        <v>3912.0525000000002</v>
      </c>
      <c r="J155" s="134">
        <f t="shared" si="28"/>
        <v>24501.802500000002</v>
      </c>
      <c r="K155" s="130">
        <v>26103</v>
      </c>
      <c r="L155" s="113">
        <v>0.19</v>
      </c>
      <c r="M155" s="134">
        <f t="shared" si="36"/>
        <v>4959.57</v>
      </c>
      <c r="N155" s="134">
        <f t="shared" si="29"/>
        <v>31062.57</v>
      </c>
      <c r="O155" s="137">
        <v>26643</v>
      </c>
      <c r="P155" s="113">
        <v>0.19</v>
      </c>
      <c r="Q155" s="118">
        <f t="shared" si="37"/>
        <v>5062.17</v>
      </c>
      <c r="R155" s="118">
        <f t="shared" si="30"/>
        <v>31705.17</v>
      </c>
      <c r="S155" s="118">
        <f t="shared" si="31"/>
        <v>24445.25</v>
      </c>
      <c r="T155" s="113">
        <v>0.19</v>
      </c>
      <c r="U155" s="118">
        <f t="shared" si="32"/>
        <v>4644.5974999999999</v>
      </c>
      <c r="V155" s="118">
        <f t="shared" si="33"/>
        <v>29089.8475</v>
      </c>
    </row>
    <row r="156" spans="1:22" s="109" customFormat="1" ht="38.25" x14ac:dyDescent="0.25">
      <c r="A156" s="110">
        <f t="shared" si="34"/>
        <v>147</v>
      </c>
      <c r="B156" s="111">
        <v>50161800</v>
      </c>
      <c r="C156" s="112" t="s">
        <v>601</v>
      </c>
      <c r="D156" s="73" t="s">
        <v>185</v>
      </c>
      <c r="E156" s="71">
        <v>1</v>
      </c>
      <c r="F156" s="129" t="s">
        <v>475</v>
      </c>
      <c r="G156" s="130">
        <v>20591.25</v>
      </c>
      <c r="H156" s="113">
        <v>0.19</v>
      </c>
      <c r="I156" s="134">
        <f t="shared" si="35"/>
        <v>3912.3375000000001</v>
      </c>
      <c r="J156" s="134">
        <f t="shared" si="28"/>
        <v>24503.587500000001</v>
      </c>
      <c r="K156" s="130">
        <v>26104</v>
      </c>
      <c r="L156" s="113">
        <v>0.19</v>
      </c>
      <c r="M156" s="134">
        <f t="shared" si="36"/>
        <v>4959.76</v>
      </c>
      <c r="N156" s="134">
        <f t="shared" si="29"/>
        <v>31063.760000000002</v>
      </c>
      <c r="O156" s="137">
        <v>26644</v>
      </c>
      <c r="P156" s="113">
        <v>0.19</v>
      </c>
      <c r="Q156" s="118">
        <f t="shared" si="37"/>
        <v>5062.3599999999997</v>
      </c>
      <c r="R156" s="118">
        <f t="shared" si="30"/>
        <v>31706.36</v>
      </c>
      <c r="S156" s="118">
        <f t="shared" si="31"/>
        <v>24446.416666666668</v>
      </c>
      <c r="T156" s="113">
        <v>0.19</v>
      </c>
      <c r="U156" s="118">
        <f t="shared" si="32"/>
        <v>4644.8191666666671</v>
      </c>
      <c r="V156" s="118">
        <f t="shared" si="33"/>
        <v>29091.235833333336</v>
      </c>
    </row>
    <row r="157" spans="1:22" s="109" customFormat="1" ht="38.25" x14ac:dyDescent="0.25">
      <c r="A157" s="110">
        <f t="shared" si="34"/>
        <v>148</v>
      </c>
      <c r="B157" s="111">
        <v>12164502</v>
      </c>
      <c r="C157" s="112" t="s">
        <v>602</v>
      </c>
      <c r="D157" s="73" t="s">
        <v>185</v>
      </c>
      <c r="E157" s="71">
        <v>1</v>
      </c>
      <c r="F157" s="129" t="s">
        <v>475</v>
      </c>
      <c r="G157" s="130">
        <v>77431.88</v>
      </c>
      <c r="H157" s="113">
        <v>0.19</v>
      </c>
      <c r="I157" s="134">
        <f t="shared" si="35"/>
        <v>14712.057200000001</v>
      </c>
      <c r="J157" s="134">
        <f t="shared" si="28"/>
        <v>92143.9372</v>
      </c>
      <c r="K157" s="130">
        <v>98165</v>
      </c>
      <c r="L157" s="113">
        <v>0.19</v>
      </c>
      <c r="M157" s="134">
        <f t="shared" si="36"/>
        <v>18651.349999999999</v>
      </c>
      <c r="N157" s="134">
        <f t="shared" si="29"/>
        <v>116816.35</v>
      </c>
      <c r="O157" s="137">
        <v>100196</v>
      </c>
      <c r="P157" s="113">
        <v>0.19</v>
      </c>
      <c r="Q157" s="118">
        <f t="shared" si="37"/>
        <v>19037.240000000002</v>
      </c>
      <c r="R157" s="118">
        <f t="shared" si="30"/>
        <v>119233.24</v>
      </c>
      <c r="S157" s="118">
        <f t="shared" si="31"/>
        <v>91930.96</v>
      </c>
      <c r="T157" s="113">
        <v>0.19</v>
      </c>
      <c r="U157" s="118">
        <f t="shared" si="32"/>
        <v>17466.882400000002</v>
      </c>
      <c r="V157" s="118">
        <f t="shared" si="33"/>
        <v>109397.84240000001</v>
      </c>
    </row>
    <row r="158" spans="1:22" s="109" customFormat="1" ht="38.25" x14ac:dyDescent="0.25">
      <c r="A158" s="110">
        <f t="shared" si="34"/>
        <v>149</v>
      </c>
      <c r="B158" s="111">
        <v>50192900</v>
      </c>
      <c r="C158" s="112" t="s">
        <v>603</v>
      </c>
      <c r="D158" s="73" t="s">
        <v>185</v>
      </c>
      <c r="E158" s="71">
        <v>1</v>
      </c>
      <c r="F158" s="129" t="s">
        <v>475</v>
      </c>
      <c r="G158" s="130">
        <v>9401.6299999999992</v>
      </c>
      <c r="H158" s="113">
        <v>0.05</v>
      </c>
      <c r="I158" s="134">
        <f t="shared" si="35"/>
        <v>470.08150000000001</v>
      </c>
      <c r="J158" s="134">
        <f t="shared" si="28"/>
        <v>9871.7114999999994</v>
      </c>
      <c r="K158" s="130">
        <v>12330</v>
      </c>
      <c r="L158" s="113">
        <v>0.05</v>
      </c>
      <c r="M158" s="134">
        <f t="shared" si="36"/>
        <v>616.5</v>
      </c>
      <c r="N158" s="134">
        <f t="shared" si="29"/>
        <v>12946.5</v>
      </c>
      <c r="O158" s="138">
        <v>12330</v>
      </c>
      <c r="P158" s="115">
        <v>0.05</v>
      </c>
      <c r="Q158" s="118">
        <f t="shared" si="37"/>
        <v>616.5</v>
      </c>
      <c r="R158" s="118">
        <f t="shared" si="30"/>
        <v>12946.5</v>
      </c>
      <c r="S158" s="118">
        <f t="shared" si="31"/>
        <v>11353.876666666665</v>
      </c>
      <c r="T158" s="115">
        <v>0.05</v>
      </c>
      <c r="U158" s="118">
        <f t="shared" si="32"/>
        <v>567.69383333333326</v>
      </c>
      <c r="V158" s="118">
        <f t="shared" si="33"/>
        <v>11921.570499999998</v>
      </c>
    </row>
    <row r="159" spans="1:22" s="109" customFormat="1" ht="38.25" x14ac:dyDescent="0.25">
      <c r="A159" s="110">
        <f t="shared" si="34"/>
        <v>150</v>
      </c>
      <c r="B159" s="111">
        <v>50161509</v>
      </c>
      <c r="C159" s="114" t="s">
        <v>231</v>
      </c>
      <c r="D159" s="73" t="s">
        <v>185</v>
      </c>
      <c r="E159" s="71">
        <v>1</v>
      </c>
      <c r="F159" s="129" t="s">
        <v>475</v>
      </c>
      <c r="G159" s="130">
        <v>16687.5</v>
      </c>
      <c r="H159" s="113">
        <v>0.19</v>
      </c>
      <c r="I159" s="134">
        <f t="shared" si="35"/>
        <v>3170.625</v>
      </c>
      <c r="J159" s="134">
        <f t="shared" si="28"/>
        <v>19858.125</v>
      </c>
      <c r="K159" s="130">
        <v>21156</v>
      </c>
      <c r="L159" s="113">
        <v>0.19</v>
      </c>
      <c r="M159" s="134">
        <f t="shared" si="36"/>
        <v>4019.64</v>
      </c>
      <c r="N159" s="134">
        <f t="shared" si="29"/>
        <v>25175.64</v>
      </c>
      <c r="O159" s="137">
        <v>21593</v>
      </c>
      <c r="P159" s="113">
        <v>0.19</v>
      </c>
      <c r="Q159" s="118">
        <f t="shared" si="37"/>
        <v>4102.67</v>
      </c>
      <c r="R159" s="118">
        <f t="shared" si="30"/>
        <v>25695.67</v>
      </c>
      <c r="S159" s="118">
        <f t="shared" si="31"/>
        <v>19812.166666666668</v>
      </c>
      <c r="T159" s="113">
        <v>0.19</v>
      </c>
      <c r="U159" s="118">
        <f t="shared" si="32"/>
        <v>3764.311666666667</v>
      </c>
      <c r="V159" s="118">
        <f t="shared" si="33"/>
        <v>23576.478333333336</v>
      </c>
    </row>
    <row r="160" spans="1:22" s="109" customFormat="1" ht="38.25" x14ac:dyDescent="0.25">
      <c r="A160" s="110">
        <f t="shared" si="34"/>
        <v>151</v>
      </c>
      <c r="B160" s="111">
        <v>50171500</v>
      </c>
      <c r="C160" s="112" t="s">
        <v>604</v>
      </c>
      <c r="D160" s="73" t="s">
        <v>185</v>
      </c>
      <c r="E160" s="71">
        <v>1</v>
      </c>
      <c r="F160" s="129" t="s">
        <v>475</v>
      </c>
      <c r="G160" s="130">
        <v>114375</v>
      </c>
      <c r="H160" s="113">
        <v>0.19</v>
      </c>
      <c r="I160" s="134">
        <f t="shared" si="35"/>
        <v>21731.25</v>
      </c>
      <c r="J160" s="134">
        <f t="shared" si="28"/>
        <v>136106.25</v>
      </c>
      <c r="K160" s="130">
        <v>145000</v>
      </c>
      <c r="L160" s="113">
        <v>0.19</v>
      </c>
      <c r="M160" s="134">
        <f t="shared" si="36"/>
        <v>27550</v>
      </c>
      <c r="N160" s="134">
        <f t="shared" si="29"/>
        <v>172550</v>
      </c>
      <c r="O160" s="137">
        <v>148000</v>
      </c>
      <c r="P160" s="113">
        <v>0.19</v>
      </c>
      <c r="Q160" s="118">
        <f t="shared" si="37"/>
        <v>28120</v>
      </c>
      <c r="R160" s="118">
        <f t="shared" si="30"/>
        <v>176120</v>
      </c>
      <c r="S160" s="118">
        <f t="shared" si="31"/>
        <v>135791.66666666666</v>
      </c>
      <c r="T160" s="113">
        <v>0.19</v>
      </c>
      <c r="U160" s="118">
        <f t="shared" si="32"/>
        <v>25800.416666666664</v>
      </c>
      <c r="V160" s="118">
        <f t="shared" si="33"/>
        <v>161592.08333333331</v>
      </c>
    </row>
    <row r="161" spans="1:22" s="109" customFormat="1" ht="38.25" x14ac:dyDescent="0.25">
      <c r="A161" s="110">
        <f t="shared" si="34"/>
        <v>152</v>
      </c>
      <c r="B161" s="111">
        <v>50221002</v>
      </c>
      <c r="C161" s="112" t="s">
        <v>605</v>
      </c>
      <c r="D161" s="73" t="s">
        <v>185</v>
      </c>
      <c r="E161" s="71">
        <v>1</v>
      </c>
      <c r="F161" s="129" t="s">
        <v>475</v>
      </c>
      <c r="G161" s="130">
        <v>11115</v>
      </c>
      <c r="H161" s="113">
        <v>0.05</v>
      </c>
      <c r="I161" s="134">
        <f t="shared" si="35"/>
        <v>555.75</v>
      </c>
      <c r="J161" s="134">
        <f t="shared" si="28"/>
        <v>11670.75</v>
      </c>
      <c r="K161" s="130">
        <v>14577</v>
      </c>
      <c r="L161" s="113">
        <v>0.05</v>
      </c>
      <c r="M161" s="134">
        <f t="shared" si="36"/>
        <v>728.85</v>
      </c>
      <c r="N161" s="134">
        <f t="shared" si="29"/>
        <v>15305.85</v>
      </c>
      <c r="O161" s="137">
        <v>14577</v>
      </c>
      <c r="P161" s="113">
        <v>0.05</v>
      </c>
      <c r="Q161" s="118">
        <f t="shared" si="37"/>
        <v>728.85</v>
      </c>
      <c r="R161" s="118">
        <f t="shared" si="30"/>
        <v>15305.85</v>
      </c>
      <c r="S161" s="118">
        <f t="shared" si="31"/>
        <v>13423</v>
      </c>
      <c r="T161" s="113">
        <v>0.05</v>
      </c>
      <c r="U161" s="118">
        <f t="shared" si="32"/>
        <v>671.15000000000009</v>
      </c>
      <c r="V161" s="118">
        <f t="shared" si="33"/>
        <v>14094.15</v>
      </c>
    </row>
    <row r="162" spans="1:22" s="109" customFormat="1" ht="38.25" x14ac:dyDescent="0.25">
      <c r="A162" s="110">
        <f t="shared" si="34"/>
        <v>153</v>
      </c>
      <c r="B162" s="111">
        <v>51171623</v>
      </c>
      <c r="C162" s="114" t="s">
        <v>232</v>
      </c>
      <c r="D162" s="73" t="s">
        <v>185</v>
      </c>
      <c r="E162" s="71">
        <v>1</v>
      </c>
      <c r="F162" s="129" t="s">
        <v>475</v>
      </c>
      <c r="G162" s="130">
        <v>8578.1299999999992</v>
      </c>
      <c r="H162" s="113">
        <v>0.19</v>
      </c>
      <c r="I162" s="134">
        <f t="shared" si="35"/>
        <v>1629.8446999999999</v>
      </c>
      <c r="J162" s="134">
        <f t="shared" si="28"/>
        <v>10207.974699999999</v>
      </c>
      <c r="K162" s="130">
        <v>10875</v>
      </c>
      <c r="L162" s="113">
        <v>0.19</v>
      </c>
      <c r="M162" s="134">
        <f t="shared" si="36"/>
        <v>2066.25</v>
      </c>
      <c r="N162" s="134">
        <f t="shared" si="29"/>
        <v>12941.25</v>
      </c>
      <c r="O162" s="137">
        <v>11100</v>
      </c>
      <c r="P162" s="113">
        <v>0.19</v>
      </c>
      <c r="Q162" s="118">
        <f t="shared" si="37"/>
        <v>2109</v>
      </c>
      <c r="R162" s="118">
        <f t="shared" si="30"/>
        <v>13209</v>
      </c>
      <c r="S162" s="118">
        <f t="shared" si="31"/>
        <v>10184.376666666665</v>
      </c>
      <c r="T162" s="113">
        <v>0.19</v>
      </c>
      <c r="U162" s="118">
        <f t="shared" si="32"/>
        <v>1935.0315666666663</v>
      </c>
      <c r="V162" s="118">
        <f t="shared" si="33"/>
        <v>12119.408233333332</v>
      </c>
    </row>
    <row r="163" spans="1:22" ht="38.25" x14ac:dyDescent="0.25">
      <c r="A163" s="110">
        <f t="shared" si="34"/>
        <v>154</v>
      </c>
      <c r="B163" s="111">
        <v>50192901</v>
      </c>
      <c r="C163" s="112" t="s">
        <v>606</v>
      </c>
      <c r="D163" s="72" t="s">
        <v>185</v>
      </c>
      <c r="E163" s="71">
        <v>1</v>
      </c>
      <c r="F163" s="129" t="s">
        <v>475</v>
      </c>
      <c r="G163" s="130">
        <v>11849.25</v>
      </c>
      <c r="H163" s="113">
        <v>0.05</v>
      </c>
      <c r="I163" s="134">
        <f t="shared" si="35"/>
        <v>592.46249999999998</v>
      </c>
      <c r="J163" s="134">
        <f t="shared" si="28"/>
        <v>12441.7125</v>
      </c>
      <c r="K163" s="130">
        <v>15540</v>
      </c>
      <c r="L163" s="113">
        <v>0.05</v>
      </c>
      <c r="M163" s="134">
        <f t="shared" si="36"/>
        <v>777</v>
      </c>
      <c r="N163" s="134">
        <f t="shared" si="29"/>
        <v>16317</v>
      </c>
      <c r="O163" s="137">
        <v>15540</v>
      </c>
      <c r="P163" s="113">
        <v>0.05</v>
      </c>
      <c r="Q163" s="118">
        <f t="shared" si="37"/>
        <v>777</v>
      </c>
      <c r="R163" s="118">
        <f t="shared" si="30"/>
        <v>16317</v>
      </c>
      <c r="S163" s="118">
        <f t="shared" si="31"/>
        <v>14309.75</v>
      </c>
      <c r="T163" s="113">
        <v>0.05</v>
      </c>
      <c r="U163" s="118">
        <f t="shared" si="32"/>
        <v>715.48750000000007</v>
      </c>
      <c r="V163" s="118">
        <f t="shared" si="33"/>
        <v>15025.237499999999</v>
      </c>
    </row>
    <row r="164" spans="1:22" ht="38.25" x14ac:dyDescent="0.25">
      <c r="A164" s="110">
        <f t="shared" si="34"/>
        <v>155</v>
      </c>
      <c r="B164" s="111">
        <v>50193102</v>
      </c>
      <c r="C164" s="116" t="s">
        <v>607</v>
      </c>
      <c r="D164" s="72" t="s">
        <v>185</v>
      </c>
      <c r="E164" s="71">
        <v>1</v>
      </c>
      <c r="F164" s="129" t="s">
        <v>475</v>
      </c>
      <c r="G164" s="131">
        <v>5021.25</v>
      </c>
      <c r="H164" s="117">
        <v>0.19</v>
      </c>
      <c r="I164" s="134">
        <f t="shared" si="35"/>
        <v>954.03750000000002</v>
      </c>
      <c r="J164" s="134">
        <f t="shared" si="28"/>
        <v>5975.2875000000004</v>
      </c>
      <c r="K164" s="131">
        <v>6366</v>
      </c>
      <c r="L164" s="117">
        <v>0.19</v>
      </c>
      <c r="M164" s="134">
        <f t="shared" si="36"/>
        <v>1209.54</v>
      </c>
      <c r="N164" s="134">
        <f t="shared" si="29"/>
        <v>7575.54</v>
      </c>
      <c r="O164" s="137">
        <v>6497</v>
      </c>
      <c r="P164" s="113">
        <v>0.19</v>
      </c>
      <c r="Q164" s="118">
        <f t="shared" si="37"/>
        <v>1234.43</v>
      </c>
      <c r="R164" s="118">
        <f t="shared" si="30"/>
        <v>7731.43</v>
      </c>
      <c r="S164" s="118">
        <f t="shared" si="31"/>
        <v>5961.416666666667</v>
      </c>
      <c r="T164" s="113">
        <v>0.19</v>
      </c>
      <c r="U164" s="118">
        <f t="shared" si="32"/>
        <v>1132.6691666666668</v>
      </c>
      <c r="V164" s="118">
        <f t="shared" si="33"/>
        <v>7094.0858333333335</v>
      </c>
    </row>
    <row r="165" spans="1:22" ht="38.25" x14ac:dyDescent="0.25">
      <c r="A165" s="110">
        <f t="shared" si="34"/>
        <v>156</v>
      </c>
      <c r="B165" s="111">
        <v>12164501</v>
      </c>
      <c r="C165" s="112" t="s">
        <v>608</v>
      </c>
      <c r="D165" s="72" t="s">
        <v>185</v>
      </c>
      <c r="E165" s="71">
        <v>1</v>
      </c>
      <c r="F165" s="129" t="s">
        <v>475</v>
      </c>
      <c r="G165" s="130">
        <v>23818.880000000001</v>
      </c>
      <c r="H165" s="113">
        <v>0.19</v>
      </c>
      <c r="I165" s="134">
        <f t="shared" si="35"/>
        <v>4525.5871999999999</v>
      </c>
      <c r="J165" s="134">
        <f t="shared" si="28"/>
        <v>28344.467199999999</v>
      </c>
      <c r="K165" s="130">
        <v>30196</v>
      </c>
      <c r="L165" s="113">
        <v>0.19</v>
      </c>
      <c r="M165" s="134">
        <f t="shared" si="36"/>
        <v>5737.24</v>
      </c>
      <c r="N165" s="134">
        <f t="shared" si="29"/>
        <v>35933.24</v>
      </c>
      <c r="O165" s="137">
        <v>30821</v>
      </c>
      <c r="P165" s="113">
        <v>0.19</v>
      </c>
      <c r="Q165" s="118">
        <f t="shared" si="37"/>
        <v>5855.99</v>
      </c>
      <c r="R165" s="118">
        <f t="shared" si="30"/>
        <v>36676.99</v>
      </c>
      <c r="S165" s="118">
        <f t="shared" si="31"/>
        <v>28278.626666666667</v>
      </c>
      <c r="T165" s="113">
        <v>0.19</v>
      </c>
      <c r="U165" s="118">
        <f t="shared" si="32"/>
        <v>5372.9390666666668</v>
      </c>
      <c r="V165" s="118">
        <f t="shared" si="33"/>
        <v>33651.565733333337</v>
      </c>
    </row>
    <row r="166" spans="1:22" ht="38.25" x14ac:dyDescent="0.25">
      <c r="A166" s="110">
        <f t="shared" si="34"/>
        <v>157</v>
      </c>
      <c r="B166" s="111">
        <v>50221001</v>
      </c>
      <c r="C166" s="114" t="s">
        <v>233</v>
      </c>
      <c r="D166" s="72" t="s">
        <v>185</v>
      </c>
      <c r="E166" s="71">
        <v>1</v>
      </c>
      <c r="F166" s="129" t="s">
        <v>475</v>
      </c>
      <c r="G166" s="130">
        <v>18300</v>
      </c>
      <c r="H166" s="113">
        <v>0</v>
      </c>
      <c r="I166" s="134">
        <f t="shared" si="35"/>
        <v>0</v>
      </c>
      <c r="J166" s="134">
        <f t="shared" si="28"/>
        <v>18300</v>
      </c>
      <c r="K166" s="130">
        <v>24000</v>
      </c>
      <c r="L166" s="113">
        <v>0</v>
      </c>
      <c r="M166" s="134">
        <f t="shared" si="36"/>
        <v>0</v>
      </c>
      <c r="N166" s="134">
        <f t="shared" si="29"/>
        <v>24000</v>
      </c>
      <c r="O166" s="137">
        <v>24000</v>
      </c>
      <c r="P166" s="113">
        <v>0</v>
      </c>
      <c r="Q166" s="118">
        <f t="shared" si="37"/>
        <v>0</v>
      </c>
      <c r="R166" s="118">
        <f t="shared" si="30"/>
        <v>24000</v>
      </c>
      <c r="S166" s="118">
        <f t="shared" si="31"/>
        <v>22100</v>
      </c>
      <c r="T166" s="113">
        <v>0</v>
      </c>
      <c r="U166" s="118">
        <f t="shared" si="32"/>
        <v>0</v>
      </c>
      <c r="V166" s="118">
        <f t="shared" si="33"/>
        <v>22100</v>
      </c>
    </row>
    <row r="167" spans="1:22" ht="38.25" x14ac:dyDescent="0.25">
      <c r="A167" s="110">
        <f t="shared" si="34"/>
        <v>158</v>
      </c>
      <c r="B167" s="111">
        <v>50221001</v>
      </c>
      <c r="C167" s="112" t="s">
        <v>609</v>
      </c>
      <c r="D167" s="72" t="s">
        <v>185</v>
      </c>
      <c r="E167" s="71">
        <v>1</v>
      </c>
      <c r="F167" s="129" t="s">
        <v>475</v>
      </c>
      <c r="G167" s="130">
        <v>10293.75</v>
      </c>
      <c r="H167" s="113">
        <v>0</v>
      </c>
      <c r="I167" s="134">
        <f t="shared" si="35"/>
        <v>0</v>
      </c>
      <c r="J167" s="134">
        <f t="shared" si="28"/>
        <v>10293.75</v>
      </c>
      <c r="K167" s="130">
        <v>13500</v>
      </c>
      <c r="L167" s="113">
        <v>0</v>
      </c>
      <c r="M167" s="134">
        <f t="shared" si="36"/>
        <v>0</v>
      </c>
      <c r="N167" s="134">
        <f t="shared" si="29"/>
        <v>13500</v>
      </c>
      <c r="O167" s="137">
        <v>13500</v>
      </c>
      <c r="P167" s="113">
        <v>0</v>
      </c>
      <c r="Q167" s="118">
        <f t="shared" si="37"/>
        <v>0</v>
      </c>
      <c r="R167" s="118">
        <f t="shared" si="30"/>
        <v>13500</v>
      </c>
      <c r="S167" s="118">
        <f t="shared" si="31"/>
        <v>12431.25</v>
      </c>
      <c r="T167" s="113">
        <v>0</v>
      </c>
      <c r="U167" s="118">
        <f t="shared" si="32"/>
        <v>0</v>
      </c>
      <c r="V167" s="118">
        <f t="shared" si="33"/>
        <v>12431.25</v>
      </c>
    </row>
    <row r="168" spans="1:22" ht="38.25" x14ac:dyDescent="0.25">
      <c r="A168" s="110">
        <f t="shared" si="34"/>
        <v>159</v>
      </c>
      <c r="B168" s="111">
        <v>50221001</v>
      </c>
      <c r="C168" s="114" t="s">
        <v>234</v>
      </c>
      <c r="D168" s="72" t="s">
        <v>185</v>
      </c>
      <c r="E168" s="71">
        <v>1</v>
      </c>
      <c r="F168" s="129" t="s">
        <v>475</v>
      </c>
      <c r="G168" s="130">
        <v>11414.63</v>
      </c>
      <c r="H168" s="113">
        <v>0</v>
      </c>
      <c r="I168" s="134">
        <f t="shared" si="35"/>
        <v>0</v>
      </c>
      <c r="J168" s="134">
        <f t="shared" si="28"/>
        <v>11414.63</v>
      </c>
      <c r="K168" s="130">
        <v>14970</v>
      </c>
      <c r="L168" s="113">
        <v>0</v>
      </c>
      <c r="M168" s="134">
        <f t="shared" si="36"/>
        <v>0</v>
      </c>
      <c r="N168" s="134">
        <f t="shared" si="29"/>
        <v>14970</v>
      </c>
      <c r="O168" s="137">
        <v>14970</v>
      </c>
      <c r="P168" s="113">
        <v>0</v>
      </c>
      <c r="Q168" s="118">
        <f t="shared" si="37"/>
        <v>0</v>
      </c>
      <c r="R168" s="118">
        <f t="shared" si="30"/>
        <v>14970</v>
      </c>
      <c r="S168" s="118">
        <f t="shared" si="31"/>
        <v>13784.876666666665</v>
      </c>
      <c r="T168" s="113">
        <v>0</v>
      </c>
      <c r="U168" s="118">
        <f t="shared" si="32"/>
        <v>0</v>
      </c>
      <c r="V168" s="118">
        <f t="shared" si="33"/>
        <v>13784.876666666665</v>
      </c>
    </row>
    <row r="169" spans="1:22" ht="38.25" x14ac:dyDescent="0.25">
      <c r="A169" s="110">
        <f t="shared" si="34"/>
        <v>160</v>
      </c>
      <c r="B169" s="111">
        <v>50221001</v>
      </c>
      <c r="C169" s="114" t="s">
        <v>235</v>
      </c>
      <c r="D169" s="72" t="s">
        <v>185</v>
      </c>
      <c r="E169" s="71">
        <v>1</v>
      </c>
      <c r="F169" s="129" t="s">
        <v>475</v>
      </c>
      <c r="G169" s="130">
        <v>9150</v>
      </c>
      <c r="H169" s="113">
        <v>0</v>
      </c>
      <c r="I169" s="134">
        <f t="shared" si="35"/>
        <v>0</v>
      </c>
      <c r="J169" s="134">
        <f t="shared" si="28"/>
        <v>9150</v>
      </c>
      <c r="K169" s="130">
        <v>12000</v>
      </c>
      <c r="L169" s="113">
        <v>0</v>
      </c>
      <c r="M169" s="134">
        <f t="shared" si="36"/>
        <v>0</v>
      </c>
      <c r="N169" s="134">
        <f t="shared" si="29"/>
        <v>12000</v>
      </c>
      <c r="O169" s="137">
        <v>12000</v>
      </c>
      <c r="P169" s="113">
        <v>0</v>
      </c>
      <c r="Q169" s="118">
        <f t="shared" si="37"/>
        <v>0</v>
      </c>
      <c r="R169" s="118">
        <f t="shared" si="30"/>
        <v>12000</v>
      </c>
      <c r="S169" s="118">
        <f t="shared" si="31"/>
        <v>11050</v>
      </c>
      <c r="T169" s="113">
        <v>0</v>
      </c>
      <c r="U169" s="118">
        <f t="shared" si="32"/>
        <v>0</v>
      </c>
      <c r="V169" s="118">
        <f t="shared" si="33"/>
        <v>11050</v>
      </c>
    </row>
    <row r="170" spans="1:22" ht="38.25" x14ac:dyDescent="0.25">
      <c r="A170" s="110">
        <f t="shared" si="34"/>
        <v>161</v>
      </c>
      <c r="B170" s="111">
        <v>50192302</v>
      </c>
      <c r="C170" s="114" t="s">
        <v>236</v>
      </c>
      <c r="D170" s="72" t="s">
        <v>185</v>
      </c>
      <c r="E170" s="71">
        <v>1</v>
      </c>
      <c r="F170" s="129" t="s">
        <v>475</v>
      </c>
      <c r="G170" s="130">
        <v>20587.5</v>
      </c>
      <c r="H170" s="113">
        <v>0.19</v>
      </c>
      <c r="I170" s="134">
        <f t="shared" si="35"/>
        <v>3911.625</v>
      </c>
      <c r="J170" s="134">
        <f t="shared" si="28"/>
        <v>24499.125</v>
      </c>
      <c r="K170" s="130">
        <v>26100</v>
      </c>
      <c r="L170" s="113">
        <v>0.19</v>
      </c>
      <c r="M170" s="134">
        <f t="shared" si="36"/>
        <v>4959</v>
      </c>
      <c r="N170" s="134">
        <f t="shared" si="29"/>
        <v>31059</v>
      </c>
      <c r="O170" s="138">
        <v>26640</v>
      </c>
      <c r="P170" s="115">
        <v>0.19</v>
      </c>
      <c r="Q170" s="118">
        <f t="shared" si="37"/>
        <v>5061.6000000000004</v>
      </c>
      <c r="R170" s="118">
        <f t="shared" si="30"/>
        <v>31701.599999999999</v>
      </c>
      <c r="S170" s="118">
        <f t="shared" si="31"/>
        <v>24442.5</v>
      </c>
      <c r="T170" s="115">
        <v>0.19</v>
      </c>
      <c r="U170" s="118">
        <f t="shared" si="32"/>
        <v>4644.0749999999998</v>
      </c>
      <c r="V170" s="118">
        <f t="shared" si="33"/>
        <v>29086.575000000001</v>
      </c>
    </row>
    <row r="171" spans="1:22" ht="38.25" x14ac:dyDescent="0.25">
      <c r="A171" s="110">
        <f t="shared" si="34"/>
        <v>162</v>
      </c>
      <c r="B171" s="111">
        <v>50181905</v>
      </c>
      <c r="C171" s="112" t="s">
        <v>610</v>
      </c>
      <c r="D171" s="72" t="s">
        <v>185</v>
      </c>
      <c r="E171" s="71">
        <v>1</v>
      </c>
      <c r="F171" s="129" t="s">
        <v>475</v>
      </c>
      <c r="G171" s="130">
        <v>17156.25</v>
      </c>
      <c r="H171" s="113">
        <v>0.19</v>
      </c>
      <c r="I171" s="135">
        <f t="shared" si="35"/>
        <v>3259.6875</v>
      </c>
      <c r="J171" s="134">
        <f t="shared" si="28"/>
        <v>20415.9375</v>
      </c>
      <c r="K171" s="130">
        <v>21750</v>
      </c>
      <c r="L171" s="113">
        <v>0.19</v>
      </c>
      <c r="M171" s="135">
        <f t="shared" si="36"/>
        <v>4132.5</v>
      </c>
      <c r="N171" s="135">
        <f t="shared" si="29"/>
        <v>25882.5</v>
      </c>
      <c r="O171" s="137">
        <v>22200</v>
      </c>
      <c r="P171" s="113">
        <v>0.19</v>
      </c>
      <c r="Q171" s="136">
        <f t="shared" si="37"/>
        <v>4218</v>
      </c>
      <c r="R171" s="118">
        <f t="shared" si="30"/>
        <v>26418</v>
      </c>
      <c r="S171" s="118">
        <f t="shared" si="31"/>
        <v>20368.75</v>
      </c>
      <c r="T171" s="113">
        <v>0.19</v>
      </c>
      <c r="U171" s="118">
        <f t="shared" si="32"/>
        <v>3870.0625</v>
      </c>
      <c r="V171" s="118">
        <f t="shared" si="33"/>
        <v>24238.8125</v>
      </c>
    </row>
    <row r="172" spans="1:22" ht="38.25" x14ac:dyDescent="0.25">
      <c r="A172" s="110">
        <f t="shared" si="34"/>
        <v>163</v>
      </c>
      <c r="B172" s="111">
        <v>50181900</v>
      </c>
      <c r="C172" s="112" t="s">
        <v>611</v>
      </c>
      <c r="D172" s="72" t="s">
        <v>185</v>
      </c>
      <c r="E172" s="71">
        <v>1</v>
      </c>
      <c r="F172" s="129" t="s">
        <v>475</v>
      </c>
      <c r="G172" s="130">
        <v>11998.13</v>
      </c>
      <c r="H172" s="113">
        <v>0.19</v>
      </c>
      <c r="I172" s="134">
        <f t="shared" si="35"/>
        <v>2279.6446999999998</v>
      </c>
      <c r="J172" s="134">
        <f t="shared" si="28"/>
        <v>14277.774699999998</v>
      </c>
      <c r="K172" s="130">
        <v>15211</v>
      </c>
      <c r="L172" s="113">
        <v>0.19</v>
      </c>
      <c r="M172" s="134">
        <f t="shared" si="36"/>
        <v>2890.09</v>
      </c>
      <c r="N172" s="134">
        <f t="shared" si="29"/>
        <v>18101.09</v>
      </c>
      <c r="O172" s="137">
        <v>15525</v>
      </c>
      <c r="P172" s="113">
        <v>0.19</v>
      </c>
      <c r="Q172" s="118">
        <f t="shared" si="37"/>
        <v>2949.75</v>
      </c>
      <c r="R172" s="118">
        <f t="shared" si="30"/>
        <v>18474.75</v>
      </c>
      <c r="S172" s="118">
        <f t="shared" si="31"/>
        <v>14244.71</v>
      </c>
      <c r="T172" s="113">
        <v>0.19</v>
      </c>
      <c r="U172" s="118">
        <f t="shared" si="32"/>
        <v>2706.4948999999997</v>
      </c>
      <c r="V172" s="118">
        <f t="shared" si="33"/>
        <v>16951.204899999997</v>
      </c>
    </row>
    <row r="173" spans="1:22" ht="38.25" x14ac:dyDescent="0.25">
      <c r="A173" s="110">
        <f t="shared" si="34"/>
        <v>164</v>
      </c>
      <c r="B173" s="111">
        <v>50181900</v>
      </c>
      <c r="C173" s="112" t="s">
        <v>612</v>
      </c>
      <c r="D173" s="73" t="s">
        <v>185</v>
      </c>
      <c r="E173" s="71">
        <v>1</v>
      </c>
      <c r="F173" s="129" t="s">
        <v>475</v>
      </c>
      <c r="G173" s="130">
        <v>17156.25</v>
      </c>
      <c r="H173" s="113">
        <v>0.19</v>
      </c>
      <c r="I173" s="134">
        <f t="shared" si="35"/>
        <v>3259.6875</v>
      </c>
      <c r="J173" s="134">
        <f t="shared" si="28"/>
        <v>20415.9375</v>
      </c>
      <c r="K173" s="130">
        <v>21750</v>
      </c>
      <c r="L173" s="113">
        <v>0.19</v>
      </c>
      <c r="M173" s="134">
        <f t="shared" si="36"/>
        <v>4132.5</v>
      </c>
      <c r="N173" s="134">
        <f t="shared" si="29"/>
        <v>25882.5</v>
      </c>
      <c r="O173" s="137">
        <v>22200</v>
      </c>
      <c r="P173" s="113">
        <v>0.19</v>
      </c>
      <c r="Q173" s="118">
        <f t="shared" si="37"/>
        <v>4218</v>
      </c>
      <c r="R173" s="118">
        <f t="shared" si="30"/>
        <v>26418</v>
      </c>
      <c r="S173" s="118">
        <f t="shared" si="31"/>
        <v>20368.75</v>
      </c>
      <c r="T173" s="113">
        <v>0.19</v>
      </c>
      <c r="U173" s="118">
        <f t="shared" si="32"/>
        <v>3870.0625</v>
      </c>
      <c r="V173" s="118">
        <f t="shared" si="33"/>
        <v>24238.8125</v>
      </c>
    </row>
    <row r="174" spans="1:22" ht="38.25" x14ac:dyDescent="0.25">
      <c r="A174" s="110">
        <f t="shared" si="34"/>
        <v>165</v>
      </c>
      <c r="B174" s="111">
        <v>50181905</v>
      </c>
      <c r="C174" s="112" t="s">
        <v>613</v>
      </c>
      <c r="D174" s="73" t="s">
        <v>185</v>
      </c>
      <c r="E174" s="71">
        <v>1</v>
      </c>
      <c r="F174" s="129" t="s">
        <v>475</v>
      </c>
      <c r="G174" s="130">
        <v>14868.75</v>
      </c>
      <c r="H174" s="113">
        <v>0.19</v>
      </c>
      <c r="I174" s="134">
        <f t="shared" si="35"/>
        <v>2825.0625</v>
      </c>
      <c r="J174" s="134">
        <f t="shared" si="28"/>
        <v>17693.8125</v>
      </c>
      <c r="K174" s="130">
        <v>18850</v>
      </c>
      <c r="L174" s="113">
        <v>0.19</v>
      </c>
      <c r="M174" s="134">
        <f t="shared" si="36"/>
        <v>3581.5</v>
      </c>
      <c r="N174" s="134">
        <f t="shared" si="29"/>
        <v>22431.5</v>
      </c>
      <c r="O174" s="137">
        <v>19240</v>
      </c>
      <c r="P174" s="113">
        <v>0.19</v>
      </c>
      <c r="Q174" s="118">
        <f t="shared" si="37"/>
        <v>3655.6</v>
      </c>
      <c r="R174" s="118">
        <f t="shared" si="30"/>
        <v>22895.599999999999</v>
      </c>
      <c r="S174" s="118">
        <f t="shared" si="31"/>
        <v>17652.916666666668</v>
      </c>
      <c r="T174" s="113">
        <v>0.19</v>
      </c>
      <c r="U174" s="118">
        <f t="shared" si="32"/>
        <v>3354.0541666666668</v>
      </c>
      <c r="V174" s="118">
        <f t="shared" si="33"/>
        <v>21006.970833333333</v>
      </c>
    </row>
    <row r="175" spans="1:22" ht="38.25" x14ac:dyDescent="0.25">
      <c r="A175" s="110">
        <f t="shared" si="34"/>
        <v>166</v>
      </c>
      <c r="B175" s="111">
        <v>50181903</v>
      </c>
      <c r="C175" s="112" t="s">
        <v>614</v>
      </c>
      <c r="D175" s="73" t="s">
        <v>185</v>
      </c>
      <c r="E175" s="71">
        <v>1</v>
      </c>
      <c r="F175" s="129" t="s">
        <v>475</v>
      </c>
      <c r="G175" s="130">
        <v>6862.5</v>
      </c>
      <c r="H175" s="113">
        <v>0.19</v>
      </c>
      <c r="I175" s="134">
        <f t="shared" si="35"/>
        <v>1303.875</v>
      </c>
      <c r="J175" s="134">
        <f t="shared" si="28"/>
        <v>8166.375</v>
      </c>
      <c r="K175" s="130">
        <v>8700</v>
      </c>
      <c r="L175" s="113">
        <v>0.19</v>
      </c>
      <c r="M175" s="134">
        <f t="shared" si="36"/>
        <v>1653</v>
      </c>
      <c r="N175" s="134">
        <f t="shared" si="29"/>
        <v>10353</v>
      </c>
      <c r="O175" s="137">
        <v>8880</v>
      </c>
      <c r="P175" s="113">
        <v>0.19</v>
      </c>
      <c r="Q175" s="118">
        <f t="shared" si="37"/>
        <v>1687.2</v>
      </c>
      <c r="R175" s="118">
        <f t="shared" si="30"/>
        <v>10567.2</v>
      </c>
      <c r="S175" s="118">
        <f t="shared" si="31"/>
        <v>8147.5</v>
      </c>
      <c r="T175" s="113">
        <v>0.19</v>
      </c>
      <c r="U175" s="118">
        <f t="shared" si="32"/>
        <v>1548.0250000000001</v>
      </c>
      <c r="V175" s="118">
        <f t="shared" si="33"/>
        <v>9695.5249999999996</v>
      </c>
    </row>
    <row r="176" spans="1:22" ht="38.25" x14ac:dyDescent="0.25">
      <c r="A176" s="110">
        <f t="shared" si="34"/>
        <v>167</v>
      </c>
      <c r="B176" s="111">
        <v>50181900</v>
      </c>
      <c r="C176" s="114" t="s">
        <v>237</v>
      </c>
      <c r="D176" s="73" t="s">
        <v>185</v>
      </c>
      <c r="E176" s="71">
        <v>1</v>
      </c>
      <c r="F176" s="129" t="s">
        <v>475</v>
      </c>
      <c r="G176" s="130">
        <v>14640</v>
      </c>
      <c r="H176" s="113">
        <v>0.19</v>
      </c>
      <c r="I176" s="134">
        <f t="shared" si="35"/>
        <v>2781.6</v>
      </c>
      <c r="J176" s="134">
        <f t="shared" si="28"/>
        <v>17421.599999999999</v>
      </c>
      <c r="K176" s="130">
        <v>18560</v>
      </c>
      <c r="L176" s="113">
        <v>0.19</v>
      </c>
      <c r="M176" s="134">
        <f t="shared" si="36"/>
        <v>3526.4</v>
      </c>
      <c r="N176" s="134">
        <f t="shared" si="29"/>
        <v>22086.400000000001</v>
      </c>
      <c r="O176" s="137">
        <v>18944</v>
      </c>
      <c r="P176" s="113">
        <v>0.19</v>
      </c>
      <c r="Q176" s="118">
        <f t="shared" si="37"/>
        <v>3599.36</v>
      </c>
      <c r="R176" s="118">
        <f t="shared" si="30"/>
        <v>22543.360000000001</v>
      </c>
      <c r="S176" s="118">
        <f t="shared" si="31"/>
        <v>17381.333333333332</v>
      </c>
      <c r="T176" s="113">
        <v>0.19</v>
      </c>
      <c r="U176" s="118">
        <f t="shared" si="32"/>
        <v>3302.4533333333329</v>
      </c>
      <c r="V176" s="118">
        <f t="shared" si="33"/>
        <v>20683.786666666667</v>
      </c>
    </row>
    <row r="177" spans="1:22" ht="38.25" x14ac:dyDescent="0.25">
      <c r="A177" s="110">
        <f t="shared" si="34"/>
        <v>168</v>
      </c>
      <c r="B177" s="111">
        <v>50221001</v>
      </c>
      <c r="C177" s="114" t="s">
        <v>238</v>
      </c>
      <c r="D177" s="73" t="s">
        <v>185</v>
      </c>
      <c r="E177" s="71">
        <v>1</v>
      </c>
      <c r="F177" s="129" t="s">
        <v>475</v>
      </c>
      <c r="G177" s="130">
        <v>8006.25</v>
      </c>
      <c r="H177" s="113">
        <v>0</v>
      </c>
      <c r="I177" s="134">
        <f t="shared" si="35"/>
        <v>0</v>
      </c>
      <c r="J177" s="134">
        <f t="shared" si="28"/>
        <v>8006.25</v>
      </c>
      <c r="K177" s="130">
        <v>10500</v>
      </c>
      <c r="L177" s="113">
        <v>0</v>
      </c>
      <c r="M177" s="134">
        <f t="shared" si="36"/>
        <v>0</v>
      </c>
      <c r="N177" s="134">
        <f t="shared" si="29"/>
        <v>10500</v>
      </c>
      <c r="O177" s="137">
        <v>10500</v>
      </c>
      <c r="P177" s="113">
        <v>0</v>
      </c>
      <c r="Q177" s="118">
        <f t="shared" si="37"/>
        <v>0</v>
      </c>
      <c r="R177" s="118">
        <f t="shared" si="30"/>
        <v>10500</v>
      </c>
      <c r="S177" s="118">
        <f t="shared" si="31"/>
        <v>9668.75</v>
      </c>
      <c r="T177" s="113">
        <v>0</v>
      </c>
      <c r="U177" s="118">
        <f t="shared" si="32"/>
        <v>0</v>
      </c>
      <c r="V177" s="118">
        <f t="shared" si="33"/>
        <v>9668.75</v>
      </c>
    </row>
    <row r="178" spans="1:22" ht="38.25" x14ac:dyDescent="0.25">
      <c r="A178" s="110">
        <f t="shared" si="34"/>
        <v>169</v>
      </c>
      <c r="B178" s="111">
        <v>50202300</v>
      </c>
      <c r="C178" s="112" t="s">
        <v>615</v>
      </c>
      <c r="D178" s="73" t="s">
        <v>185</v>
      </c>
      <c r="E178" s="71">
        <v>1</v>
      </c>
      <c r="F178" s="129" t="s">
        <v>475</v>
      </c>
      <c r="G178" s="130">
        <v>7308.75</v>
      </c>
      <c r="H178" s="113">
        <v>0.19</v>
      </c>
      <c r="I178" s="134">
        <f t="shared" si="35"/>
        <v>1388.6624999999999</v>
      </c>
      <c r="J178" s="134">
        <f t="shared" si="28"/>
        <v>8697.4125000000004</v>
      </c>
      <c r="K178" s="130">
        <v>9266</v>
      </c>
      <c r="L178" s="113">
        <v>0.19</v>
      </c>
      <c r="M178" s="134">
        <f t="shared" si="36"/>
        <v>1760.54</v>
      </c>
      <c r="N178" s="134">
        <f t="shared" si="29"/>
        <v>11026.54</v>
      </c>
      <c r="O178" s="137">
        <v>9457</v>
      </c>
      <c r="P178" s="113">
        <v>0.19</v>
      </c>
      <c r="Q178" s="118">
        <f t="shared" si="37"/>
        <v>1796.83</v>
      </c>
      <c r="R178" s="118">
        <f t="shared" si="30"/>
        <v>11253.83</v>
      </c>
      <c r="S178" s="118">
        <f t="shared" si="31"/>
        <v>8677.25</v>
      </c>
      <c r="T178" s="113">
        <v>0.19</v>
      </c>
      <c r="U178" s="118">
        <f t="shared" si="32"/>
        <v>1648.6775</v>
      </c>
      <c r="V178" s="118">
        <f t="shared" si="33"/>
        <v>10325.9275</v>
      </c>
    </row>
    <row r="179" spans="1:22" ht="38.25" x14ac:dyDescent="0.25">
      <c r="A179" s="110">
        <f t="shared" si="34"/>
        <v>170</v>
      </c>
      <c r="B179" s="111">
        <v>50192405</v>
      </c>
      <c r="C179" s="114" t="s">
        <v>239</v>
      </c>
      <c r="D179" s="73" t="s">
        <v>185</v>
      </c>
      <c r="E179" s="71">
        <v>1</v>
      </c>
      <c r="F179" s="129" t="s">
        <v>475</v>
      </c>
      <c r="G179" s="130">
        <v>130845</v>
      </c>
      <c r="H179" s="113">
        <v>0.19</v>
      </c>
      <c r="I179" s="134">
        <f t="shared" si="35"/>
        <v>24860.55</v>
      </c>
      <c r="J179" s="134">
        <f t="shared" si="28"/>
        <v>155705.54999999999</v>
      </c>
      <c r="K179" s="130">
        <v>165880</v>
      </c>
      <c r="L179" s="113">
        <v>0.19</v>
      </c>
      <c r="M179" s="134">
        <f t="shared" si="36"/>
        <v>31517.200000000001</v>
      </c>
      <c r="N179" s="134">
        <f t="shared" si="29"/>
        <v>197397.2</v>
      </c>
      <c r="O179" s="137">
        <v>169312</v>
      </c>
      <c r="P179" s="113">
        <v>0.19</v>
      </c>
      <c r="Q179" s="118">
        <f t="shared" si="37"/>
        <v>32169.279999999999</v>
      </c>
      <c r="R179" s="118">
        <f t="shared" si="30"/>
        <v>201481.28</v>
      </c>
      <c r="S179" s="118">
        <f t="shared" si="31"/>
        <v>155345.66666666666</v>
      </c>
      <c r="T179" s="113">
        <v>0.19</v>
      </c>
      <c r="U179" s="118">
        <f t="shared" si="32"/>
        <v>29515.676666666666</v>
      </c>
      <c r="V179" s="118">
        <f t="shared" si="33"/>
        <v>184861.34333333332</v>
      </c>
    </row>
    <row r="180" spans="1:22" ht="38.25" x14ac:dyDescent="0.25">
      <c r="A180" s="110">
        <f t="shared" si="34"/>
        <v>171</v>
      </c>
      <c r="B180" s="111">
        <v>50192405</v>
      </c>
      <c r="C180" s="114" t="s">
        <v>240</v>
      </c>
      <c r="D180" s="73" t="s">
        <v>185</v>
      </c>
      <c r="E180" s="71">
        <v>1</v>
      </c>
      <c r="F180" s="129" t="s">
        <v>475</v>
      </c>
      <c r="G180" s="130">
        <v>68625</v>
      </c>
      <c r="H180" s="113">
        <v>0.19</v>
      </c>
      <c r="I180" s="134">
        <f t="shared" si="35"/>
        <v>13038.75</v>
      </c>
      <c r="J180" s="134">
        <f t="shared" si="28"/>
        <v>81663.75</v>
      </c>
      <c r="K180" s="130">
        <v>87000</v>
      </c>
      <c r="L180" s="113">
        <v>0.19</v>
      </c>
      <c r="M180" s="134">
        <f t="shared" si="36"/>
        <v>16530</v>
      </c>
      <c r="N180" s="134">
        <f t="shared" si="29"/>
        <v>103530</v>
      </c>
      <c r="O180" s="137">
        <v>88800</v>
      </c>
      <c r="P180" s="113">
        <v>0.19</v>
      </c>
      <c r="Q180" s="118">
        <f t="shared" si="37"/>
        <v>16872</v>
      </c>
      <c r="R180" s="118">
        <f t="shared" si="30"/>
        <v>105672</v>
      </c>
      <c r="S180" s="118">
        <f t="shared" si="31"/>
        <v>81475</v>
      </c>
      <c r="T180" s="113">
        <v>0.19</v>
      </c>
      <c r="U180" s="118">
        <f t="shared" si="32"/>
        <v>15480.25</v>
      </c>
      <c r="V180" s="118">
        <f t="shared" si="33"/>
        <v>96955.25</v>
      </c>
    </row>
    <row r="181" spans="1:22" ht="38.25" x14ac:dyDescent="0.25">
      <c r="A181" s="110">
        <f t="shared" si="34"/>
        <v>172</v>
      </c>
      <c r="B181" s="111">
        <v>51171608</v>
      </c>
      <c r="C181" s="112" t="s">
        <v>616</v>
      </c>
      <c r="D181" s="73" t="s">
        <v>185</v>
      </c>
      <c r="E181" s="71">
        <v>1</v>
      </c>
      <c r="F181" s="129" t="s">
        <v>475</v>
      </c>
      <c r="G181" s="130">
        <v>41175</v>
      </c>
      <c r="H181" s="113">
        <v>0.19</v>
      </c>
      <c r="I181" s="134">
        <f t="shared" si="35"/>
        <v>7823.25</v>
      </c>
      <c r="J181" s="134">
        <f t="shared" si="28"/>
        <v>48998.25</v>
      </c>
      <c r="K181" s="130">
        <v>52200</v>
      </c>
      <c r="L181" s="113">
        <v>0.19</v>
      </c>
      <c r="M181" s="134">
        <f t="shared" si="36"/>
        <v>9918</v>
      </c>
      <c r="N181" s="134">
        <f t="shared" si="29"/>
        <v>62118</v>
      </c>
      <c r="O181" s="137">
        <v>53280</v>
      </c>
      <c r="P181" s="113">
        <v>0.19</v>
      </c>
      <c r="Q181" s="118">
        <f t="shared" si="37"/>
        <v>10123.200000000001</v>
      </c>
      <c r="R181" s="118">
        <f t="shared" si="30"/>
        <v>63403.199999999997</v>
      </c>
      <c r="S181" s="118">
        <f t="shared" si="31"/>
        <v>48885</v>
      </c>
      <c r="T181" s="113">
        <v>0.19</v>
      </c>
      <c r="U181" s="118">
        <f t="shared" si="32"/>
        <v>9288.15</v>
      </c>
      <c r="V181" s="118">
        <f t="shared" si="33"/>
        <v>58173.15</v>
      </c>
    </row>
    <row r="182" spans="1:22" ht="38.25" x14ac:dyDescent="0.25">
      <c r="A182" s="110">
        <f t="shared" si="34"/>
        <v>173</v>
      </c>
      <c r="B182" s="111">
        <v>50161509</v>
      </c>
      <c r="C182" s="116" t="s">
        <v>617</v>
      </c>
      <c r="D182" s="73" t="s">
        <v>185</v>
      </c>
      <c r="E182" s="71">
        <v>1</v>
      </c>
      <c r="F182" s="129" t="s">
        <v>475</v>
      </c>
      <c r="G182" s="131">
        <v>22875</v>
      </c>
      <c r="H182" s="117">
        <v>0.19</v>
      </c>
      <c r="I182" s="134">
        <f t="shared" si="35"/>
        <v>4346.25</v>
      </c>
      <c r="J182" s="134">
        <f t="shared" si="28"/>
        <v>27221.25</v>
      </c>
      <c r="K182" s="131">
        <v>29000</v>
      </c>
      <c r="L182" s="117">
        <v>0.19</v>
      </c>
      <c r="M182" s="134">
        <f t="shared" si="36"/>
        <v>5510</v>
      </c>
      <c r="N182" s="134">
        <f t="shared" si="29"/>
        <v>34510</v>
      </c>
      <c r="O182" s="138">
        <v>29600</v>
      </c>
      <c r="P182" s="115">
        <v>0.19</v>
      </c>
      <c r="Q182" s="118">
        <f t="shared" si="37"/>
        <v>5624</v>
      </c>
      <c r="R182" s="118">
        <f t="shared" si="30"/>
        <v>35224</v>
      </c>
      <c r="S182" s="118">
        <f t="shared" si="31"/>
        <v>27158.333333333332</v>
      </c>
      <c r="T182" s="115">
        <v>0.19</v>
      </c>
      <c r="U182" s="118">
        <f t="shared" si="32"/>
        <v>5160.083333333333</v>
      </c>
      <c r="V182" s="118">
        <f t="shared" si="33"/>
        <v>32318.416666666664</v>
      </c>
    </row>
    <row r="183" spans="1:22" ht="38.25" x14ac:dyDescent="0.25">
      <c r="A183" s="110">
        <f t="shared" si="34"/>
        <v>174</v>
      </c>
      <c r="B183" s="111">
        <v>50221301</v>
      </c>
      <c r="C183" s="114" t="s">
        <v>241</v>
      </c>
      <c r="D183" s="73" t="s">
        <v>185</v>
      </c>
      <c r="E183" s="71">
        <v>1</v>
      </c>
      <c r="F183" s="129" t="s">
        <v>475</v>
      </c>
      <c r="G183" s="130">
        <v>114718.13</v>
      </c>
      <c r="H183" s="113">
        <v>0.05</v>
      </c>
      <c r="I183" s="134">
        <f t="shared" si="35"/>
        <v>5735.906500000001</v>
      </c>
      <c r="J183" s="134">
        <f t="shared" si="28"/>
        <v>120454.0365</v>
      </c>
      <c r="K183" s="130">
        <v>150450</v>
      </c>
      <c r="L183" s="113">
        <v>0.05</v>
      </c>
      <c r="M183" s="134">
        <f t="shared" si="36"/>
        <v>7522.5</v>
      </c>
      <c r="N183" s="134">
        <f t="shared" si="29"/>
        <v>157972.5</v>
      </c>
      <c r="O183" s="137">
        <v>150450</v>
      </c>
      <c r="P183" s="113">
        <v>0.05</v>
      </c>
      <c r="Q183" s="118">
        <f t="shared" si="37"/>
        <v>7522.5</v>
      </c>
      <c r="R183" s="118">
        <f t="shared" si="30"/>
        <v>157972.5</v>
      </c>
      <c r="S183" s="118">
        <f t="shared" si="31"/>
        <v>138539.37666666668</v>
      </c>
      <c r="T183" s="113">
        <v>0.05</v>
      </c>
      <c r="U183" s="118">
        <f t="shared" si="32"/>
        <v>6926.9688333333343</v>
      </c>
      <c r="V183" s="118">
        <f t="shared" si="33"/>
        <v>145466.34550000002</v>
      </c>
    </row>
    <row r="184" spans="1:22" ht="38.25" x14ac:dyDescent="0.25">
      <c r="A184" s="110">
        <f t="shared" si="34"/>
        <v>175</v>
      </c>
      <c r="B184" s="111">
        <v>50221303</v>
      </c>
      <c r="C184" s="114" t="s">
        <v>242</v>
      </c>
      <c r="D184" s="73" t="s">
        <v>185</v>
      </c>
      <c r="E184" s="71">
        <v>1</v>
      </c>
      <c r="F184" s="129" t="s">
        <v>475</v>
      </c>
      <c r="G184" s="130">
        <v>6862.5</v>
      </c>
      <c r="H184" s="113">
        <v>0.05</v>
      </c>
      <c r="I184" s="134">
        <f t="shared" si="35"/>
        <v>343.125</v>
      </c>
      <c r="J184" s="134">
        <f t="shared" si="28"/>
        <v>7205.625</v>
      </c>
      <c r="K184" s="130">
        <v>9000</v>
      </c>
      <c r="L184" s="113">
        <v>0.05</v>
      </c>
      <c r="M184" s="134">
        <f t="shared" si="36"/>
        <v>450</v>
      </c>
      <c r="N184" s="134">
        <f t="shared" si="29"/>
        <v>9450</v>
      </c>
      <c r="O184" s="137">
        <v>9000</v>
      </c>
      <c r="P184" s="113">
        <v>0.05</v>
      </c>
      <c r="Q184" s="118">
        <f t="shared" si="37"/>
        <v>450</v>
      </c>
      <c r="R184" s="118">
        <f t="shared" si="30"/>
        <v>9450</v>
      </c>
      <c r="S184" s="118">
        <f t="shared" si="31"/>
        <v>8287.5</v>
      </c>
      <c r="T184" s="113">
        <v>0.05</v>
      </c>
      <c r="U184" s="118">
        <f t="shared" si="32"/>
        <v>414.375</v>
      </c>
      <c r="V184" s="118">
        <f t="shared" si="33"/>
        <v>8701.875</v>
      </c>
    </row>
    <row r="185" spans="1:22" ht="38.25" x14ac:dyDescent="0.25">
      <c r="A185" s="110">
        <f t="shared" si="34"/>
        <v>176</v>
      </c>
      <c r="B185" s="111">
        <v>50221303</v>
      </c>
      <c r="C185" s="114" t="s">
        <v>243</v>
      </c>
      <c r="D185" s="73" t="s">
        <v>185</v>
      </c>
      <c r="E185" s="71">
        <v>1</v>
      </c>
      <c r="F185" s="129" t="s">
        <v>475</v>
      </c>
      <c r="G185" s="130">
        <v>27450</v>
      </c>
      <c r="H185" s="113">
        <v>0.05</v>
      </c>
      <c r="I185" s="134">
        <f t="shared" si="35"/>
        <v>1372.5</v>
      </c>
      <c r="J185" s="134">
        <f t="shared" si="28"/>
        <v>28822.5</v>
      </c>
      <c r="K185" s="130">
        <v>36000</v>
      </c>
      <c r="L185" s="113">
        <v>0.05</v>
      </c>
      <c r="M185" s="134">
        <f t="shared" si="36"/>
        <v>1800</v>
      </c>
      <c r="N185" s="134">
        <f t="shared" si="29"/>
        <v>37800</v>
      </c>
      <c r="O185" s="137">
        <v>36000</v>
      </c>
      <c r="P185" s="113">
        <v>0.05</v>
      </c>
      <c r="Q185" s="118">
        <f t="shared" si="37"/>
        <v>1800</v>
      </c>
      <c r="R185" s="118">
        <f t="shared" si="30"/>
        <v>37800</v>
      </c>
      <c r="S185" s="118">
        <f t="shared" si="31"/>
        <v>33150</v>
      </c>
      <c r="T185" s="113">
        <v>0.05</v>
      </c>
      <c r="U185" s="118">
        <f t="shared" si="32"/>
        <v>1657.5</v>
      </c>
      <c r="V185" s="118">
        <f t="shared" si="33"/>
        <v>34807.5</v>
      </c>
    </row>
    <row r="186" spans="1:22" ht="38.25" x14ac:dyDescent="0.25">
      <c r="A186" s="110">
        <f t="shared" si="34"/>
        <v>177</v>
      </c>
      <c r="B186" s="111">
        <v>50221303</v>
      </c>
      <c r="C186" s="114" t="s">
        <v>244</v>
      </c>
      <c r="D186" s="73" t="s">
        <v>185</v>
      </c>
      <c r="E186" s="71">
        <v>1</v>
      </c>
      <c r="F186" s="129" t="s">
        <v>475</v>
      </c>
      <c r="G186" s="130">
        <v>16012.5</v>
      </c>
      <c r="H186" s="113">
        <v>0.05</v>
      </c>
      <c r="I186" s="134">
        <f t="shared" si="35"/>
        <v>800.625</v>
      </c>
      <c r="J186" s="134">
        <f t="shared" si="28"/>
        <v>16813.125</v>
      </c>
      <c r="K186" s="130">
        <v>21000</v>
      </c>
      <c r="L186" s="113">
        <v>0.05</v>
      </c>
      <c r="M186" s="134">
        <f t="shared" si="36"/>
        <v>1050</v>
      </c>
      <c r="N186" s="134">
        <f t="shared" si="29"/>
        <v>22050</v>
      </c>
      <c r="O186" s="137">
        <v>21000</v>
      </c>
      <c r="P186" s="113">
        <v>0.05</v>
      </c>
      <c r="Q186" s="118">
        <f t="shared" si="37"/>
        <v>1050</v>
      </c>
      <c r="R186" s="118">
        <f t="shared" si="30"/>
        <v>22050</v>
      </c>
      <c r="S186" s="118">
        <f t="shared" si="31"/>
        <v>19337.5</v>
      </c>
      <c r="T186" s="113">
        <v>0.05</v>
      </c>
      <c r="U186" s="118">
        <f t="shared" si="32"/>
        <v>966.875</v>
      </c>
      <c r="V186" s="118">
        <f t="shared" si="33"/>
        <v>20304.375</v>
      </c>
    </row>
    <row r="187" spans="1:22" ht="38.25" x14ac:dyDescent="0.25">
      <c r="A187" s="110">
        <f t="shared" si="34"/>
        <v>178</v>
      </c>
      <c r="B187" s="111">
        <v>50221303</v>
      </c>
      <c r="C187" s="114" t="s">
        <v>245</v>
      </c>
      <c r="D187" s="73" t="s">
        <v>185</v>
      </c>
      <c r="E187" s="71">
        <v>1</v>
      </c>
      <c r="F187" s="129" t="s">
        <v>475</v>
      </c>
      <c r="G187" s="130">
        <v>14411.25</v>
      </c>
      <c r="H187" s="113">
        <v>0.05</v>
      </c>
      <c r="I187" s="134">
        <f t="shared" si="35"/>
        <v>720.5625</v>
      </c>
      <c r="J187" s="134">
        <f t="shared" si="28"/>
        <v>15131.8125</v>
      </c>
      <c r="K187" s="130">
        <v>18900</v>
      </c>
      <c r="L187" s="113">
        <v>0.05</v>
      </c>
      <c r="M187" s="134">
        <f t="shared" si="36"/>
        <v>945</v>
      </c>
      <c r="N187" s="134">
        <f t="shared" si="29"/>
        <v>19845</v>
      </c>
      <c r="O187" s="137">
        <v>18900</v>
      </c>
      <c r="P187" s="113">
        <v>0.05</v>
      </c>
      <c r="Q187" s="118">
        <f t="shared" si="37"/>
        <v>945</v>
      </c>
      <c r="R187" s="118">
        <f t="shared" si="30"/>
        <v>19845</v>
      </c>
      <c r="S187" s="118">
        <f t="shared" si="31"/>
        <v>17403.75</v>
      </c>
      <c r="T187" s="113">
        <v>0.05</v>
      </c>
      <c r="U187" s="118">
        <f t="shared" si="32"/>
        <v>870.1875</v>
      </c>
      <c r="V187" s="118">
        <f t="shared" si="33"/>
        <v>18273.9375</v>
      </c>
    </row>
    <row r="188" spans="1:22" ht="38.25" x14ac:dyDescent="0.25">
      <c r="A188" s="110">
        <f t="shared" si="34"/>
        <v>179</v>
      </c>
      <c r="B188" s="111">
        <v>50221303</v>
      </c>
      <c r="C188" s="112" t="s">
        <v>618</v>
      </c>
      <c r="D188" s="73" t="s">
        <v>185</v>
      </c>
      <c r="E188" s="71">
        <v>1</v>
      </c>
      <c r="F188" s="129" t="s">
        <v>475</v>
      </c>
      <c r="G188" s="130">
        <v>9150</v>
      </c>
      <c r="H188" s="113">
        <v>0.05</v>
      </c>
      <c r="I188" s="134">
        <f t="shared" si="35"/>
        <v>457.5</v>
      </c>
      <c r="J188" s="134">
        <f t="shared" si="28"/>
        <v>9607.5</v>
      </c>
      <c r="K188" s="130">
        <v>12000</v>
      </c>
      <c r="L188" s="113">
        <v>0.05</v>
      </c>
      <c r="M188" s="134">
        <f t="shared" si="36"/>
        <v>600</v>
      </c>
      <c r="N188" s="134">
        <f t="shared" si="29"/>
        <v>12600</v>
      </c>
      <c r="O188" s="137">
        <v>12000</v>
      </c>
      <c r="P188" s="113">
        <v>0.05</v>
      </c>
      <c r="Q188" s="118">
        <f t="shared" si="37"/>
        <v>600</v>
      </c>
      <c r="R188" s="118">
        <f t="shared" si="30"/>
        <v>12600</v>
      </c>
      <c r="S188" s="118">
        <f t="shared" si="31"/>
        <v>11050</v>
      </c>
      <c r="T188" s="113">
        <v>0.05</v>
      </c>
      <c r="U188" s="118">
        <f t="shared" si="32"/>
        <v>552.5</v>
      </c>
      <c r="V188" s="118">
        <f t="shared" si="33"/>
        <v>11602.5</v>
      </c>
    </row>
    <row r="189" spans="1:22" ht="38.25" x14ac:dyDescent="0.25">
      <c r="A189" s="110">
        <f t="shared" si="34"/>
        <v>180</v>
      </c>
      <c r="B189" s="111">
        <v>50221303</v>
      </c>
      <c r="C189" s="114" t="s">
        <v>246</v>
      </c>
      <c r="D189" s="73" t="s">
        <v>185</v>
      </c>
      <c r="E189" s="71">
        <v>1</v>
      </c>
      <c r="F189" s="129" t="s">
        <v>475</v>
      </c>
      <c r="G189" s="130">
        <v>13153.13</v>
      </c>
      <c r="H189" s="113">
        <v>0.05</v>
      </c>
      <c r="I189" s="134">
        <f t="shared" si="35"/>
        <v>657.65650000000005</v>
      </c>
      <c r="J189" s="134">
        <f t="shared" si="28"/>
        <v>13810.786499999998</v>
      </c>
      <c r="K189" s="130">
        <v>17250</v>
      </c>
      <c r="L189" s="113">
        <v>0.05</v>
      </c>
      <c r="M189" s="134">
        <f t="shared" si="36"/>
        <v>862.5</v>
      </c>
      <c r="N189" s="134">
        <f t="shared" si="29"/>
        <v>18112.5</v>
      </c>
      <c r="O189" s="137">
        <v>17250</v>
      </c>
      <c r="P189" s="113">
        <v>0.05</v>
      </c>
      <c r="Q189" s="118">
        <f t="shared" si="37"/>
        <v>862.5</v>
      </c>
      <c r="R189" s="118">
        <f t="shared" si="30"/>
        <v>18112.5</v>
      </c>
      <c r="S189" s="118">
        <f t="shared" si="31"/>
        <v>15884.376666666665</v>
      </c>
      <c r="T189" s="113">
        <v>0.05</v>
      </c>
      <c r="U189" s="118">
        <f t="shared" si="32"/>
        <v>794.21883333333335</v>
      </c>
      <c r="V189" s="118">
        <f t="shared" si="33"/>
        <v>16678.595499999999</v>
      </c>
    </row>
    <row r="190" spans="1:22" ht="38.25" x14ac:dyDescent="0.25">
      <c r="A190" s="110">
        <f t="shared" si="34"/>
        <v>181</v>
      </c>
      <c r="B190" s="111">
        <v>50221002</v>
      </c>
      <c r="C190" s="114" t="s">
        <v>247</v>
      </c>
      <c r="D190" s="73" t="s">
        <v>185</v>
      </c>
      <c r="E190" s="71">
        <v>1</v>
      </c>
      <c r="F190" s="129" t="s">
        <v>475</v>
      </c>
      <c r="G190" s="130">
        <v>6279.38</v>
      </c>
      <c r="H190" s="113">
        <v>0.05</v>
      </c>
      <c r="I190" s="134">
        <f t="shared" si="35"/>
        <v>313.96900000000005</v>
      </c>
      <c r="J190" s="134">
        <f t="shared" si="28"/>
        <v>6593.3490000000002</v>
      </c>
      <c r="K190" s="130">
        <v>8235</v>
      </c>
      <c r="L190" s="113">
        <v>0.05</v>
      </c>
      <c r="M190" s="134">
        <f t="shared" si="36"/>
        <v>411.75</v>
      </c>
      <c r="N190" s="134">
        <f t="shared" si="29"/>
        <v>8646.75</v>
      </c>
      <c r="O190" s="137">
        <v>8235</v>
      </c>
      <c r="P190" s="113">
        <v>0.05</v>
      </c>
      <c r="Q190" s="118">
        <f t="shared" si="37"/>
        <v>411.75</v>
      </c>
      <c r="R190" s="118">
        <f t="shared" si="30"/>
        <v>8646.75</v>
      </c>
      <c r="S190" s="118">
        <f t="shared" si="31"/>
        <v>7583.126666666667</v>
      </c>
      <c r="T190" s="113">
        <v>0.05</v>
      </c>
      <c r="U190" s="118">
        <f t="shared" si="32"/>
        <v>379.15633333333335</v>
      </c>
      <c r="V190" s="118">
        <f t="shared" si="33"/>
        <v>7962.2830000000004</v>
      </c>
    </row>
    <row r="191" spans="1:22" ht="38.25" x14ac:dyDescent="0.25">
      <c r="A191" s="110">
        <f t="shared" si="34"/>
        <v>182</v>
      </c>
      <c r="B191" s="111">
        <v>50221303</v>
      </c>
      <c r="C191" s="112" t="s">
        <v>619</v>
      </c>
      <c r="D191" s="73" t="s">
        <v>185</v>
      </c>
      <c r="E191" s="71">
        <v>1</v>
      </c>
      <c r="F191" s="129" t="s">
        <v>475</v>
      </c>
      <c r="G191" s="130">
        <v>217312.5</v>
      </c>
      <c r="H191" s="113">
        <v>0.05</v>
      </c>
      <c r="I191" s="134">
        <f t="shared" si="35"/>
        <v>10865.625</v>
      </c>
      <c r="J191" s="134">
        <f t="shared" si="28"/>
        <v>228178.125</v>
      </c>
      <c r="K191" s="130">
        <v>232500</v>
      </c>
      <c r="L191" s="113">
        <v>0.05</v>
      </c>
      <c r="M191" s="134">
        <f t="shared" si="36"/>
        <v>11625</v>
      </c>
      <c r="N191" s="134">
        <f t="shared" si="29"/>
        <v>244125</v>
      </c>
      <c r="O191" s="137">
        <v>232500</v>
      </c>
      <c r="P191" s="113">
        <v>0.05</v>
      </c>
      <c r="Q191" s="118">
        <f t="shared" si="37"/>
        <v>11625</v>
      </c>
      <c r="R191" s="118">
        <f t="shared" si="30"/>
        <v>244125</v>
      </c>
      <c r="S191" s="118">
        <f t="shared" si="31"/>
        <v>227437.5</v>
      </c>
      <c r="T191" s="113">
        <v>0.05</v>
      </c>
      <c r="U191" s="118">
        <f t="shared" si="32"/>
        <v>11371.875</v>
      </c>
      <c r="V191" s="118">
        <f t="shared" si="33"/>
        <v>238809.375</v>
      </c>
    </row>
    <row r="192" spans="1:22" ht="38.25" x14ac:dyDescent="0.25">
      <c r="A192" s="110">
        <f t="shared" si="34"/>
        <v>183</v>
      </c>
      <c r="B192" s="111">
        <v>50221303</v>
      </c>
      <c r="C192" s="112" t="s">
        <v>620</v>
      </c>
      <c r="D192" s="73" t="s">
        <v>185</v>
      </c>
      <c r="E192" s="71">
        <v>1</v>
      </c>
      <c r="F192" s="129" t="s">
        <v>475</v>
      </c>
      <c r="G192" s="130">
        <v>9607.5</v>
      </c>
      <c r="H192" s="113">
        <v>0.05</v>
      </c>
      <c r="I192" s="134">
        <f t="shared" si="35"/>
        <v>480.375</v>
      </c>
      <c r="J192" s="134">
        <f t="shared" si="28"/>
        <v>10087.875</v>
      </c>
      <c r="K192" s="130">
        <v>12600</v>
      </c>
      <c r="L192" s="113">
        <v>0.05</v>
      </c>
      <c r="M192" s="134">
        <f t="shared" si="36"/>
        <v>630</v>
      </c>
      <c r="N192" s="134">
        <f t="shared" si="29"/>
        <v>13230</v>
      </c>
      <c r="O192" s="137">
        <v>12600</v>
      </c>
      <c r="P192" s="113">
        <v>0.05</v>
      </c>
      <c r="Q192" s="118">
        <f t="shared" si="37"/>
        <v>630</v>
      </c>
      <c r="R192" s="118">
        <f t="shared" si="30"/>
        <v>13230</v>
      </c>
      <c r="S192" s="118">
        <f t="shared" si="31"/>
        <v>11602.5</v>
      </c>
      <c r="T192" s="113">
        <v>0.05</v>
      </c>
      <c r="U192" s="118">
        <f t="shared" si="32"/>
        <v>580.125</v>
      </c>
      <c r="V192" s="118">
        <f t="shared" si="33"/>
        <v>12182.625</v>
      </c>
    </row>
    <row r="193" spans="1:22" ht="38.25" x14ac:dyDescent="0.25">
      <c r="A193" s="110">
        <f t="shared" si="34"/>
        <v>184</v>
      </c>
      <c r="B193" s="111">
        <v>50221002</v>
      </c>
      <c r="C193" s="112" t="s">
        <v>621</v>
      </c>
      <c r="D193" s="71" t="s">
        <v>185</v>
      </c>
      <c r="E193" s="71">
        <v>1</v>
      </c>
      <c r="F193" s="129" t="s">
        <v>475</v>
      </c>
      <c r="G193" s="130">
        <v>5833.13</v>
      </c>
      <c r="H193" s="113">
        <v>0.05</v>
      </c>
      <c r="I193" s="134">
        <f t="shared" si="35"/>
        <v>291.65649999999999</v>
      </c>
      <c r="J193" s="134">
        <f t="shared" si="28"/>
        <v>6124.7865000000002</v>
      </c>
      <c r="K193" s="130">
        <v>7650</v>
      </c>
      <c r="L193" s="113">
        <v>0.05</v>
      </c>
      <c r="M193" s="134">
        <f t="shared" si="36"/>
        <v>382.5</v>
      </c>
      <c r="N193" s="134">
        <f t="shared" si="29"/>
        <v>8032.5</v>
      </c>
      <c r="O193" s="137">
        <v>7650</v>
      </c>
      <c r="P193" s="113">
        <v>0.05</v>
      </c>
      <c r="Q193" s="118">
        <f t="shared" si="37"/>
        <v>382.5</v>
      </c>
      <c r="R193" s="118">
        <f t="shared" si="30"/>
        <v>8032.5</v>
      </c>
      <c r="S193" s="118">
        <f t="shared" si="31"/>
        <v>7044.376666666667</v>
      </c>
      <c r="T193" s="113">
        <v>0.05</v>
      </c>
      <c r="U193" s="118">
        <f t="shared" si="32"/>
        <v>352.21883333333335</v>
      </c>
      <c r="V193" s="118">
        <f t="shared" si="33"/>
        <v>7396.5955000000004</v>
      </c>
    </row>
    <row r="194" spans="1:22" ht="38.25" x14ac:dyDescent="0.25">
      <c r="A194" s="110">
        <f t="shared" si="34"/>
        <v>185</v>
      </c>
      <c r="B194" s="111">
        <v>12352316</v>
      </c>
      <c r="C194" s="112" t="s">
        <v>622</v>
      </c>
      <c r="D194" s="72" t="s">
        <v>185</v>
      </c>
      <c r="E194" s="71">
        <v>1</v>
      </c>
      <c r="F194" s="129" t="s">
        <v>475</v>
      </c>
      <c r="G194" s="130">
        <v>13937.63</v>
      </c>
      <c r="H194" s="113">
        <v>0.19</v>
      </c>
      <c r="I194" s="134">
        <f t="shared" si="35"/>
        <v>2648.1496999999999</v>
      </c>
      <c r="J194" s="134">
        <f t="shared" si="28"/>
        <v>16585.779699999999</v>
      </c>
      <c r="K194" s="130">
        <v>17670</v>
      </c>
      <c r="L194" s="113">
        <v>0.19</v>
      </c>
      <c r="M194" s="134">
        <f t="shared" si="36"/>
        <v>3357.3</v>
      </c>
      <c r="N194" s="134">
        <f t="shared" si="29"/>
        <v>21027.3</v>
      </c>
      <c r="O194" s="138">
        <v>18035</v>
      </c>
      <c r="P194" s="115">
        <v>0.19</v>
      </c>
      <c r="Q194" s="118">
        <f t="shared" si="37"/>
        <v>3426.65</v>
      </c>
      <c r="R194" s="118">
        <f t="shared" si="30"/>
        <v>21461.65</v>
      </c>
      <c r="S194" s="118">
        <f t="shared" si="31"/>
        <v>16547.543333333331</v>
      </c>
      <c r="T194" s="115">
        <v>0.19</v>
      </c>
      <c r="U194" s="118">
        <f t="shared" si="32"/>
        <v>3144.0332333333331</v>
      </c>
      <c r="V194" s="118">
        <f t="shared" si="33"/>
        <v>19691.576566666663</v>
      </c>
    </row>
    <row r="195" spans="1:22" ht="38.25" x14ac:dyDescent="0.25">
      <c r="A195" s="110">
        <f t="shared" si="34"/>
        <v>186</v>
      </c>
      <c r="B195" s="111">
        <v>50131618</v>
      </c>
      <c r="C195" s="114" t="s">
        <v>248</v>
      </c>
      <c r="D195" s="72" t="s">
        <v>185</v>
      </c>
      <c r="E195" s="71">
        <v>1</v>
      </c>
      <c r="F195" s="129" t="s">
        <v>475</v>
      </c>
      <c r="G195" s="130">
        <v>456.38</v>
      </c>
      <c r="H195" s="113">
        <v>0</v>
      </c>
      <c r="I195" s="134">
        <f t="shared" si="35"/>
        <v>0</v>
      </c>
      <c r="J195" s="134">
        <f t="shared" si="28"/>
        <v>456.38</v>
      </c>
      <c r="K195" s="130">
        <v>599</v>
      </c>
      <c r="L195" s="113">
        <v>0</v>
      </c>
      <c r="M195" s="134">
        <f t="shared" si="36"/>
        <v>0</v>
      </c>
      <c r="N195" s="134">
        <f t="shared" si="29"/>
        <v>599</v>
      </c>
      <c r="O195" s="137">
        <v>599</v>
      </c>
      <c r="P195" s="113">
        <v>0</v>
      </c>
      <c r="Q195" s="118">
        <f t="shared" si="37"/>
        <v>0</v>
      </c>
      <c r="R195" s="118">
        <f t="shared" si="30"/>
        <v>599</v>
      </c>
      <c r="S195" s="118">
        <f t="shared" si="31"/>
        <v>551.46</v>
      </c>
      <c r="T195" s="113">
        <v>0</v>
      </c>
      <c r="U195" s="118">
        <f t="shared" si="32"/>
        <v>0</v>
      </c>
      <c r="V195" s="118">
        <f t="shared" si="33"/>
        <v>551.46</v>
      </c>
    </row>
    <row r="196" spans="1:22" ht="38.25" x14ac:dyDescent="0.25">
      <c r="A196" s="110">
        <f t="shared" si="34"/>
        <v>187</v>
      </c>
      <c r="B196" s="111">
        <v>50170000</v>
      </c>
      <c r="C196" s="114" t="s">
        <v>249</v>
      </c>
      <c r="D196" s="72" t="s">
        <v>185</v>
      </c>
      <c r="E196" s="71">
        <v>1</v>
      </c>
      <c r="F196" s="129" t="s">
        <v>475</v>
      </c>
      <c r="G196" s="130">
        <v>66337.5</v>
      </c>
      <c r="H196" s="113">
        <v>0.19</v>
      </c>
      <c r="I196" s="134">
        <f t="shared" si="35"/>
        <v>12604.125</v>
      </c>
      <c r="J196" s="134">
        <f t="shared" si="28"/>
        <v>78941.625</v>
      </c>
      <c r="K196" s="130">
        <v>84100</v>
      </c>
      <c r="L196" s="113">
        <v>0.19</v>
      </c>
      <c r="M196" s="134">
        <f t="shared" si="36"/>
        <v>15979</v>
      </c>
      <c r="N196" s="134">
        <f t="shared" si="29"/>
        <v>100079</v>
      </c>
      <c r="O196" s="137">
        <v>85840</v>
      </c>
      <c r="P196" s="113">
        <v>0.19</v>
      </c>
      <c r="Q196" s="118">
        <f t="shared" si="37"/>
        <v>16309.6</v>
      </c>
      <c r="R196" s="118">
        <f t="shared" si="30"/>
        <v>102149.6</v>
      </c>
      <c r="S196" s="118">
        <f t="shared" si="31"/>
        <v>78759.166666666672</v>
      </c>
      <c r="T196" s="113">
        <v>0.19</v>
      </c>
      <c r="U196" s="118">
        <f t="shared" si="32"/>
        <v>14964.241666666669</v>
      </c>
      <c r="V196" s="118">
        <f t="shared" si="33"/>
        <v>93723.40833333334</v>
      </c>
    </row>
    <row r="197" spans="1:22" ht="38.25" x14ac:dyDescent="0.25">
      <c r="A197" s="110">
        <f t="shared" si="34"/>
        <v>188</v>
      </c>
      <c r="B197" s="71"/>
      <c r="C197" s="114" t="s">
        <v>250</v>
      </c>
      <c r="D197" s="72" t="s">
        <v>185</v>
      </c>
      <c r="E197" s="71">
        <v>1</v>
      </c>
      <c r="F197" s="129" t="s">
        <v>475</v>
      </c>
      <c r="G197" s="130">
        <v>50553.75</v>
      </c>
      <c r="H197" s="113">
        <v>0.19</v>
      </c>
      <c r="I197" s="134">
        <f t="shared" si="35"/>
        <v>9605.2124999999996</v>
      </c>
      <c r="J197" s="134">
        <f t="shared" si="28"/>
        <v>60158.962500000001</v>
      </c>
      <c r="K197" s="130">
        <v>64090</v>
      </c>
      <c r="L197" s="113">
        <v>0.19</v>
      </c>
      <c r="M197" s="134">
        <f t="shared" si="36"/>
        <v>12177.1</v>
      </c>
      <c r="N197" s="134">
        <f t="shared" si="29"/>
        <v>76267.100000000006</v>
      </c>
      <c r="O197" s="137">
        <v>65416</v>
      </c>
      <c r="P197" s="113">
        <v>0.19</v>
      </c>
      <c r="Q197" s="118">
        <f t="shared" si="37"/>
        <v>12429.04</v>
      </c>
      <c r="R197" s="118">
        <f t="shared" si="30"/>
        <v>77845.040000000008</v>
      </c>
      <c r="S197" s="118">
        <f t="shared" si="31"/>
        <v>60019.916666666664</v>
      </c>
      <c r="T197" s="113">
        <v>0.19</v>
      </c>
      <c r="U197" s="118">
        <f t="shared" si="32"/>
        <v>11403.784166666666</v>
      </c>
      <c r="V197" s="118">
        <f t="shared" si="33"/>
        <v>71423.700833333336</v>
      </c>
    </row>
    <row r="198" spans="1:22" s="109" customFormat="1" ht="38.25" x14ac:dyDescent="0.25">
      <c r="A198" s="110">
        <f t="shared" si="34"/>
        <v>189</v>
      </c>
      <c r="B198" s="111">
        <v>50202300</v>
      </c>
      <c r="C198" s="114" t="s">
        <v>251</v>
      </c>
      <c r="D198" s="73" t="s">
        <v>185</v>
      </c>
      <c r="E198" s="71">
        <v>1</v>
      </c>
      <c r="F198" s="129" t="s">
        <v>475</v>
      </c>
      <c r="G198" s="130">
        <v>45510</v>
      </c>
      <c r="H198" s="113">
        <v>0.19</v>
      </c>
      <c r="I198" s="134">
        <f>+G198*H198</f>
        <v>8646.9</v>
      </c>
      <c r="J198" s="134">
        <f t="shared" si="28"/>
        <v>54156.9</v>
      </c>
      <c r="K198" s="130">
        <v>57696</v>
      </c>
      <c r="L198" s="113">
        <v>0.19</v>
      </c>
      <c r="M198" s="134">
        <f>+K198*L198</f>
        <v>10962.24</v>
      </c>
      <c r="N198" s="134">
        <f t="shared" si="29"/>
        <v>68658.240000000005</v>
      </c>
      <c r="O198" s="137">
        <v>58889</v>
      </c>
      <c r="P198" s="113">
        <v>0.19</v>
      </c>
      <c r="Q198" s="118">
        <f>+O198*P198</f>
        <v>11188.91</v>
      </c>
      <c r="R198" s="118">
        <f t="shared" si="30"/>
        <v>70077.91</v>
      </c>
      <c r="S198" s="118">
        <f t="shared" si="31"/>
        <v>54031.666666666664</v>
      </c>
      <c r="T198" s="113">
        <v>0.19</v>
      </c>
      <c r="U198" s="118">
        <f t="shared" si="32"/>
        <v>10266.016666666666</v>
      </c>
      <c r="V198" s="118">
        <f t="shared" si="33"/>
        <v>64297.683333333334</v>
      </c>
    </row>
    <row r="199" spans="1:22" s="109" customFormat="1" ht="38.25" x14ac:dyDescent="0.25">
      <c r="A199" s="110">
        <f t="shared" si="34"/>
        <v>190</v>
      </c>
      <c r="B199" s="111">
        <v>50131702</v>
      </c>
      <c r="C199" s="114" t="s">
        <v>252</v>
      </c>
      <c r="D199" s="73" t="s">
        <v>185</v>
      </c>
      <c r="E199" s="71">
        <v>1</v>
      </c>
      <c r="F199" s="129" t="s">
        <v>475</v>
      </c>
      <c r="G199" s="130">
        <v>15783.75</v>
      </c>
      <c r="H199" s="113">
        <v>0.19</v>
      </c>
      <c r="I199" s="134">
        <f t="shared" ref="I199:I244" si="38">+G199*H199</f>
        <v>2998.9124999999999</v>
      </c>
      <c r="J199" s="134">
        <f t="shared" si="28"/>
        <v>18782.662499999999</v>
      </c>
      <c r="K199" s="130">
        <v>20010</v>
      </c>
      <c r="L199" s="113">
        <v>0.19</v>
      </c>
      <c r="M199" s="134">
        <f t="shared" ref="M199:M244" si="39">+K199*L199</f>
        <v>3801.9</v>
      </c>
      <c r="N199" s="134">
        <f t="shared" si="29"/>
        <v>23811.9</v>
      </c>
      <c r="O199" s="137">
        <v>20424</v>
      </c>
      <c r="P199" s="113">
        <v>0.19</v>
      </c>
      <c r="Q199" s="118">
        <f t="shared" ref="Q199:Q244" si="40">+O199*P199</f>
        <v>3880.56</v>
      </c>
      <c r="R199" s="118">
        <f t="shared" si="30"/>
        <v>24304.560000000001</v>
      </c>
      <c r="S199" s="118">
        <f t="shared" si="31"/>
        <v>18739.25</v>
      </c>
      <c r="T199" s="113">
        <v>0.19</v>
      </c>
      <c r="U199" s="118">
        <f t="shared" si="32"/>
        <v>3560.4575</v>
      </c>
      <c r="V199" s="118">
        <f t="shared" si="33"/>
        <v>22299.7075</v>
      </c>
    </row>
    <row r="200" spans="1:22" s="109" customFormat="1" ht="38.25" x14ac:dyDescent="0.25">
      <c r="A200" s="110">
        <f t="shared" si="34"/>
        <v>191</v>
      </c>
      <c r="B200" s="111">
        <v>50202307</v>
      </c>
      <c r="C200" s="114" t="s">
        <v>253</v>
      </c>
      <c r="D200" s="73" t="s">
        <v>185</v>
      </c>
      <c r="E200" s="71">
        <v>1</v>
      </c>
      <c r="F200" s="129" t="s">
        <v>475</v>
      </c>
      <c r="G200" s="130">
        <v>21262.5</v>
      </c>
      <c r="H200" s="113">
        <v>0</v>
      </c>
      <c r="I200" s="134">
        <f t="shared" si="38"/>
        <v>0</v>
      </c>
      <c r="J200" s="134">
        <f t="shared" si="28"/>
        <v>21262.5</v>
      </c>
      <c r="K200" s="130">
        <v>27885</v>
      </c>
      <c r="L200" s="113">
        <v>0</v>
      </c>
      <c r="M200" s="134">
        <f t="shared" si="39"/>
        <v>0</v>
      </c>
      <c r="N200" s="134">
        <f t="shared" si="29"/>
        <v>27885</v>
      </c>
      <c r="O200" s="137">
        <v>27885</v>
      </c>
      <c r="P200" s="113">
        <v>0</v>
      </c>
      <c r="Q200" s="118">
        <f t="shared" si="40"/>
        <v>0</v>
      </c>
      <c r="R200" s="118">
        <f t="shared" si="30"/>
        <v>27885</v>
      </c>
      <c r="S200" s="118">
        <f t="shared" si="31"/>
        <v>25677.5</v>
      </c>
      <c r="T200" s="113">
        <v>0</v>
      </c>
      <c r="U200" s="118">
        <f t="shared" si="32"/>
        <v>0</v>
      </c>
      <c r="V200" s="118">
        <f t="shared" si="33"/>
        <v>25677.5</v>
      </c>
    </row>
    <row r="201" spans="1:22" s="109" customFormat="1" ht="38.25" x14ac:dyDescent="0.25">
      <c r="A201" s="110">
        <f t="shared" si="34"/>
        <v>192</v>
      </c>
      <c r="B201" s="111">
        <v>50202307</v>
      </c>
      <c r="C201" s="116" t="s">
        <v>623</v>
      </c>
      <c r="D201" s="73" t="s">
        <v>185</v>
      </c>
      <c r="E201" s="71">
        <v>1</v>
      </c>
      <c r="F201" s="129" t="s">
        <v>475</v>
      </c>
      <c r="G201" s="131">
        <v>22875</v>
      </c>
      <c r="H201" s="117">
        <v>0</v>
      </c>
      <c r="I201" s="134">
        <f t="shared" si="38"/>
        <v>0</v>
      </c>
      <c r="J201" s="134">
        <f t="shared" si="28"/>
        <v>22875</v>
      </c>
      <c r="K201" s="131">
        <v>30000</v>
      </c>
      <c r="L201" s="117">
        <v>0</v>
      </c>
      <c r="M201" s="134">
        <f t="shared" si="39"/>
        <v>0</v>
      </c>
      <c r="N201" s="134">
        <f t="shared" si="29"/>
        <v>30000</v>
      </c>
      <c r="O201" s="137">
        <v>30000</v>
      </c>
      <c r="P201" s="113">
        <v>0</v>
      </c>
      <c r="Q201" s="118">
        <f t="shared" si="40"/>
        <v>0</v>
      </c>
      <c r="R201" s="118">
        <f t="shared" si="30"/>
        <v>30000</v>
      </c>
      <c r="S201" s="118">
        <f t="shared" si="31"/>
        <v>27625</v>
      </c>
      <c r="T201" s="113">
        <v>0</v>
      </c>
      <c r="U201" s="118">
        <f t="shared" si="32"/>
        <v>0</v>
      </c>
      <c r="V201" s="118">
        <f t="shared" si="33"/>
        <v>27625</v>
      </c>
    </row>
    <row r="202" spans="1:22" s="109" customFormat="1" ht="38.25" x14ac:dyDescent="0.25">
      <c r="A202" s="110">
        <f t="shared" si="34"/>
        <v>193</v>
      </c>
      <c r="B202" s="111">
        <v>50202801</v>
      </c>
      <c r="C202" s="114" t="s">
        <v>254</v>
      </c>
      <c r="D202" s="73" t="s">
        <v>185</v>
      </c>
      <c r="E202" s="71">
        <v>1</v>
      </c>
      <c r="F202" s="129" t="s">
        <v>475</v>
      </c>
      <c r="G202" s="130">
        <v>21262.5</v>
      </c>
      <c r="H202" s="113">
        <v>0.19</v>
      </c>
      <c r="I202" s="134">
        <f t="shared" si="38"/>
        <v>4039.875</v>
      </c>
      <c r="J202" s="134">
        <f t="shared" ref="J202:J265" si="41">+(G202+I202)*E202</f>
        <v>25302.375</v>
      </c>
      <c r="K202" s="130">
        <v>26956</v>
      </c>
      <c r="L202" s="113">
        <v>0.19</v>
      </c>
      <c r="M202" s="134">
        <f t="shared" si="39"/>
        <v>5121.6400000000003</v>
      </c>
      <c r="N202" s="134">
        <f t="shared" ref="N202:N265" si="42">+(K202+M202)*E202</f>
        <v>32077.64</v>
      </c>
      <c r="O202" s="137">
        <v>27513</v>
      </c>
      <c r="P202" s="113">
        <v>0.19</v>
      </c>
      <c r="Q202" s="118">
        <f t="shared" si="40"/>
        <v>5227.47</v>
      </c>
      <c r="R202" s="118">
        <f t="shared" ref="R202:R265" si="43">+(O202+Q202)*E202</f>
        <v>32740.47</v>
      </c>
      <c r="S202" s="118">
        <f t="shared" si="31"/>
        <v>25243.833333333332</v>
      </c>
      <c r="T202" s="113">
        <v>0.19</v>
      </c>
      <c r="U202" s="118">
        <f t="shared" si="32"/>
        <v>4796.3283333333329</v>
      </c>
      <c r="V202" s="118">
        <f t="shared" si="33"/>
        <v>30040.161666666667</v>
      </c>
    </row>
    <row r="203" spans="1:22" s="109" customFormat="1" ht="38.25" x14ac:dyDescent="0.25">
      <c r="A203" s="110">
        <f t="shared" si="34"/>
        <v>194</v>
      </c>
      <c r="B203" s="111">
        <v>50131701</v>
      </c>
      <c r="C203" s="112" t="s">
        <v>624</v>
      </c>
      <c r="D203" s="73" t="s">
        <v>185</v>
      </c>
      <c r="E203" s="71">
        <v>1</v>
      </c>
      <c r="F203" s="129" t="s">
        <v>475</v>
      </c>
      <c r="G203" s="130">
        <v>7651.88</v>
      </c>
      <c r="H203" s="113">
        <v>0</v>
      </c>
      <c r="I203" s="134">
        <f t="shared" si="38"/>
        <v>0</v>
      </c>
      <c r="J203" s="134">
        <f t="shared" si="41"/>
        <v>7651.88</v>
      </c>
      <c r="K203" s="130">
        <v>10035</v>
      </c>
      <c r="L203" s="113">
        <v>0</v>
      </c>
      <c r="M203" s="134">
        <f t="shared" si="39"/>
        <v>0</v>
      </c>
      <c r="N203" s="134">
        <f t="shared" si="42"/>
        <v>10035</v>
      </c>
      <c r="O203" s="137">
        <v>10035</v>
      </c>
      <c r="P203" s="113">
        <v>0</v>
      </c>
      <c r="Q203" s="118">
        <f t="shared" si="40"/>
        <v>0</v>
      </c>
      <c r="R203" s="118">
        <f t="shared" si="43"/>
        <v>10035</v>
      </c>
      <c r="S203" s="118">
        <f t="shared" ref="S203:S266" si="44">+(K203+O203+G203)/3</f>
        <v>9240.626666666667</v>
      </c>
      <c r="T203" s="113">
        <v>0</v>
      </c>
      <c r="U203" s="118">
        <f t="shared" ref="U203:U266" si="45">+S203*T203</f>
        <v>0</v>
      </c>
      <c r="V203" s="118">
        <f t="shared" ref="V203:V266" si="46">+(S203+U203)*E203</f>
        <v>9240.626666666667</v>
      </c>
    </row>
    <row r="204" spans="1:22" s="109" customFormat="1" ht="38.25" x14ac:dyDescent="0.25">
      <c r="A204" s="110">
        <f t="shared" ref="A204:A267" si="47">+A203+1</f>
        <v>195</v>
      </c>
      <c r="B204" s="111">
        <v>50131704</v>
      </c>
      <c r="C204" s="114" t="s">
        <v>255</v>
      </c>
      <c r="D204" s="73" t="s">
        <v>185</v>
      </c>
      <c r="E204" s="71">
        <v>1</v>
      </c>
      <c r="F204" s="129" t="s">
        <v>475</v>
      </c>
      <c r="G204" s="130">
        <v>40031.25</v>
      </c>
      <c r="H204" s="113">
        <v>0.19</v>
      </c>
      <c r="I204" s="134">
        <f t="shared" si="38"/>
        <v>7605.9375</v>
      </c>
      <c r="J204" s="134">
        <f t="shared" si="41"/>
        <v>47637.1875</v>
      </c>
      <c r="K204" s="130">
        <v>50750</v>
      </c>
      <c r="L204" s="113">
        <v>0.19</v>
      </c>
      <c r="M204" s="134">
        <f t="shared" si="39"/>
        <v>9642.5</v>
      </c>
      <c r="N204" s="134">
        <f t="shared" si="42"/>
        <v>60392.5</v>
      </c>
      <c r="O204" s="137">
        <v>51800</v>
      </c>
      <c r="P204" s="113">
        <v>0.19</v>
      </c>
      <c r="Q204" s="118">
        <f t="shared" si="40"/>
        <v>9842</v>
      </c>
      <c r="R204" s="118">
        <f t="shared" si="43"/>
        <v>61642</v>
      </c>
      <c r="S204" s="118">
        <f t="shared" si="44"/>
        <v>47527.083333333336</v>
      </c>
      <c r="T204" s="113">
        <v>0.19</v>
      </c>
      <c r="U204" s="118">
        <f t="shared" si="45"/>
        <v>9030.1458333333339</v>
      </c>
      <c r="V204" s="118">
        <f t="shared" si="46"/>
        <v>56557.229166666672</v>
      </c>
    </row>
    <row r="205" spans="1:22" s="109" customFormat="1" ht="38.25" x14ac:dyDescent="0.25">
      <c r="A205" s="110">
        <f t="shared" si="47"/>
        <v>196</v>
      </c>
      <c r="B205" s="111">
        <v>50131704</v>
      </c>
      <c r="C205" s="112" t="s">
        <v>625</v>
      </c>
      <c r="D205" s="73" t="s">
        <v>185</v>
      </c>
      <c r="E205" s="71">
        <v>1</v>
      </c>
      <c r="F205" s="129" t="s">
        <v>475</v>
      </c>
      <c r="G205" s="130">
        <v>28593.75</v>
      </c>
      <c r="H205" s="113">
        <v>0.19</v>
      </c>
      <c r="I205" s="134">
        <f t="shared" si="38"/>
        <v>5432.8125</v>
      </c>
      <c r="J205" s="134">
        <f t="shared" si="41"/>
        <v>34026.5625</v>
      </c>
      <c r="K205" s="130">
        <v>36250</v>
      </c>
      <c r="L205" s="113">
        <v>0.19</v>
      </c>
      <c r="M205" s="134">
        <f t="shared" si="39"/>
        <v>6887.5</v>
      </c>
      <c r="N205" s="134">
        <f t="shared" si="42"/>
        <v>43137.5</v>
      </c>
      <c r="O205" s="137">
        <v>37000</v>
      </c>
      <c r="P205" s="113">
        <v>0.19</v>
      </c>
      <c r="Q205" s="118">
        <f t="shared" si="40"/>
        <v>7030</v>
      </c>
      <c r="R205" s="118">
        <f t="shared" si="43"/>
        <v>44030</v>
      </c>
      <c r="S205" s="118">
        <f t="shared" si="44"/>
        <v>33947.916666666664</v>
      </c>
      <c r="T205" s="113">
        <v>0.19</v>
      </c>
      <c r="U205" s="118">
        <f t="shared" si="45"/>
        <v>6450.1041666666661</v>
      </c>
      <c r="V205" s="118">
        <f t="shared" si="46"/>
        <v>40398.020833333328</v>
      </c>
    </row>
    <row r="206" spans="1:22" s="109" customFormat="1" ht="38.25" x14ac:dyDescent="0.25">
      <c r="A206" s="110">
        <f t="shared" si="47"/>
        <v>197</v>
      </c>
      <c r="B206" s="111">
        <v>50221001</v>
      </c>
      <c r="C206" s="114" t="s">
        <v>256</v>
      </c>
      <c r="D206" s="73" t="s">
        <v>185</v>
      </c>
      <c r="E206" s="71">
        <v>1</v>
      </c>
      <c r="F206" s="129" t="s">
        <v>475</v>
      </c>
      <c r="G206" s="130">
        <v>8006.25</v>
      </c>
      <c r="H206" s="113">
        <v>0</v>
      </c>
      <c r="I206" s="134">
        <f t="shared" si="38"/>
        <v>0</v>
      </c>
      <c r="J206" s="134">
        <f t="shared" si="41"/>
        <v>8006.25</v>
      </c>
      <c r="K206" s="130">
        <v>10500</v>
      </c>
      <c r="L206" s="113">
        <v>0</v>
      </c>
      <c r="M206" s="134">
        <f t="shared" si="39"/>
        <v>0</v>
      </c>
      <c r="N206" s="134">
        <f t="shared" si="42"/>
        <v>10500</v>
      </c>
      <c r="O206" s="137">
        <v>10500</v>
      </c>
      <c r="P206" s="113">
        <v>0</v>
      </c>
      <c r="Q206" s="118">
        <f t="shared" si="40"/>
        <v>0</v>
      </c>
      <c r="R206" s="118">
        <f t="shared" si="43"/>
        <v>10500</v>
      </c>
      <c r="S206" s="118">
        <f t="shared" si="44"/>
        <v>9668.75</v>
      </c>
      <c r="T206" s="113">
        <v>0</v>
      </c>
      <c r="U206" s="118">
        <f t="shared" si="45"/>
        <v>0</v>
      </c>
      <c r="V206" s="118">
        <f t="shared" si="46"/>
        <v>9668.75</v>
      </c>
    </row>
    <row r="207" spans="1:22" s="109" customFormat="1" ht="38.25" x14ac:dyDescent="0.25">
      <c r="A207" s="110">
        <f t="shared" si="47"/>
        <v>198</v>
      </c>
      <c r="B207" s="111">
        <v>50181708</v>
      </c>
      <c r="C207" s="114" t="s">
        <v>257</v>
      </c>
      <c r="D207" s="73" t="s">
        <v>185</v>
      </c>
      <c r="E207" s="71">
        <v>1</v>
      </c>
      <c r="F207" s="129" t="s">
        <v>475</v>
      </c>
      <c r="G207" s="130">
        <v>8921.25</v>
      </c>
      <c r="H207" s="113">
        <v>0.19</v>
      </c>
      <c r="I207" s="134">
        <f t="shared" si="38"/>
        <v>1695.0374999999999</v>
      </c>
      <c r="J207" s="134">
        <f t="shared" si="41"/>
        <v>10616.2875</v>
      </c>
      <c r="K207" s="130">
        <v>11310</v>
      </c>
      <c r="L207" s="113">
        <v>0.19</v>
      </c>
      <c r="M207" s="134">
        <f t="shared" si="39"/>
        <v>2148.9</v>
      </c>
      <c r="N207" s="134">
        <f t="shared" si="42"/>
        <v>13458.9</v>
      </c>
      <c r="O207" s="138">
        <v>11544</v>
      </c>
      <c r="P207" s="115">
        <v>0.19</v>
      </c>
      <c r="Q207" s="118">
        <f t="shared" si="40"/>
        <v>2193.36</v>
      </c>
      <c r="R207" s="118">
        <f t="shared" si="43"/>
        <v>13737.36</v>
      </c>
      <c r="S207" s="118">
        <f t="shared" si="44"/>
        <v>10591.75</v>
      </c>
      <c r="T207" s="115">
        <v>0.19</v>
      </c>
      <c r="U207" s="118">
        <f t="shared" si="45"/>
        <v>2012.4325000000001</v>
      </c>
      <c r="V207" s="118">
        <f t="shared" si="46"/>
        <v>12604.182500000001</v>
      </c>
    </row>
    <row r="208" spans="1:22" s="109" customFormat="1" ht="38.25" x14ac:dyDescent="0.25">
      <c r="A208" s="110">
        <f t="shared" si="47"/>
        <v>199</v>
      </c>
      <c r="B208" s="111">
        <v>50181700</v>
      </c>
      <c r="C208" s="112" t="s">
        <v>626</v>
      </c>
      <c r="D208" s="73" t="s">
        <v>185</v>
      </c>
      <c r="E208" s="71">
        <v>1</v>
      </c>
      <c r="F208" s="129" t="s">
        <v>475</v>
      </c>
      <c r="G208" s="130">
        <v>16458.75</v>
      </c>
      <c r="H208" s="113">
        <v>0.19</v>
      </c>
      <c r="I208" s="134">
        <f t="shared" si="38"/>
        <v>3127.1624999999999</v>
      </c>
      <c r="J208" s="134">
        <f t="shared" si="41"/>
        <v>19585.912499999999</v>
      </c>
      <c r="K208" s="130">
        <v>20866</v>
      </c>
      <c r="L208" s="113">
        <v>0.19</v>
      </c>
      <c r="M208" s="134">
        <f t="shared" si="39"/>
        <v>3964.54</v>
      </c>
      <c r="N208" s="134">
        <f t="shared" si="42"/>
        <v>24830.54</v>
      </c>
      <c r="O208" s="137">
        <v>21297</v>
      </c>
      <c r="P208" s="113">
        <v>0.19</v>
      </c>
      <c r="Q208" s="118">
        <f t="shared" si="40"/>
        <v>4046.43</v>
      </c>
      <c r="R208" s="118">
        <f t="shared" si="43"/>
        <v>25343.43</v>
      </c>
      <c r="S208" s="118">
        <f t="shared" si="44"/>
        <v>19540.583333333332</v>
      </c>
      <c r="T208" s="113">
        <v>0.19</v>
      </c>
      <c r="U208" s="118">
        <f t="shared" si="45"/>
        <v>3712.7108333333331</v>
      </c>
      <c r="V208" s="118">
        <f t="shared" si="46"/>
        <v>23253.294166666667</v>
      </c>
    </row>
    <row r="209" spans="1:22" s="109" customFormat="1" ht="38.25" x14ac:dyDescent="0.25">
      <c r="A209" s="110">
        <f t="shared" si="47"/>
        <v>200</v>
      </c>
      <c r="B209" s="111">
        <v>50171904</v>
      </c>
      <c r="C209" s="112" t="s">
        <v>627</v>
      </c>
      <c r="D209" s="73" t="s">
        <v>185</v>
      </c>
      <c r="E209" s="71">
        <v>1</v>
      </c>
      <c r="F209" s="129" t="s">
        <v>475</v>
      </c>
      <c r="G209" s="130">
        <v>25837.5</v>
      </c>
      <c r="H209" s="113">
        <v>0.19</v>
      </c>
      <c r="I209" s="134">
        <f t="shared" si="38"/>
        <v>4909.125</v>
      </c>
      <c r="J209" s="134">
        <f t="shared" si="41"/>
        <v>30746.625</v>
      </c>
      <c r="K209" s="130">
        <v>32756</v>
      </c>
      <c r="L209" s="113">
        <v>0.19</v>
      </c>
      <c r="M209" s="134">
        <f t="shared" si="39"/>
        <v>6223.64</v>
      </c>
      <c r="N209" s="134">
        <f t="shared" si="42"/>
        <v>38979.64</v>
      </c>
      <c r="O209" s="137">
        <v>33433</v>
      </c>
      <c r="P209" s="113">
        <v>0.19</v>
      </c>
      <c r="Q209" s="118">
        <f t="shared" si="40"/>
        <v>6352.27</v>
      </c>
      <c r="R209" s="118">
        <f t="shared" si="43"/>
        <v>39785.270000000004</v>
      </c>
      <c r="S209" s="118">
        <f t="shared" si="44"/>
        <v>30675.5</v>
      </c>
      <c r="T209" s="113">
        <v>0.19</v>
      </c>
      <c r="U209" s="118">
        <f t="shared" si="45"/>
        <v>5828.3450000000003</v>
      </c>
      <c r="V209" s="118">
        <f t="shared" si="46"/>
        <v>36503.845000000001</v>
      </c>
    </row>
    <row r="210" spans="1:22" ht="38.25" x14ac:dyDescent="0.25">
      <c r="A210" s="110">
        <f t="shared" si="47"/>
        <v>201</v>
      </c>
      <c r="B210" s="111">
        <v>50101716</v>
      </c>
      <c r="C210" s="114" t="s">
        <v>258</v>
      </c>
      <c r="D210" s="72" t="s">
        <v>185</v>
      </c>
      <c r="E210" s="71">
        <v>1</v>
      </c>
      <c r="F210" s="129" t="s">
        <v>475</v>
      </c>
      <c r="G210" s="130">
        <v>24018.75</v>
      </c>
      <c r="H210" s="113">
        <v>0</v>
      </c>
      <c r="I210" s="134">
        <f t="shared" si="38"/>
        <v>0</v>
      </c>
      <c r="J210" s="134">
        <f t="shared" si="41"/>
        <v>24018.75</v>
      </c>
      <c r="K210" s="130">
        <v>31500</v>
      </c>
      <c r="L210" s="113">
        <v>0</v>
      </c>
      <c r="M210" s="134">
        <f t="shared" si="39"/>
        <v>0</v>
      </c>
      <c r="N210" s="134">
        <f t="shared" si="42"/>
        <v>31500</v>
      </c>
      <c r="O210" s="137">
        <v>31500</v>
      </c>
      <c r="P210" s="113">
        <v>0</v>
      </c>
      <c r="Q210" s="118">
        <f t="shared" si="40"/>
        <v>0</v>
      </c>
      <c r="R210" s="118">
        <f t="shared" si="43"/>
        <v>31500</v>
      </c>
      <c r="S210" s="118">
        <f t="shared" si="44"/>
        <v>29006.25</v>
      </c>
      <c r="T210" s="113">
        <v>0</v>
      </c>
      <c r="U210" s="118">
        <f t="shared" si="45"/>
        <v>0</v>
      </c>
      <c r="V210" s="118">
        <f t="shared" si="46"/>
        <v>29006.25</v>
      </c>
    </row>
    <row r="211" spans="1:22" ht="38.25" x14ac:dyDescent="0.25">
      <c r="A211" s="110">
        <f t="shared" si="47"/>
        <v>202</v>
      </c>
      <c r="B211" s="111">
        <v>50101716</v>
      </c>
      <c r="C211" s="112" t="s">
        <v>628</v>
      </c>
      <c r="D211" s="72" t="s">
        <v>185</v>
      </c>
      <c r="E211" s="71">
        <v>1</v>
      </c>
      <c r="F211" s="129" t="s">
        <v>475</v>
      </c>
      <c r="G211" s="130">
        <v>114375</v>
      </c>
      <c r="H211" s="113">
        <v>0</v>
      </c>
      <c r="I211" s="134">
        <f t="shared" si="38"/>
        <v>0</v>
      </c>
      <c r="J211" s="134">
        <f t="shared" si="41"/>
        <v>114375</v>
      </c>
      <c r="K211" s="130">
        <v>150000</v>
      </c>
      <c r="L211" s="113">
        <v>0</v>
      </c>
      <c r="M211" s="134">
        <f t="shared" si="39"/>
        <v>0</v>
      </c>
      <c r="N211" s="134">
        <f t="shared" si="42"/>
        <v>150000</v>
      </c>
      <c r="O211" s="137">
        <v>150000</v>
      </c>
      <c r="P211" s="113">
        <v>0</v>
      </c>
      <c r="Q211" s="118">
        <f t="shared" si="40"/>
        <v>0</v>
      </c>
      <c r="R211" s="118">
        <f t="shared" si="43"/>
        <v>150000</v>
      </c>
      <c r="S211" s="118">
        <f t="shared" si="44"/>
        <v>138125</v>
      </c>
      <c r="T211" s="113">
        <v>0</v>
      </c>
      <c r="U211" s="118">
        <f t="shared" si="45"/>
        <v>0</v>
      </c>
      <c r="V211" s="118">
        <f t="shared" si="46"/>
        <v>138125</v>
      </c>
    </row>
    <row r="212" spans="1:22" ht="38.25" x14ac:dyDescent="0.25">
      <c r="A212" s="110">
        <f t="shared" si="47"/>
        <v>203</v>
      </c>
      <c r="B212" s="111">
        <v>50192900</v>
      </c>
      <c r="C212" s="114" t="s">
        <v>259</v>
      </c>
      <c r="D212" s="72" t="s">
        <v>185</v>
      </c>
      <c r="E212" s="71">
        <v>1</v>
      </c>
      <c r="F212" s="129" t="s">
        <v>475</v>
      </c>
      <c r="G212" s="130">
        <v>11208.75</v>
      </c>
      <c r="H212" s="113">
        <v>0.05</v>
      </c>
      <c r="I212" s="134">
        <f t="shared" si="38"/>
        <v>560.4375</v>
      </c>
      <c r="J212" s="134">
        <f t="shared" si="41"/>
        <v>11769.1875</v>
      </c>
      <c r="K212" s="130">
        <v>14700</v>
      </c>
      <c r="L212" s="113">
        <v>0.05</v>
      </c>
      <c r="M212" s="134">
        <f t="shared" si="39"/>
        <v>735</v>
      </c>
      <c r="N212" s="134">
        <f t="shared" si="42"/>
        <v>15435</v>
      </c>
      <c r="O212" s="137">
        <v>14700</v>
      </c>
      <c r="P212" s="113">
        <v>0.05</v>
      </c>
      <c r="Q212" s="118">
        <f t="shared" si="40"/>
        <v>735</v>
      </c>
      <c r="R212" s="118">
        <f t="shared" si="43"/>
        <v>15435</v>
      </c>
      <c r="S212" s="118">
        <f t="shared" si="44"/>
        <v>13536.25</v>
      </c>
      <c r="T212" s="113">
        <v>0.05</v>
      </c>
      <c r="U212" s="118">
        <f t="shared" si="45"/>
        <v>676.8125</v>
      </c>
      <c r="V212" s="118">
        <f t="shared" si="46"/>
        <v>14213.0625</v>
      </c>
    </row>
    <row r="213" spans="1:22" ht="38.25" x14ac:dyDescent="0.25">
      <c r="A213" s="110">
        <f t="shared" si="47"/>
        <v>204</v>
      </c>
      <c r="B213" s="111">
        <v>50192900</v>
      </c>
      <c r="C213" s="114" t="s">
        <v>260</v>
      </c>
      <c r="D213" s="72" t="s">
        <v>185</v>
      </c>
      <c r="E213" s="71">
        <v>1</v>
      </c>
      <c r="F213" s="129" t="s">
        <v>475</v>
      </c>
      <c r="G213" s="130">
        <v>11208.75</v>
      </c>
      <c r="H213" s="113">
        <v>0.05</v>
      </c>
      <c r="I213" s="134">
        <f t="shared" si="38"/>
        <v>560.4375</v>
      </c>
      <c r="J213" s="134">
        <f t="shared" si="41"/>
        <v>11769.1875</v>
      </c>
      <c r="K213" s="130">
        <v>14700</v>
      </c>
      <c r="L213" s="113">
        <v>0.05</v>
      </c>
      <c r="M213" s="134">
        <f t="shared" si="39"/>
        <v>735</v>
      </c>
      <c r="N213" s="134">
        <f t="shared" si="42"/>
        <v>15435</v>
      </c>
      <c r="O213" s="137">
        <v>14700</v>
      </c>
      <c r="P213" s="113">
        <v>0.05</v>
      </c>
      <c r="Q213" s="118">
        <f t="shared" si="40"/>
        <v>735</v>
      </c>
      <c r="R213" s="118">
        <f t="shared" si="43"/>
        <v>15435</v>
      </c>
      <c r="S213" s="118">
        <f t="shared" si="44"/>
        <v>13536.25</v>
      </c>
      <c r="T213" s="113">
        <v>0.05</v>
      </c>
      <c r="U213" s="118">
        <f t="shared" si="45"/>
        <v>676.8125</v>
      </c>
      <c r="V213" s="118">
        <f t="shared" si="46"/>
        <v>14213.0625</v>
      </c>
    </row>
    <row r="214" spans="1:22" ht="38.25" x14ac:dyDescent="0.25">
      <c r="A214" s="110">
        <f t="shared" si="47"/>
        <v>205</v>
      </c>
      <c r="B214" s="111">
        <v>11121600</v>
      </c>
      <c r="C214" s="112" t="s">
        <v>629</v>
      </c>
      <c r="D214" s="72" t="s">
        <v>185</v>
      </c>
      <c r="E214" s="71">
        <v>1</v>
      </c>
      <c r="F214" s="129" t="s">
        <v>475</v>
      </c>
      <c r="G214" s="130">
        <v>74229.38</v>
      </c>
      <c r="H214" s="113">
        <v>0</v>
      </c>
      <c r="I214" s="134">
        <f t="shared" si="38"/>
        <v>0</v>
      </c>
      <c r="J214" s="134">
        <f t="shared" si="41"/>
        <v>74229.38</v>
      </c>
      <c r="K214" s="130">
        <v>97350</v>
      </c>
      <c r="L214" s="113">
        <v>0</v>
      </c>
      <c r="M214" s="134">
        <f t="shared" si="39"/>
        <v>0</v>
      </c>
      <c r="N214" s="134">
        <f t="shared" si="42"/>
        <v>97350</v>
      </c>
      <c r="O214" s="137">
        <v>97350</v>
      </c>
      <c r="P214" s="113">
        <v>0</v>
      </c>
      <c r="Q214" s="118">
        <f t="shared" si="40"/>
        <v>0</v>
      </c>
      <c r="R214" s="118">
        <f t="shared" si="43"/>
        <v>97350</v>
      </c>
      <c r="S214" s="118">
        <f t="shared" si="44"/>
        <v>89643.126666666663</v>
      </c>
      <c r="T214" s="113">
        <v>0</v>
      </c>
      <c r="U214" s="118">
        <f t="shared" si="45"/>
        <v>0</v>
      </c>
      <c r="V214" s="118">
        <f t="shared" si="46"/>
        <v>89643.126666666663</v>
      </c>
    </row>
    <row r="215" spans="1:22" ht="38.25" x14ac:dyDescent="0.25">
      <c r="A215" s="110">
        <f t="shared" si="47"/>
        <v>206</v>
      </c>
      <c r="B215" s="111">
        <v>11121600</v>
      </c>
      <c r="C215" s="112" t="s">
        <v>630</v>
      </c>
      <c r="D215" s="72" t="s">
        <v>185</v>
      </c>
      <c r="E215" s="71">
        <v>1</v>
      </c>
      <c r="F215" s="129" t="s">
        <v>475</v>
      </c>
      <c r="G215" s="130">
        <v>57187.5</v>
      </c>
      <c r="H215" s="113">
        <v>0</v>
      </c>
      <c r="I215" s="134">
        <f t="shared" si="38"/>
        <v>0</v>
      </c>
      <c r="J215" s="134">
        <f t="shared" si="41"/>
        <v>57187.5</v>
      </c>
      <c r="K215" s="130">
        <v>75000</v>
      </c>
      <c r="L215" s="113">
        <v>0</v>
      </c>
      <c r="M215" s="134">
        <f t="shared" si="39"/>
        <v>0</v>
      </c>
      <c r="N215" s="134">
        <f t="shared" si="42"/>
        <v>75000</v>
      </c>
      <c r="O215" s="137">
        <v>75000</v>
      </c>
      <c r="P215" s="113">
        <v>0</v>
      </c>
      <c r="Q215" s="118">
        <f t="shared" si="40"/>
        <v>0</v>
      </c>
      <c r="R215" s="118">
        <f t="shared" si="43"/>
        <v>75000</v>
      </c>
      <c r="S215" s="118">
        <f t="shared" si="44"/>
        <v>69062.5</v>
      </c>
      <c r="T215" s="113">
        <v>0</v>
      </c>
      <c r="U215" s="118">
        <f t="shared" si="45"/>
        <v>0</v>
      </c>
      <c r="V215" s="118">
        <f t="shared" si="46"/>
        <v>69062.5</v>
      </c>
    </row>
    <row r="216" spans="1:22" ht="38.25" x14ac:dyDescent="0.25">
      <c r="A216" s="110">
        <f t="shared" si="47"/>
        <v>207</v>
      </c>
      <c r="B216" s="111">
        <v>11121600</v>
      </c>
      <c r="C216" s="112" t="s">
        <v>631</v>
      </c>
      <c r="D216" s="72" t="s">
        <v>185</v>
      </c>
      <c r="E216" s="71">
        <v>1</v>
      </c>
      <c r="F216" s="129" t="s">
        <v>475</v>
      </c>
      <c r="G216" s="130">
        <v>51468.75</v>
      </c>
      <c r="H216" s="113">
        <v>0</v>
      </c>
      <c r="I216" s="134">
        <f t="shared" si="38"/>
        <v>0</v>
      </c>
      <c r="J216" s="134">
        <f t="shared" si="41"/>
        <v>51468.75</v>
      </c>
      <c r="K216" s="130">
        <v>67500</v>
      </c>
      <c r="L216" s="113">
        <v>0</v>
      </c>
      <c r="M216" s="134">
        <f t="shared" si="39"/>
        <v>0</v>
      </c>
      <c r="N216" s="134">
        <f t="shared" si="42"/>
        <v>67500</v>
      </c>
      <c r="O216" s="137">
        <v>67500</v>
      </c>
      <c r="P216" s="113">
        <v>0</v>
      </c>
      <c r="Q216" s="118">
        <f t="shared" si="40"/>
        <v>0</v>
      </c>
      <c r="R216" s="118">
        <f t="shared" si="43"/>
        <v>67500</v>
      </c>
      <c r="S216" s="118">
        <f t="shared" si="44"/>
        <v>62156.25</v>
      </c>
      <c r="T216" s="113">
        <v>0</v>
      </c>
      <c r="U216" s="118">
        <f t="shared" si="45"/>
        <v>0</v>
      </c>
      <c r="V216" s="118">
        <f t="shared" si="46"/>
        <v>62156.25</v>
      </c>
    </row>
    <row r="217" spans="1:22" ht="38.25" x14ac:dyDescent="0.25">
      <c r="A217" s="110">
        <f t="shared" si="47"/>
        <v>208</v>
      </c>
      <c r="B217" s="111">
        <v>11121600</v>
      </c>
      <c r="C217" s="112" t="s">
        <v>632</v>
      </c>
      <c r="D217" s="72" t="s">
        <v>185</v>
      </c>
      <c r="E217" s="71">
        <v>1</v>
      </c>
      <c r="F217" s="129" t="s">
        <v>475</v>
      </c>
      <c r="G217" s="130">
        <v>57187.5</v>
      </c>
      <c r="H217" s="113">
        <v>0</v>
      </c>
      <c r="I217" s="134">
        <f t="shared" si="38"/>
        <v>0</v>
      </c>
      <c r="J217" s="134">
        <f t="shared" si="41"/>
        <v>57187.5</v>
      </c>
      <c r="K217" s="130">
        <v>75000</v>
      </c>
      <c r="L217" s="113">
        <v>0</v>
      </c>
      <c r="M217" s="134">
        <f t="shared" si="39"/>
        <v>0</v>
      </c>
      <c r="N217" s="134">
        <f t="shared" si="42"/>
        <v>75000</v>
      </c>
      <c r="O217" s="137">
        <v>75000</v>
      </c>
      <c r="P217" s="113">
        <v>0</v>
      </c>
      <c r="Q217" s="118">
        <f t="shared" si="40"/>
        <v>0</v>
      </c>
      <c r="R217" s="118">
        <f t="shared" si="43"/>
        <v>75000</v>
      </c>
      <c r="S217" s="118">
        <f t="shared" si="44"/>
        <v>69062.5</v>
      </c>
      <c r="T217" s="113">
        <v>0</v>
      </c>
      <c r="U217" s="118">
        <f t="shared" si="45"/>
        <v>0</v>
      </c>
      <c r="V217" s="118">
        <f t="shared" si="46"/>
        <v>69062.5</v>
      </c>
    </row>
    <row r="218" spans="1:22" ht="38.25" x14ac:dyDescent="0.25">
      <c r="A218" s="110">
        <f t="shared" si="47"/>
        <v>209</v>
      </c>
      <c r="B218" s="111">
        <v>11121600</v>
      </c>
      <c r="C218" s="112" t="s">
        <v>633</v>
      </c>
      <c r="D218" s="72" t="s">
        <v>185</v>
      </c>
      <c r="E218" s="71">
        <v>1</v>
      </c>
      <c r="F218" s="129" t="s">
        <v>475</v>
      </c>
      <c r="G218" s="130">
        <v>57187.5</v>
      </c>
      <c r="H218" s="113">
        <v>0</v>
      </c>
      <c r="I218" s="135">
        <f t="shared" si="38"/>
        <v>0</v>
      </c>
      <c r="J218" s="134">
        <f t="shared" si="41"/>
        <v>57187.5</v>
      </c>
      <c r="K218" s="130">
        <v>75000</v>
      </c>
      <c r="L218" s="113">
        <v>0</v>
      </c>
      <c r="M218" s="135">
        <f t="shared" si="39"/>
        <v>0</v>
      </c>
      <c r="N218" s="135">
        <f t="shared" si="42"/>
        <v>75000</v>
      </c>
      <c r="O218" s="137">
        <v>75000</v>
      </c>
      <c r="P218" s="113">
        <v>0</v>
      </c>
      <c r="Q218" s="136">
        <f t="shared" si="40"/>
        <v>0</v>
      </c>
      <c r="R218" s="118">
        <f t="shared" si="43"/>
        <v>75000</v>
      </c>
      <c r="S218" s="118">
        <f t="shared" si="44"/>
        <v>69062.5</v>
      </c>
      <c r="T218" s="113">
        <v>0</v>
      </c>
      <c r="U218" s="118">
        <f t="shared" si="45"/>
        <v>0</v>
      </c>
      <c r="V218" s="118">
        <f t="shared" si="46"/>
        <v>69062.5</v>
      </c>
    </row>
    <row r="219" spans="1:22" ht="38.25" x14ac:dyDescent="0.25">
      <c r="A219" s="110">
        <f t="shared" si="47"/>
        <v>210</v>
      </c>
      <c r="B219" s="111">
        <v>11121600</v>
      </c>
      <c r="C219" s="119" t="s">
        <v>634</v>
      </c>
      <c r="D219" s="72" t="s">
        <v>185</v>
      </c>
      <c r="E219" s="71">
        <v>1</v>
      </c>
      <c r="F219" s="129" t="s">
        <v>475</v>
      </c>
      <c r="G219" s="133">
        <v>57187.5</v>
      </c>
      <c r="H219" s="123">
        <v>0</v>
      </c>
      <c r="I219" s="134">
        <f t="shared" si="38"/>
        <v>0</v>
      </c>
      <c r="J219" s="134">
        <f t="shared" si="41"/>
        <v>57187.5</v>
      </c>
      <c r="K219" s="133">
        <v>75000</v>
      </c>
      <c r="L219" s="123">
        <v>0</v>
      </c>
      <c r="M219" s="134">
        <f t="shared" si="39"/>
        <v>0</v>
      </c>
      <c r="N219" s="134">
        <f t="shared" si="42"/>
        <v>75000</v>
      </c>
      <c r="O219" s="138">
        <v>75000</v>
      </c>
      <c r="P219" s="115">
        <v>0</v>
      </c>
      <c r="Q219" s="118">
        <f t="shared" si="40"/>
        <v>0</v>
      </c>
      <c r="R219" s="118">
        <f t="shared" si="43"/>
        <v>75000</v>
      </c>
      <c r="S219" s="118">
        <f t="shared" si="44"/>
        <v>69062.5</v>
      </c>
      <c r="T219" s="115">
        <v>0</v>
      </c>
      <c r="U219" s="118">
        <f t="shared" si="45"/>
        <v>0</v>
      </c>
      <c r="V219" s="118">
        <f t="shared" si="46"/>
        <v>69062.5</v>
      </c>
    </row>
    <row r="220" spans="1:22" ht="38.25" x14ac:dyDescent="0.25">
      <c r="A220" s="110">
        <f t="shared" si="47"/>
        <v>211</v>
      </c>
      <c r="B220" s="111">
        <v>50221001</v>
      </c>
      <c r="C220" s="116" t="s">
        <v>635</v>
      </c>
      <c r="D220" s="73" t="s">
        <v>185</v>
      </c>
      <c r="E220" s="71">
        <v>1</v>
      </c>
      <c r="F220" s="129" t="s">
        <v>475</v>
      </c>
      <c r="G220" s="131">
        <v>4792.5</v>
      </c>
      <c r="H220" s="117">
        <v>0.19</v>
      </c>
      <c r="I220" s="134">
        <f t="shared" si="38"/>
        <v>910.57500000000005</v>
      </c>
      <c r="J220" s="134">
        <f t="shared" si="41"/>
        <v>5703.0749999999998</v>
      </c>
      <c r="K220" s="131">
        <v>6076</v>
      </c>
      <c r="L220" s="117">
        <v>0.19</v>
      </c>
      <c r="M220" s="134">
        <f t="shared" si="39"/>
        <v>1154.44</v>
      </c>
      <c r="N220" s="134">
        <f t="shared" si="42"/>
        <v>7230.4400000000005</v>
      </c>
      <c r="O220" s="137">
        <v>6201</v>
      </c>
      <c r="P220" s="113">
        <v>0.19</v>
      </c>
      <c r="Q220" s="118">
        <f t="shared" si="40"/>
        <v>1178.19</v>
      </c>
      <c r="R220" s="118">
        <f t="shared" si="43"/>
        <v>7379.1900000000005</v>
      </c>
      <c r="S220" s="118">
        <f t="shared" si="44"/>
        <v>5689.833333333333</v>
      </c>
      <c r="T220" s="113">
        <v>0.19</v>
      </c>
      <c r="U220" s="118">
        <f t="shared" si="45"/>
        <v>1081.0683333333334</v>
      </c>
      <c r="V220" s="118">
        <f t="shared" si="46"/>
        <v>6770.9016666666666</v>
      </c>
    </row>
    <row r="221" spans="1:22" ht="38.25" x14ac:dyDescent="0.25">
      <c r="A221" s="110">
        <f t="shared" si="47"/>
        <v>212</v>
      </c>
      <c r="B221" s="111">
        <v>50171904</v>
      </c>
      <c r="C221" s="114" t="s">
        <v>261</v>
      </c>
      <c r="D221" s="73" t="s">
        <v>185</v>
      </c>
      <c r="E221" s="71">
        <v>1</v>
      </c>
      <c r="F221" s="129" t="s">
        <v>475</v>
      </c>
      <c r="G221" s="130">
        <v>11883.75</v>
      </c>
      <c r="H221" s="113">
        <v>0.19</v>
      </c>
      <c r="I221" s="134">
        <f t="shared" si="38"/>
        <v>2257.9124999999999</v>
      </c>
      <c r="J221" s="134">
        <f t="shared" si="41"/>
        <v>14141.6625</v>
      </c>
      <c r="K221" s="130">
        <v>15066</v>
      </c>
      <c r="L221" s="113">
        <v>0.19</v>
      </c>
      <c r="M221" s="134">
        <f t="shared" si="39"/>
        <v>2862.54</v>
      </c>
      <c r="N221" s="134">
        <f t="shared" si="42"/>
        <v>17928.54</v>
      </c>
      <c r="O221" s="137">
        <v>15377</v>
      </c>
      <c r="P221" s="113">
        <v>0.19</v>
      </c>
      <c r="Q221" s="118">
        <f t="shared" si="40"/>
        <v>2921.63</v>
      </c>
      <c r="R221" s="118">
        <f t="shared" si="43"/>
        <v>18298.63</v>
      </c>
      <c r="S221" s="118">
        <f t="shared" si="44"/>
        <v>14108.916666666666</v>
      </c>
      <c r="T221" s="113">
        <v>0.19</v>
      </c>
      <c r="U221" s="118">
        <f t="shared" si="45"/>
        <v>2680.6941666666667</v>
      </c>
      <c r="V221" s="118">
        <f t="shared" si="46"/>
        <v>16789.610833333332</v>
      </c>
    </row>
    <row r="222" spans="1:22" ht="38.25" x14ac:dyDescent="0.25">
      <c r="A222" s="110">
        <f t="shared" si="47"/>
        <v>213</v>
      </c>
      <c r="B222" s="111">
        <v>50192100</v>
      </c>
      <c r="C222" s="112" t="s">
        <v>636</v>
      </c>
      <c r="D222" s="73" t="s">
        <v>185</v>
      </c>
      <c r="E222" s="71">
        <v>1</v>
      </c>
      <c r="F222" s="129" t="s">
        <v>475</v>
      </c>
      <c r="G222" s="130">
        <v>13725</v>
      </c>
      <c r="H222" s="113">
        <v>0.19</v>
      </c>
      <c r="I222" s="134">
        <f t="shared" si="38"/>
        <v>2607.75</v>
      </c>
      <c r="J222" s="134">
        <f t="shared" si="41"/>
        <v>16332.75</v>
      </c>
      <c r="K222" s="130">
        <v>17400</v>
      </c>
      <c r="L222" s="113">
        <v>0.19</v>
      </c>
      <c r="M222" s="134">
        <f t="shared" si="39"/>
        <v>3306</v>
      </c>
      <c r="N222" s="134">
        <f t="shared" si="42"/>
        <v>20706</v>
      </c>
      <c r="O222" s="137">
        <v>17760</v>
      </c>
      <c r="P222" s="113">
        <v>0.19</v>
      </c>
      <c r="Q222" s="118">
        <f t="shared" si="40"/>
        <v>3374.4</v>
      </c>
      <c r="R222" s="118">
        <f t="shared" si="43"/>
        <v>21134.400000000001</v>
      </c>
      <c r="S222" s="118">
        <f t="shared" si="44"/>
        <v>16295</v>
      </c>
      <c r="T222" s="113">
        <v>0.19</v>
      </c>
      <c r="U222" s="118">
        <f t="shared" si="45"/>
        <v>3096.05</v>
      </c>
      <c r="V222" s="118">
        <f t="shared" si="46"/>
        <v>19391.05</v>
      </c>
    </row>
    <row r="223" spans="1:22" ht="38.25" x14ac:dyDescent="0.25">
      <c r="A223" s="110">
        <f t="shared" si="47"/>
        <v>214</v>
      </c>
      <c r="B223" s="111">
        <v>50405500</v>
      </c>
      <c r="C223" s="112" t="s">
        <v>637</v>
      </c>
      <c r="D223" s="73" t="s">
        <v>185</v>
      </c>
      <c r="E223" s="71">
        <v>1</v>
      </c>
      <c r="F223" s="129" t="s">
        <v>475</v>
      </c>
      <c r="G223" s="130">
        <v>14868.75</v>
      </c>
      <c r="H223" s="113">
        <v>0.19</v>
      </c>
      <c r="I223" s="134">
        <f t="shared" si="38"/>
        <v>2825.0625</v>
      </c>
      <c r="J223" s="134">
        <f t="shared" si="41"/>
        <v>17693.8125</v>
      </c>
      <c r="K223" s="130">
        <v>18850</v>
      </c>
      <c r="L223" s="113">
        <v>0.19</v>
      </c>
      <c r="M223" s="134">
        <f t="shared" si="39"/>
        <v>3581.5</v>
      </c>
      <c r="N223" s="134">
        <f t="shared" si="42"/>
        <v>22431.5</v>
      </c>
      <c r="O223" s="137">
        <v>19240</v>
      </c>
      <c r="P223" s="113">
        <v>0.19</v>
      </c>
      <c r="Q223" s="118">
        <f t="shared" si="40"/>
        <v>3655.6</v>
      </c>
      <c r="R223" s="118">
        <f t="shared" si="43"/>
        <v>22895.599999999999</v>
      </c>
      <c r="S223" s="118">
        <f t="shared" si="44"/>
        <v>17652.916666666668</v>
      </c>
      <c r="T223" s="113">
        <v>0.19</v>
      </c>
      <c r="U223" s="118">
        <f t="shared" si="45"/>
        <v>3354.0541666666668</v>
      </c>
      <c r="V223" s="118">
        <f t="shared" si="46"/>
        <v>21006.970833333333</v>
      </c>
    </row>
    <row r="224" spans="1:22" ht="38.25" x14ac:dyDescent="0.25">
      <c r="A224" s="110">
        <f t="shared" si="47"/>
        <v>215</v>
      </c>
      <c r="B224" s="111">
        <v>50405504</v>
      </c>
      <c r="C224" s="112" t="s">
        <v>638</v>
      </c>
      <c r="D224" s="73" t="s">
        <v>185</v>
      </c>
      <c r="E224" s="71">
        <v>1</v>
      </c>
      <c r="F224" s="129" t="s">
        <v>475</v>
      </c>
      <c r="G224" s="130">
        <v>14868.75</v>
      </c>
      <c r="H224" s="113">
        <v>0.19</v>
      </c>
      <c r="I224" s="134">
        <f t="shared" si="38"/>
        <v>2825.0625</v>
      </c>
      <c r="J224" s="134">
        <f t="shared" si="41"/>
        <v>17693.8125</v>
      </c>
      <c r="K224" s="130">
        <v>18850</v>
      </c>
      <c r="L224" s="113">
        <v>0.19</v>
      </c>
      <c r="M224" s="134">
        <f t="shared" si="39"/>
        <v>3581.5</v>
      </c>
      <c r="N224" s="134">
        <f t="shared" si="42"/>
        <v>22431.5</v>
      </c>
      <c r="O224" s="137">
        <v>19240</v>
      </c>
      <c r="P224" s="113">
        <v>0.19</v>
      </c>
      <c r="Q224" s="118">
        <f t="shared" si="40"/>
        <v>3655.6</v>
      </c>
      <c r="R224" s="118">
        <f t="shared" si="43"/>
        <v>22895.599999999999</v>
      </c>
      <c r="S224" s="118">
        <f t="shared" si="44"/>
        <v>17652.916666666668</v>
      </c>
      <c r="T224" s="113">
        <v>0.19</v>
      </c>
      <c r="U224" s="118">
        <f t="shared" si="45"/>
        <v>3354.0541666666668</v>
      </c>
      <c r="V224" s="118">
        <f t="shared" si="46"/>
        <v>21006.970833333333</v>
      </c>
    </row>
    <row r="225" spans="1:22" ht="38.25" x14ac:dyDescent="0.25">
      <c r="A225" s="110">
        <f t="shared" si="47"/>
        <v>216</v>
      </c>
      <c r="B225" s="111">
        <v>50151500</v>
      </c>
      <c r="C225" s="114" t="s">
        <v>262</v>
      </c>
      <c r="D225" s="73" t="s">
        <v>185</v>
      </c>
      <c r="E225" s="71">
        <v>1</v>
      </c>
      <c r="F225" s="129" t="s">
        <v>475</v>
      </c>
      <c r="G225" s="130">
        <v>27450</v>
      </c>
      <c r="H225" s="113">
        <v>0.19</v>
      </c>
      <c r="I225" s="134">
        <f t="shared" si="38"/>
        <v>5215.5</v>
      </c>
      <c r="J225" s="134">
        <f t="shared" si="41"/>
        <v>32665.5</v>
      </c>
      <c r="K225" s="130">
        <v>34800</v>
      </c>
      <c r="L225" s="113">
        <v>0.19</v>
      </c>
      <c r="M225" s="134">
        <f t="shared" si="39"/>
        <v>6612</v>
      </c>
      <c r="N225" s="134">
        <f t="shared" si="42"/>
        <v>41412</v>
      </c>
      <c r="O225" s="137">
        <v>35520</v>
      </c>
      <c r="P225" s="113">
        <v>0.19</v>
      </c>
      <c r="Q225" s="118">
        <f t="shared" si="40"/>
        <v>6748.8</v>
      </c>
      <c r="R225" s="118">
        <f t="shared" si="43"/>
        <v>42268.800000000003</v>
      </c>
      <c r="S225" s="118">
        <f t="shared" si="44"/>
        <v>32590</v>
      </c>
      <c r="T225" s="113">
        <v>0.19</v>
      </c>
      <c r="U225" s="118">
        <f t="shared" si="45"/>
        <v>6192.1</v>
      </c>
      <c r="V225" s="118">
        <f t="shared" si="46"/>
        <v>38782.1</v>
      </c>
    </row>
    <row r="226" spans="1:22" ht="38.25" x14ac:dyDescent="0.25">
      <c r="A226" s="110">
        <f t="shared" si="47"/>
        <v>217</v>
      </c>
      <c r="B226" s="111">
        <v>50151514</v>
      </c>
      <c r="C226" s="112" t="s">
        <v>639</v>
      </c>
      <c r="D226" s="73" t="s">
        <v>185</v>
      </c>
      <c r="E226" s="71">
        <v>1</v>
      </c>
      <c r="F226" s="129" t="s">
        <v>475</v>
      </c>
      <c r="G226" s="130">
        <v>172706.25</v>
      </c>
      <c r="H226" s="113">
        <v>0.19</v>
      </c>
      <c r="I226" s="134">
        <f t="shared" si="38"/>
        <v>32814.1875</v>
      </c>
      <c r="J226" s="134">
        <f t="shared" si="41"/>
        <v>205520.4375</v>
      </c>
      <c r="K226" s="130">
        <v>218950</v>
      </c>
      <c r="L226" s="113">
        <v>0.19</v>
      </c>
      <c r="M226" s="134">
        <f t="shared" si="39"/>
        <v>41600.5</v>
      </c>
      <c r="N226" s="134">
        <f t="shared" si="42"/>
        <v>260550.5</v>
      </c>
      <c r="O226" s="137">
        <v>223480</v>
      </c>
      <c r="P226" s="113">
        <v>0.19</v>
      </c>
      <c r="Q226" s="118">
        <f t="shared" si="40"/>
        <v>42461.2</v>
      </c>
      <c r="R226" s="118">
        <f t="shared" si="43"/>
        <v>265941.2</v>
      </c>
      <c r="S226" s="118">
        <f t="shared" si="44"/>
        <v>205045.41666666666</v>
      </c>
      <c r="T226" s="113">
        <v>0.19</v>
      </c>
      <c r="U226" s="118">
        <f t="shared" si="45"/>
        <v>38958.629166666666</v>
      </c>
      <c r="V226" s="118">
        <f t="shared" si="46"/>
        <v>244004.04583333334</v>
      </c>
    </row>
    <row r="227" spans="1:22" ht="38.25" x14ac:dyDescent="0.25">
      <c r="A227" s="110">
        <f t="shared" si="47"/>
        <v>218</v>
      </c>
      <c r="B227" s="111">
        <v>50151500</v>
      </c>
      <c r="C227" s="112" t="s">
        <v>640</v>
      </c>
      <c r="D227" s="73" t="s">
        <v>185</v>
      </c>
      <c r="E227" s="71">
        <v>1</v>
      </c>
      <c r="F227" s="129" t="s">
        <v>475</v>
      </c>
      <c r="G227" s="130">
        <v>14868.75</v>
      </c>
      <c r="H227" s="113">
        <v>0.19</v>
      </c>
      <c r="I227" s="134">
        <f t="shared" si="38"/>
        <v>2825.0625</v>
      </c>
      <c r="J227" s="134">
        <f t="shared" si="41"/>
        <v>17693.8125</v>
      </c>
      <c r="K227" s="130">
        <v>18850</v>
      </c>
      <c r="L227" s="113">
        <v>0.19</v>
      </c>
      <c r="M227" s="134">
        <f t="shared" si="39"/>
        <v>3581.5</v>
      </c>
      <c r="N227" s="134">
        <f t="shared" si="42"/>
        <v>22431.5</v>
      </c>
      <c r="O227" s="137">
        <v>19240</v>
      </c>
      <c r="P227" s="113">
        <v>0.19</v>
      </c>
      <c r="Q227" s="118">
        <f t="shared" si="40"/>
        <v>3655.6</v>
      </c>
      <c r="R227" s="118">
        <f t="shared" si="43"/>
        <v>22895.599999999999</v>
      </c>
      <c r="S227" s="118">
        <f t="shared" si="44"/>
        <v>17652.916666666668</v>
      </c>
      <c r="T227" s="113">
        <v>0.19</v>
      </c>
      <c r="U227" s="118">
        <f t="shared" si="45"/>
        <v>3354.0541666666668</v>
      </c>
      <c r="V227" s="118">
        <f t="shared" si="46"/>
        <v>21006.970833333333</v>
      </c>
    </row>
    <row r="228" spans="1:22" ht="38.25" x14ac:dyDescent="0.25">
      <c r="A228" s="110">
        <f t="shared" si="47"/>
        <v>219</v>
      </c>
      <c r="B228" s="111">
        <v>50192100</v>
      </c>
      <c r="C228" s="114" t="s">
        <v>263</v>
      </c>
      <c r="D228" s="73" t="s">
        <v>185</v>
      </c>
      <c r="E228" s="71">
        <v>1</v>
      </c>
      <c r="F228" s="129" t="s">
        <v>475</v>
      </c>
      <c r="G228" s="130">
        <v>7891.88</v>
      </c>
      <c r="H228" s="113">
        <v>0.19</v>
      </c>
      <c r="I228" s="134">
        <f t="shared" si="38"/>
        <v>1499.4572000000001</v>
      </c>
      <c r="J228" s="134">
        <f t="shared" si="41"/>
        <v>9391.3371999999999</v>
      </c>
      <c r="K228" s="130">
        <v>10005</v>
      </c>
      <c r="L228" s="113">
        <v>0.19</v>
      </c>
      <c r="M228" s="134">
        <f t="shared" si="39"/>
        <v>1900.95</v>
      </c>
      <c r="N228" s="134">
        <f t="shared" si="42"/>
        <v>11905.95</v>
      </c>
      <c r="O228" s="137">
        <v>10212</v>
      </c>
      <c r="P228" s="113">
        <v>0.19</v>
      </c>
      <c r="Q228" s="118">
        <f t="shared" si="40"/>
        <v>1940.28</v>
      </c>
      <c r="R228" s="118">
        <f t="shared" si="43"/>
        <v>12152.28</v>
      </c>
      <c r="S228" s="118">
        <f t="shared" si="44"/>
        <v>9369.626666666667</v>
      </c>
      <c r="T228" s="113">
        <v>0.19</v>
      </c>
      <c r="U228" s="118">
        <f t="shared" si="45"/>
        <v>1780.2290666666668</v>
      </c>
      <c r="V228" s="118">
        <f t="shared" si="46"/>
        <v>11149.855733333334</v>
      </c>
    </row>
    <row r="229" spans="1:22" ht="38.25" x14ac:dyDescent="0.25">
      <c r="A229" s="110">
        <f t="shared" si="47"/>
        <v>220</v>
      </c>
      <c r="B229" s="111">
        <v>50171800</v>
      </c>
      <c r="C229" s="114" t="s">
        <v>264</v>
      </c>
      <c r="D229" s="73" t="s">
        <v>185</v>
      </c>
      <c r="E229" s="71">
        <v>1</v>
      </c>
      <c r="F229" s="129" t="s">
        <v>475</v>
      </c>
      <c r="G229" s="130">
        <v>97218.75</v>
      </c>
      <c r="H229" s="113">
        <v>0.19</v>
      </c>
      <c r="I229" s="134">
        <f t="shared" si="38"/>
        <v>18471.5625</v>
      </c>
      <c r="J229" s="134">
        <f t="shared" si="41"/>
        <v>115690.3125</v>
      </c>
      <c r="K229" s="130">
        <v>123250</v>
      </c>
      <c r="L229" s="113">
        <v>0.19</v>
      </c>
      <c r="M229" s="134">
        <f t="shared" si="39"/>
        <v>23417.5</v>
      </c>
      <c r="N229" s="134">
        <f t="shared" si="42"/>
        <v>146667.5</v>
      </c>
      <c r="O229" s="137">
        <v>125800</v>
      </c>
      <c r="P229" s="113">
        <v>0.19</v>
      </c>
      <c r="Q229" s="118">
        <f t="shared" si="40"/>
        <v>23902</v>
      </c>
      <c r="R229" s="118">
        <f t="shared" si="43"/>
        <v>149702</v>
      </c>
      <c r="S229" s="118">
        <f t="shared" si="44"/>
        <v>115422.91666666667</v>
      </c>
      <c r="T229" s="113">
        <v>0.19</v>
      </c>
      <c r="U229" s="118">
        <f t="shared" si="45"/>
        <v>21930.354166666668</v>
      </c>
      <c r="V229" s="118">
        <f t="shared" si="46"/>
        <v>137353.27083333334</v>
      </c>
    </row>
    <row r="230" spans="1:22" ht="38.25" x14ac:dyDescent="0.25">
      <c r="A230" s="110">
        <f t="shared" si="47"/>
        <v>221</v>
      </c>
      <c r="B230" s="111">
        <v>50192401</v>
      </c>
      <c r="C230" s="112" t="s">
        <v>641</v>
      </c>
      <c r="D230" s="73" t="s">
        <v>185</v>
      </c>
      <c r="E230" s="71">
        <v>1</v>
      </c>
      <c r="F230" s="129" t="s">
        <v>475</v>
      </c>
      <c r="G230" s="130">
        <v>24304.880000000001</v>
      </c>
      <c r="H230" s="113">
        <v>0.19</v>
      </c>
      <c r="I230" s="134">
        <f t="shared" si="38"/>
        <v>4617.9272000000001</v>
      </c>
      <c r="J230" s="134">
        <f t="shared" si="41"/>
        <v>28922.807200000003</v>
      </c>
      <c r="K230" s="130">
        <v>30813</v>
      </c>
      <c r="L230" s="113">
        <v>0.19</v>
      </c>
      <c r="M230" s="134">
        <f t="shared" si="39"/>
        <v>5854.47</v>
      </c>
      <c r="N230" s="134">
        <f t="shared" si="42"/>
        <v>36667.47</v>
      </c>
      <c r="O230" s="137">
        <v>31450</v>
      </c>
      <c r="P230" s="113">
        <v>0.19</v>
      </c>
      <c r="Q230" s="118">
        <f t="shared" si="40"/>
        <v>5975.5</v>
      </c>
      <c r="R230" s="118">
        <f t="shared" si="43"/>
        <v>37425.5</v>
      </c>
      <c r="S230" s="118">
        <f t="shared" si="44"/>
        <v>28855.960000000003</v>
      </c>
      <c r="T230" s="113">
        <v>0.19</v>
      </c>
      <c r="U230" s="118">
        <f t="shared" si="45"/>
        <v>5482.6324000000004</v>
      </c>
      <c r="V230" s="118">
        <f t="shared" si="46"/>
        <v>34338.592400000001</v>
      </c>
    </row>
    <row r="231" spans="1:22" ht="38.25" x14ac:dyDescent="0.25">
      <c r="A231" s="110">
        <f t="shared" si="47"/>
        <v>222</v>
      </c>
      <c r="B231" s="111">
        <v>50171550</v>
      </c>
      <c r="C231" s="112" t="s">
        <v>642</v>
      </c>
      <c r="D231" s="73" t="s">
        <v>185</v>
      </c>
      <c r="E231" s="71">
        <v>1</v>
      </c>
      <c r="F231" s="129" t="s">
        <v>475</v>
      </c>
      <c r="G231" s="130">
        <v>80062.5</v>
      </c>
      <c r="H231" s="113">
        <v>0.19</v>
      </c>
      <c r="I231" s="134">
        <f t="shared" si="38"/>
        <v>15211.875</v>
      </c>
      <c r="J231" s="134">
        <f t="shared" si="41"/>
        <v>95274.375</v>
      </c>
      <c r="K231" s="130">
        <v>101500</v>
      </c>
      <c r="L231" s="113">
        <v>0.19</v>
      </c>
      <c r="M231" s="134">
        <f t="shared" si="39"/>
        <v>19285</v>
      </c>
      <c r="N231" s="134">
        <f t="shared" si="42"/>
        <v>120785</v>
      </c>
      <c r="O231" s="137">
        <v>103600</v>
      </c>
      <c r="P231" s="113">
        <v>0.19</v>
      </c>
      <c r="Q231" s="118">
        <f t="shared" si="40"/>
        <v>19684</v>
      </c>
      <c r="R231" s="118">
        <f t="shared" si="43"/>
        <v>123284</v>
      </c>
      <c r="S231" s="118">
        <f t="shared" si="44"/>
        <v>95054.166666666672</v>
      </c>
      <c r="T231" s="113">
        <v>0.19</v>
      </c>
      <c r="U231" s="118">
        <f t="shared" si="45"/>
        <v>18060.291666666668</v>
      </c>
      <c r="V231" s="118">
        <f t="shared" si="46"/>
        <v>113114.45833333334</v>
      </c>
    </row>
    <row r="232" spans="1:22" ht="38.25" x14ac:dyDescent="0.25">
      <c r="A232" s="110">
        <f t="shared" si="47"/>
        <v>223</v>
      </c>
      <c r="B232" s="111">
        <v>50171902</v>
      </c>
      <c r="C232" s="112" t="s">
        <v>643</v>
      </c>
      <c r="D232" s="73" t="s">
        <v>185</v>
      </c>
      <c r="E232" s="71">
        <v>1</v>
      </c>
      <c r="F232" s="129" t="s">
        <v>475</v>
      </c>
      <c r="G232" s="130">
        <v>22875</v>
      </c>
      <c r="H232" s="113">
        <v>0.19</v>
      </c>
      <c r="I232" s="134">
        <f t="shared" si="38"/>
        <v>4346.25</v>
      </c>
      <c r="J232" s="134">
        <f t="shared" si="41"/>
        <v>27221.25</v>
      </c>
      <c r="K232" s="130">
        <v>29000</v>
      </c>
      <c r="L232" s="113">
        <v>0.19</v>
      </c>
      <c r="M232" s="134">
        <f t="shared" si="39"/>
        <v>5510</v>
      </c>
      <c r="N232" s="134">
        <f t="shared" si="42"/>
        <v>34510</v>
      </c>
      <c r="O232" s="138">
        <v>29600</v>
      </c>
      <c r="P232" s="115">
        <v>0.19</v>
      </c>
      <c r="Q232" s="118">
        <f t="shared" si="40"/>
        <v>5624</v>
      </c>
      <c r="R232" s="118">
        <f t="shared" si="43"/>
        <v>35224</v>
      </c>
      <c r="S232" s="118">
        <f t="shared" si="44"/>
        <v>27158.333333333332</v>
      </c>
      <c r="T232" s="115">
        <v>0.19</v>
      </c>
      <c r="U232" s="118">
        <f t="shared" si="45"/>
        <v>5160.083333333333</v>
      </c>
      <c r="V232" s="118">
        <f t="shared" si="46"/>
        <v>32318.416666666664</v>
      </c>
    </row>
    <row r="233" spans="1:22" ht="51" x14ac:dyDescent="0.25">
      <c r="A233" s="110">
        <f t="shared" si="47"/>
        <v>224</v>
      </c>
      <c r="B233" s="111">
        <v>50202311</v>
      </c>
      <c r="C233" s="112" t="s">
        <v>644</v>
      </c>
      <c r="D233" s="73" t="s">
        <v>185</v>
      </c>
      <c r="E233" s="71">
        <v>1</v>
      </c>
      <c r="F233" s="129" t="s">
        <v>475</v>
      </c>
      <c r="G233" s="130">
        <v>34312.5</v>
      </c>
      <c r="H233" s="113">
        <v>0.19</v>
      </c>
      <c r="I233" s="134">
        <f t="shared" si="38"/>
        <v>6519.375</v>
      </c>
      <c r="J233" s="134">
        <f t="shared" si="41"/>
        <v>40831.875</v>
      </c>
      <c r="K233" s="130">
        <v>43500</v>
      </c>
      <c r="L233" s="113">
        <v>0.19</v>
      </c>
      <c r="M233" s="134">
        <f t="shared" si="39"/>
        <v>8265</v>
      </c>
      <c r="N233" s="134">
        <f t="shared" si="42"/>
        <v>51765</v>
      </c>
      <c r="O233" s="137">
        <v>44400</v>
      </c>
      <c r="P233" s="113">
        <v>0.19</v>
      </c>
      <c r="Q233" s="118">
        <f t="shared" si="40"/>
        <v>8436</v>
      </c>
      <c r="R233" s="118">
        <f t="shared" si="43"/>
        <v>52836</v>
      </c>
      <c r="S233" s="118">
        <f t="shared" si="44"/>
        <v>40737.5</v>
      </c>
      <c r="T233" s="113">
        <v>0.19</v>
      </c>
      <c r="U233" s="118">
        <f t="shared" si="45"/>
        <v>7740.125</v>
      </c>
      <c r="V233" s="118">
        <f t="shared" si="46"/>
        <v>48477.625</v>
      </c>
    </row>
    <row r="234" spans="1:22" ht="38.25" x14ac:dyDescent="0.25">
      <c r="A234" s="110">
        <f t="shared" si="47"/>
        <v>225</v>
      </c>
      <c r="B234" s="111">
        <v>50171902</v>
      </c>
      <c r="C234" s="112" t="s">
        <v>645</v>
      </c>
      <c r="D234" s="73" t="s">
        <v>185</v>
      </c>
      <c r="E234" s="71">
        <v>1</v>
      </c>
      <c r="F234" s="129" t="s">
        <v>475</v>
      </c>
      <c r="G234" s="130">
        <v>28593.75</v>
      </c>
      <c r="H234" s="113">
        <v>0.19</v>
      </c>
      <c r="I234" s="134">
        <f t="shared" si="38"/>
        <v>5432.8125</v>
      </c>
      <c r="J234" s="134">
        <f t="shared" si="41"/>
        <v>34026.5625</v>
      </c>
      <c r="K234" s="130">
        <v>36250</v>
      </c>
      <c r="L234" s="113">
        <v>0.19</v>
      </c>
      <c r="M234" s="134">
        <f t="shared" si="39"/>
        <v>6887.5</v>
      </c>
      <c r="N234" s="134">
        <f t="shared" si="42"/>
        <v>43137.5</v>
      </c>
      <c r="O234" s="137">
        <v>37000</v>
      </c>
      <c r="P234" s="113">
        <v>0.19</v>
      </c>
      <c r="Q234" s="118">
        <f t="shared" si="40"/>
        <v>7030</v>
      </c>
      <c r="R234" s="118">
        <f t="shared" si="43"/>
        <v>44030</v>
      </c>
      <c r="S234" s="118">
        <f t="shared" si="44"/>
        <v>33947.916666666664</v>
      </c>
      <c r="T234" s="113">
        <v>0.19</v>
      </c>
      <c r="U234" s="118">
        <f t="shared" si="45"/>
        <v>6450.1041666666661</v>
      </c>
      <c r="V234" s="118">
        <f t="shared" si="46"/>
        <v>40398.020833333328</v>
      </c>
    </row>
    <row r="235" spans="1:22" ht="38.25" x14ac:dyDescent="0.25">
      <c r="A235" s="110">
        <f t="shared" si="47"/>
        <v>226</v>
      </c>
      <c r="B235" s="111">
        <v>50171902</v>
      </c>
      <c r="C235" s="112" t="s">
        <v>646</v>
      </c>
      <c r="D235" s="73" t="s">
        <v>185</v>
      </c>
      <c r="E235" s="71">
        <v>1</v>
      </c>
      <c r="F235" s="129" t="s">
        <v>475</v>
      </c>
      <c r="G235" s="130">
        <v>28593.75</v>
      </c>
      <c r="H235" s="113">
        <v>0.19</v>
      </c>
      <c r="I235" s="134">
        <f t="shared" si="38"/>
        <v>5432.8125</v>
      </c>
      <c r="J235" s="134">
        <f t="shared" si="41"/>
        <v>34026.5625</v>
      </c>
      <c r="K235" s="130">
        <v>36250</v>
      </c>
      <c r="L235" s="113">
        <v>0.19</v>
      </c>
      <c r="M235" s="134">
        <f t="shared" si="39"/>
        <v>6887.5</v>
      </c>
      <c r="N235" s="134">
        <f t="shared" si="42"/>
        <v>43137.5</v>
      </c>
      <c r="O235" s="137">
        <v>37000</v>
      </c>
      <c r="P235" s="113">
        <v>0.19</v>
      </c>
      <c r="Q235" s="118">
        <f t="shared" si="40"/>
        <v>7030</v>
      </c>
      <c r="R235" s="118">
        <f t="shared" si="43"/>
        <v>44030</v>
      </c>
      <c r="S235" s="118">
        <f t="shared" si="44"/>
        <v>33947.916666666664</v>
      </c>
      <c r="T235" s="113">
        <v>0.19</v>
      </c>
      <c r="U235" s="118">
        <f t="shared" si="45"/>
        <v>6450.1041666666661</v>
      </c>
      <c r="V235" s="118">
        <f t="shared" si="46"/>
        <v>40398.020833333328</v>
      </c>
    </row>
    <row r="236" spans="1:22" ht="38.25" x14ac:dyDescent="0.25">
      <c r="A236" s="110">
        <f t="shared" si="47"/>
        <v>227</v>
      </c>
      <c r="B236" s="111">
        <v>50192403</v>
      </c>
      <c r="C236" s="114" t="s">
        <v>265</v>
      </c>
      <c r="D236" s="73" t="s">
        <v>185</v>
      </c>
      <c r="E236" s="71">
        <v>1</v>
      </c>
      <c r="F236" s="129" t="s">
        <v>475</v>
      </c>
      <c r="G236" s="130">
        <v>54328.13</v>
      </c>
      <c r="H236" s="113">
        <v>0</v>
      </c>
      <c r="I236" s="134">
        <f t="shared" si="38"/>
        <v>0</v>
      </c>
      <c r="J236" s="134">
        <f t="shared" si="41"/>
        <v>54328.13</v>
      </c>
      <c r="K236" s="130">
        <v>71250</v>
      </c>
      <c r="L236" s="113">
        <v>0</v>
      </c>
      <c r="M236" s="134">
        <f t="shared" si="39"/>
        <v>0</v>
      </c>
      <c r="N236" s="134">
        <f t="shared" si="42"/>
        <v>71250</v>
      </c>
      <c r="O236" s="137">
        <v>71250</v>
      </c>
      <c r="P236" s="113">
        <v>0</v>
      </c>
      <c r="Q236" s="118">
        <f t="shared" si="40"/>
        <v>0</v>
      </c>
      <c r="R236" s="118">
        <f t="shared" si="43"/>
        <v>71250</v>
      </c>
      <c r="S236" s="118">
        <f t="shared" si="44"/>
        <v>65609.376666666663</v>
      </c>
      <c r="T236" s="113">
        <v>0</v>
      </c>
      <c r="U236" s="118">
        <f t="shared" si="45"/>
        <v>0</v>
      </c>
      <c r="V236" s="118">
        <f t="shared" si="46"/>
        <v>65609.376666666663</v>
      </c>
    </row>
    <row r="237" spans="1:22" ht="38.25" x14ac:dyDescent="0.25">
      <c r="A237" s="110">
        <f t="shared" si="47"/>
        <v>228</v>
      </c>
      <c r="B237" s="111">
        <v>50192403</v>
      </c>
      <c r="C237" s="112" t="s">
        <v>647</v>
      </c>
      <c r="D237" s="73" t="s">
        <v>185</v>
      </c>
      <c r="E237" s="71">
        <v>1</v>
      </c>
      <c r="F237" s="129" t="s">
        <v>475</v>
      </c>
      <c r="G237" s="130">
        <v>52612.5</v>
      </c>
      <c r="H237" s="113">
        <v>0</v>
      </c>
      <c r="I237" s="134">
        <f t="shared" si="38"/>
        <v>0</v>
      </c>
      <c r="J237" s="134">
        <f t="shared" si="41"/>
        <v>52612.5</v>
      </c>
      <c r="K237" s="130">
        <v>69000</v>
      </c>
      <c r="L237" s="113">
        <v>0</v>
      </c>
      <c r="M237" s="134">
        <f t="shared" si="39"/>
        <v>0</v>
      </c>
      <c r="N237" s="134">
        <f t="shared" si="42"/>
        <v>69000</v>
      </c>
      <c r="O237" s="137">
        <v>69000</v>
      </c>
      <c r="P237" s="113">
        <v>0</v>
      </c>
      <c r="Q237" s="118">
        <f t="shared" si="40"/>
        <v>0</v>
      </c>
      <c r="R237" s="118">
        <f t="shared" si="43"/>
        <v>69000</v>
      </c>
      <c r="S237" s="118">
        <f t="shared" si="44"/>
        <v>63537.5</v>
      </c>
      <c r="T237" s="113">
        <v>0</v>
      </c>
      <c r="U237" s="118">
        <f t="shared" si="45"/>
        <v>0</v>
      </c>
      <c r="V237" s="118">
        <f t="shared" si="46"/>
        <v>63537.5</v>
      </c>
    </row>
    <row r="238" spans="1:22" ht="38.25" x14ac:dyDescent="0.25">
      <c r="A238" s="110">
        <f t="shared" si="47"/>
        <v>229</v>
      </c>
      <c r="B238" s="111">
        <v>50181904</v>
      </c>
      <c r="C238" s="116" t="s">
        <v>648</v>
      </c>
      <c r="D238" s="73" t="s">
        <v>185</v>
      </c>
      <c r="E238" s="71">
        <v>1</v>
      </c>
      <c r="F238" s="129" t="s">
        <v>475</v>
      </c>
      <c r="G238" s="131">
        <v>22875</v>
      </c>
      <c r="H238" s="117">
        <v>0.19</v>
      </c>
      <c r="I238" s="134">
        <f t="shared" si="38"/>
        <v>4346.25</v>
      </c>
      <c r="J238" s="134">
        <f t="shared" si="41"/>
        <v>27221.25</v>
      </c>
      <c r="K238" s="131">
        <v>29000</v>
      </c>
      <c r="L238" s="117">
        <v>0.19</v>
      </c>
      <c r="M238" s="134">
        <f t="shared" si="39"/>
        <v>5510</v>
      </c>
      <c r="N238" s="134">
        <f t="shared" si="42"/>
        <v>34510</v>
      </c>
      <c r="O238" s="137">
        <v>29600</v>
      </c>
      <c r="P238" s="113">
        <v>0.19</v>
      </c>
      <c r="Q238" s="118">
        <f t="shared" si="40"/>
        <v>5624</v>
      </c>
      <c r="R238" s="118">
        <f t="shared" si="43"/>
        <v>35224</v>
      </c>
      <c r="S238" s="118">
        <f t="shared" si="44"/>
        <v>27158.333333333332</v>
      </c>
      <c r="T238" s="113">
        <v>0.19</v>
      </c>
      <c r="U238" s="118">
        <f t="shared" si="45"/>
        <v>5160.083333333333</v>
      </c>
      <c r="V238" s="118">
        <f t="shared" si="46"/>
        <v>32318.416666666664</v>
      </c>
    </row>
    <row r="239" spans="1:22" ht="38.25" x14ac:dyDescent="0.25">
      <c r="A239" s="110">
        <f t="shared" si="47"/>
        <v>230</v>
      </c>
      <c r="B239" s="111">
        <v>50171800</v>
      </c>
      <c r="C239" s="114" t="s">
        <v>266</v>
      </c>
      <c r="D239" s="73" t="s">
        <v>185</v>
      </c>
      <c r="E239" s="71">
        <v>1</v>
      </c>
      <c r="F239" s="129" t="s">
        <v>475</v>
      </c>
      <c r="G239" s="130">
        <v>108885</v>
      </c>
      <c r="H239" s="113">
        <v>0.19</v>
      </c>
      <c r="I239" s="134">
        <f t="shared" si="38"/>
        <v>20688.150000000001</v>
      </c>
      <c r="J239" s="134">
        <f t="shared" si="41"/>
        <v>129573.15</v>
      </c>
      <c r="K239" s="130">
        <v>138040</v>
      </c>
      <c r="L239" s="113">
        <v>0.19</v>
      </c>
      <c r="M239" s="134">
        <f t="shared" si="39"/>
        <v>26227.599999999999</v>
      </c>
      <c r="N239" s="134">
        <f t="shared" si="42"/>
        <v>164267.6</v>
      </c>
      <c r="O239" s="137">
        <v>140896</v>
      </c>
      <c r="P239" s="113">
        <v>0.19</v>
      </c>
      <c r="Q239" s="118">
        <f t="shared" si="40"/>
        <v>26770.240000000002</v>
      </c>
      <c r="R239" s="118">
        <f t="shared" si="43"/>
        <v>167666.23999999999</v>
      </c>
      <c r="S239" s="118">
        <f t="shared" si="44"/>
        <v>129273.66666666667</v>
      </c>
      <c r="T239" s="113">
        <v>0.19</v>
      </c>
      <c r="U239" s="118">
        <f t="shared" si="45"/>
        <v>24561.99666666667</v>
      </c>
      <c r="V239" s="118">
        <f t="shared" si="46"/>
        <v>153835.66333333333</v>
      </c>
    </row>
    <row r="240" spans="1:22" ht="38.25" x14ac:dyDescent="0.25">
      <c r="A240" s="110">
        <f t="shared" si="47"/>
        <v>231</v>
      </c>
      <c r="B240" s="111">
        <v>50464900</v>
      </c>
      <c r="C240" s="114" t="s">
        <v>267</v>
      </c>
      <c r="D240" s="71" t="s">
        <v>185</v>
      </c>
      <c r="E240" s="71">
        <v>1</v>
      </c>
      <c r="F240" s="129" t="s">
        <v>475</v>
      </c>
      <c r="G240" s="130">
        <v>140681.25</v>
      </c>
      <c r="H240" s="113">
        <v>0.19</v>
      </c>
      <c r="I240" s="134">
        <f t="shared" si="38"/>
        <v>26729.4375</v>
      </c>
      <c r="J240" s="134">
        <f t="shared" si="41"/>
        <v>167410.6875</v>
      </c>
      <c r="K240" s="130">
        <v>178350</v>
      </c>
      <c r="L240" s="113">
        <v>0.19</v>
      </c>
      <c r="M240" s="134">
        <f t="shared" si="39"/>
        <v>33886.5</v>
      </c>
      <c r="N240" s="134">
        <f t="shared" si="42"/>
        <v>212236.5</v>
      </c>
      <c r="O240" s="137">
        <v>182040</v>
      </c>
      <c r="P240" s="113">
        <v>0.19</v>
      </c>
      <c r="Q240" s="118">
        <f t="shared" si="40"/>
        <v>34587.599999999999</v>
      </c>
      <c r="R240" s="118">
        <f t="shared" si="43"/>
        <v>216627.6</v>
      </c>
      <c r="S240" s="118">
        <f t="shared" si="44"/>
        <v>167023.75</v>
      </c>
      <c r="T240" s="113">
        <v>0.19</v>
      </c>
      <c r="U240" s="118">
        <f t="shared" si="45"/>
        <v>31734.512500000001</v>
      </c>
      <c r="V240" s="118">
        <f t="shared" si="46"/>
        <v>198758.26250000001</v>
      </c>
    </row>
    <row r="241" spans="1:22" ht="38.25" x14ac:dyDescent="0.25">
      <c r="A241" s="110">
        <f t="shared" si="47"/>
        <v>232</v>
      </c>
      <c r="B241" s="111">
        <v>50101700</v>
      </c>
      <c r="C241" s="114" t="s">
        <v>268</v>
      </c>
      <c r="D241" s="72" t="s">
        <v>185</v>
      </c>
      <c r="E241" s="71">
        <v>1</v>
      </c>
      <c r="F241" s="129" t="s">
        <v>475</v>
      </c>
      <c r="G241" s="130">
        <v>77775</v>
      </c>
      <c r="H241" s="113">
        <v>0.19</v>
      </c>
      <c r="I241" s="134">
        <f t="shared" si="38"/>
        <v>14777.25</v>
      </c>
      <c r="J241" s="134">
        <f t="shared" si="41"/>
        <v>92552.25</v>
      </c>
      <c r="K241" s="130">
        <v>98600</v>
      </c>
      <c r="L241" s="113">
        <v>0.19</v>
      </c>
      <c r="M241" s="134">
        <f t="shared" si="39"/>
        <v>18734</v>
      </c>
      <c r="N241" s="134">
        <f t="shared" si="42"/>
        <v>117334</v>
      </c>
      <c r="O241" s="137">
        <v>100640</v>
      </c>
      <c r="P241" s="113">
        <v>0.19</v>
      </c>
      <c r="Q241" s="118">
        <f t="shared" si="40"/>
        <v>19121.599999999999</v>
      </c>
      <c r="R241" s="118">
        <f t="shared" si="43"/>
        <v>119761.60000000001</v>
      </c>
      <c r="S241" s="118">
        <f t="shared" si="44"/>
        <v>92338.333333333328</v>
      </c>
      <c r="T241" s="113">
        <v>0.19</v>
      </c>
      <c r="U241" s="118">
        <f t="shared" si="45"/>
        <v>17544.283333333333</v>
      </c>
      <c r="V241" s="118">
        <f t="shared" si="46"/>
        <v>109882.61666666667</v>
      </c>
    </row>
    <row r="242" spans="1:22" ht="38.25" x14ac:dyDescent="0.25">
      <c r="A242" s="110">
        <f t="shared" si="47"/>
        <v>233</v>
      </c>
      <c r="B242" s="111">
        <v>50192100</v>
      </c>
      <c r="C242" s="114" t="s">
        <v>269</v>
      </c>
      <c r="D242" s="72" t="s">
        <v>185</v>
      </c>
      <c r="E242" s="71">
        <v>1</v>
      </c>
      <c r="F242" s="129" t="s">
        <v>475</v>
      </c>
      <c r="G242" s="130">
        <v>30881.25</v>
      </c>
      <c r="H242" s="113">
        <v>0.19</v>
      </c>
      <c r="I242" s="134">
        <f t="shared" si="38"/>
        <v>5867.4375</v>
      </c>
      <c r="J242" s="134">
        <f t="shared" si="41"/>
        <v>36748.6875</v>
      </c>
      <c r="K242" s="130">
        <v>39150</v>
      </c>
      <c r="L242" s="113">
        <v>0.19</v>
      </c>
      <c r="M242" s="134">
        <f t="shared" si="39"/>
        <v>7438.5</v>
      </c>
      <c r="N242" s="134">
        <f t="shared" si="42"/>
        <v>46588.5</v>
      </c>
      <c r="O242" s="137">
        <v>39960</v>
      </c>
      <c r="P242" s="113">
        <v>0.19</v>
      </c>
      <c r="Q242" s="118">
        <f t="shared" si="40"/>
        <v>7592.4</v>
      </c>
      <c r="R242" s="118">
        <f t="shared" si="43"/>
        <v>47552.4</v>
      </c>
      <c r="S242" s="118">
        <f t="shared" si="44"/>
        <v>36663.75</v>
      </c>
      <c r="T242" s="113">
        <v>0.19</v>
      </c>
      <c r="U242" s="118">
        <f t="shared" si="45"/>
        <v>6966.1125000000002</v>
      </c>
      <c r="V242" s="118">
        <f t="shared" si="46"/>
        <v>43629.862500000003</v>
      </c>
    </row>
    <row r="243" spans="1:22" ht="38.25" x14ac:dyDescent="0.25">
      <c r="A243" s="110">
        <f t="shared" si="47"/>
        <v>234</v>
      </c>
      <c r="B243" s="111">
        <v>50161800</v>
      </c>
      <c r="C243" s="112" t="s">
        <v>649</v>
      </c>
      <c r="D243" s="72" t="s">
        <v>185</v>
      </c>
      <c r="E243" s="71">
        <v>1</v>
      </c>
      <c r="F243" s="129" t="s">
        <v>475</v>
      </c>
      <c r="G243" s="130">
        <v>22760.63</v>
      </c>
      <c r="H243" s="113">
        <v>0.19</v>
      </c>
      <c r="I243" s="134">
        <f t="shared" si="38"/>
        <v>4324.5196999999998</v>
      </c>
      <c r="J243" s="134">
        <f t="shared" si="41"/>
        <v>27085.149700000002</v>
      </c>
      <c r="K243" s="130">
        <v>28855</v>
      </c>
      <c r="L243" s="113">
        <v>0.19</v>
      </c>
      <c r="M243" s="134">
        <f t="shared" si="39"/>
        <v>5482.45</v>
      </c>
      <c r="N243" s="134">
        <f t="shared" si="42"/>
        <v>34337.449999999997</v>
      </c>
      <c r="O243" s="138">
        <v>29452</v>
      </c>
      <c r="P243" s="115">
        <v>0.19</v>
      </c>
      <c r="Q243" s="118">
        <f t="shared" si="40"/>
        <v>5595.88</v>
      </c>
      <c r="R243" s="118">
        <f t="shared" si="43"/>
        <v>35047.879999999997</v>
      </c>
      <c r="S243" s="118">
        <f t="shared" si="44"/>
        <v>27022.543333333335</v>
      </c>
      <c r="T243" s="115">
        <v>0.19</v>
      </c>
      <c r="U243" s="118">
        <f t="shared" si="45"/>
        <v>5134.2832333333336</v>
      </c>
      <c r="V243" s="118">
        <f t="shared" si="46"/>
        <v>32156.82656666667</v>
      </c>
    </row>
    <row r="244" spans="1:22" ht="38.25" x14ac:dyDescent="0.25">
      <c r="A244" s="110">
        <f t="shared" si="47"/>
        <v>235</v>
      </c>
      <c r="B244" s="111">
        <v>51101814</v>
      </c>
      <c r="C244" s="114" t="s">
        <v>270</v>
      </c>
      <c r="D244" s="72" t="s">
        <v>185</v>
      </c>
      <c r="E244" s="71">
        <v>1</v>
      </c>
      <c r="F244" s="129" t="s">
        <v>475</v>
      </c>
      <c r="G244" s="130">
        <v>97218.75</v>
      </c>
      <c r="H244" s="113">
        <v>0.19</v>
      </c>
      <c r="I244" s="134">
        <f t="shared" si="38"/>
        <v>18471.5625</v>
      </c>
      <c r="J244" s="134">
        <f t="shared" si="41"/>
        <v>115690.3125</v>
      </c>
      <c r="K244" s="130">
        <v>123250</v>
      </c>
      <c r="L244" s="113">
        <v>0.19</v>
      </c>
      <c r="M244" s="134">
        <f t="shared" si="39"/>
        <v>23417.5</v>
      </c>
      <c r="N244" s="134">
        <f t="shared" si="42"/>
        <v>146667.5</v>
      </c>
      <c r="O244" s="137">
        <v>125800</v>
      </c>
      <c r="P244" s="113">
        <v>0.19</v>
      </c>
      <c r="Q244" s="118">
        <f t="shared" si="40"/>
        <v>23902</v>
      </c>
      <c r="R244" s="118">
        <f t="shared" si="43"/>
        <v>149702</v>
      </c>
      <c r="S244" s="118">
        <f t="shared" si="44"/>
        <v>115422.91666666667</v>
      </c>
      <c r="T244" s="113">
        <v>0.19</v>
      </c>
      <c r="U244" s="118">
        <f t="shared" si="45"/>
        <v>21930.354166666668</v>
      </c>
      <c r="V244" s="118">
        <f t="shared" si="46"/>
        <v>137353.27083333334</v>
      </c>
    </row>
    <row r="245" spans="1:22" s="109" customFormat="1" ht="38.25" x14ac:dyDescent="0.25">
      <c r="A245" s="110">
        <f t="shared" si="47"/>
        <v>236</v>
      </c>
      <c r="B245" s="111">
        <v>50161800</v>
      </c>
      <c r="C245" s="112" t="s">
        <v>650</v>
      </c>
      <c r="D245" s="73" t="s">
        <v>185</v>
      </c>
      <c r="E245" s="71">
        <v>1</v>
      </c>
      <c r="F245" s="129" t="s">
        <v>475</v>
      </c>
      <c r="G245" s="130">
        <v>22760.63</v>
      </c>
      <c r="H245" s="113">
        <v>0.19</v>
      </c>
      <c r="I245" s="134">
        <f>+G245*H245</f>
        <v>4324.5196999999998</v>
      </c>
      <c r="J245" s="134">
        <f t="shared" si="41"/>
        <v>27085.149700000002</v>
      </c>
      <c r="K245" s="130">
        <v>28855</v>
      </c>
      <c r="L245" s="113">
        <v>0.19</v>
      </c>
      <c r="M245" s="134">
        <f>+K245*L245</f>
        <v>5482.45</v>
      </c>
      <c r="N245" s="134">
        <f t="shared" si="42"/>
        <v>34337.449999999997</v>
      </c>
      <c r="O245" s="137">
        <v>29452</v>
      </c>
      <c r="P245" s="113">
        <v>0.19</v>
      </c>
      <c r="Q245" s="118">
        <f>+O245*P245</f>
        <v>5595.88</v>
      </c>
      <c r="R245" s="118">
        <f t="shared" si="43"/>
        <v>35047.879999999997</v>
      </c>
      <c r="S245" s="118">
        <f t="shared" si="44"/>
        <v>27022.543333333335</v>
      </c>
      <c r="T245" s="113">
        <v>0.19</v>
      </c>
      <c r="U245" s="118">
        <f t="shared" si="45"/>
        <v>5134.2832333333336</v>
      </c>
      <c r="V245" s="118">
        <f t="shared" si="46"/>
        <v>32156.82656666667</v>
      </c>
    </row>
    <row r="246" spans="1:22" s="109" customFormat="1" ht="38.25" x14ac:dyDescent="0.25">
      <c r="A246" s="110">
        <f t="shared" si="47"/>
        <v>237</v>
      </c>
      <c r="B246" s="111">
        <v>50101700</v>
      </c>
      <c r="C246" s="114" t="s">
        <v>271</v>
      </c>
      <c r="D246" s="73" t="s">
        <v>185</v>
      </c>
      <c r="E246" s="71">
        <v>1</v>
      </c>
      <c r="F246" s="129" t="s">
        <v>475</v>
      </c>
      <c r="G246" s="130">
        <v>68625</v>
      </c>
      <c r="H246" s="113">
        <v>0</v>
      </c>
      <c r="I246" s="134">
        <f t="shared" ref="I246:I291" si="48">+G246*H246</f>
        <v>0</v>
      </c>
      <c r="J246" s="134">
        <f t="shared" si="41"/>
        <v>68625</v>
      </c>
      <c r="K246" s="130">
        <v>90000</v>
      </c>
      <c r="L246" s="113">
        <v>0</v>
      </c>
      <c r="M246" s="134">
        <f t="shared" ref="M246:M291" si="49">+K246*L246</f>
        <v>0</v>
      </c>
      <c r="N246" s="134">
        <f t="shared" si="42"/>
        <v>90000</v>
      </c>
      <c r="O246" s="137">
        <v>90000</v>
      </c>
      <c r="P246" s="113">
        <v>0</v>
      </c>
      <c r="Q246" s="118">
        <f t="shared" ref="Q246:Q291" si="50">+O246*P246</f>
        <v>0</v>
      </c>
      <c r="R246" s="118">
        <f t="shared" si="43"/>
        <v>90000</v>
      </c>
      <c r="S246" s="118">
        <f t="shared" si="44"/>
        <v>82875</v>
      </c>
      <c r="T246" s="113">
        <v>0</v>
      </c>
      <c r="U246" s="118">
        <f t="shared" si="45"/>
        <v>0</v>
      </c>
      <c r="V246" s="118">
        <f t="shared" si="46"/>
        <v>82875</v>
      </c>
    </row>
    <row r="247" spans="1:22" s="109" customFormat="1" ht="38.25" x14ac:dyDescent="0.25">
      <c r="A247" s="110">
        <f t="shared" si="47"/>
        <v>238</v>
      </c>
      <c r="B247" s="111">
        <v>50101716</v>
      </c>
      <c r="C247" s="112" t="s">
        <v>651</v>
      </c>
      <c r="D247" s="73" t="s">
        <v>185</v>
      </c>
      <c r="E247" s="71">
        <v>1</v>
      </c>
      <c r="F247" s="129" t="s">
        <v>475</v>
      </c>
      <c r="G247" s="130">
        <v>126956.25</v>
      </c>
      <c r="H247" s="113">
        <v>0</v>
      </c>
      <c r="I247" s="134">
        <f t="shared" si="48"/>
        <v>0</v>
      </c>
      <c r="J247" s="134">
        <f t="shared" si="41"/>
        <v>126956.25</v>
      </c>
      <c r="K247" s="130">
        <v>166500</v>
      </c>
      <c r="L247" s="113">
        <v>0</v>
      </c>
      <c r="M247" s="134">
        <f t="shared" si="49"/>
        <v>0</v>
      </c>
      <c r="N247" s="134">
        <f t="shared" si="42"/>
        <v>166500</v>
      </c>
      <c r="O247" s="137">
        <v>166500</v>
      </c>
      <c r="P247" s="113">
        <v>0</v>
      </c>
      <c r="Q247" s="118">
        <f t="shared" si="50"/>
        <v>0</v>
      </c>
      <c r="R247" s="118">
        <f t="shared" si="43"/>
        <v>166500</v>
      </c>
      <c r="S247" s="118">
        <f t="shared" si="44"/>
        <v>153318.75</v>
      </c>
      <c r="T247" s="113">
        <v>0</v>
      </c>
      <c r="U247" s="118">
        <f t="shared" si="45"/>
        <v>0</v>
      </c>
      <c r="V247" s="118">
        <f t="shared" si="46"/>
        <v>153318.75</v>
      </c>
    </row>
    <row r="248" spans="1:22" s="109" customFormat="1" ht="38.25" x14ac:dyDescent="0.25">
      <c r="A248" s="110">
        <f t="shared" si="47"/>
        <v>239</v>
      </c>
      <c r="B248" s="111">
        <v>50171550</v>
      </c>
      <c r="C248" s="112" t="s">
        <v>652</v>
      </c>
      <c r="D248" s="73" t="s">
        <v>185</v>
      </c>
      <c r="E248" s="71">
        <v>1</v>
      </c>
      <c r="F248" s="129" t="s">
        <v>475</v>
      </c>
      <c r="G248" s="130">
        <v>123525</v>
      </c>
      <c r="H248" s="113">
        <v>0.19</v>
      </c>
      <c r="I248" s="134">
        <f t="shared" si="48"/>
        <v>23469.75</v>
      </c>
      <c r="J248" s="134">
        <f t="shared" si="41"/>
        <v>146994.75</v>
      </c>
      <c r="K248" s="130">
        <v>156600</v>
      </c>
      <c r="L248" s="113">
        <v>0.19</v>
      </c>
      <c r="M248" s="134">
        <f t="shared" si="49"/>
        <v>29754</v>
      </c>
      <c r="N248" s="134">
        <f t="shared" si="42"/>
        <v>186354</v>
      </c>
      <c r="O248" s="137">
        <v>159840</v>
      </c>
      <c r="P248" s="113">
        <v>0.19</v>
      </c>
      <c r="Q248" s="118">
        <f t="shared" si="50"/>
        <v>30369.599999999999</v>
      </c>
      <c r="R248" s="118">
        <f t="shared" si="43"/>
        <v>190209.6</v>
      </c>
      <c r="S248" s="118">
        <f t="shared" si="44"/>
        <v>146655</v>
      </c>
      <c r="T248" s="113">
        <v>0.19</v>
      </c>
      <c r="U248" s="118">
        <f t="shared" si="45"/>
        <v>27864.45</v>
      </c>
      <c r="V248" s="118">
        <f t="shared" si="46"/>
        <v>174519.45</v>
      </c>
    </row>
    <row r="249" spans="1:22" s="109" customFormat="1" ht="38.25" x14ac:dyDescent="0.25">
      <c r="A249" s="110">
        <f t="shared" si="47"/>
        <v>240</v>
      </c>
      <c r="B249" s="111">
        <v>50171500</v>
      </c>
      <c r="C249" s="112" t="s">
        <v>653</v>
      </c>
      <c r="D249" s="73" t="s">
        <v>185</v>
      </c>
      <c r="E249" s="71">
        <v>1</v>
      </c>
      <c r="F249" s="129" t="s">
        <v>475</v>
      </c>
      <c r="G249" s="130">
        <v>35456.25</v>
      </c>
      <c r="H249" s="113">
        <v>0.19</v>
      </c>
      <c r="I249" s="134">
        <f t="shared" si="48"/>
        <v>6736.6875</v>
      </c>
      <c r="J249" s="134">
        <f t="shared" si="41"/>
        <v>42192.9375</v>
      </c>
      <c r="K249" s="130">
        <v>44950</v>
      </c>
      <c r="L249" s="113">
        <v>0.19</v>
      </c>
      <c r="M249" s="134">
        <f t="shared" si="49"/>
        <v>8540.5</v>
      </c>
      <c r="N249" s="134">
        <f t="shared" si="42"/>
        <v>53490.5</v>
      </c>
      <c r="O249" s="137">
        <v>45880</v>
      </c>
      <c r="P249" s="113">
        <v>0.19</v>
      </c>
      <c r="Q249" s="118">
        <f t="shared" si="50"/>
        <v>8717.2000000000007</v>
      </c>
      <c r="R249" s="118">
        <f t="shared" si="43"/>
        <v>54597.2</v>
      </c>
      <c r="S249" s="118">
        <f t="shared" si="44"/>
        <v>42095.416666666664</v>
      </c>
      <c r="T249" s="113">
        <v>0.19</v>
      </c>
      <c r="U249" s="118">
        <f t="shared" si="45"/>
        <v>7998.1291666666666</v>
      </c>
      <c r="V249" s="118">
        <f t="shared" si="46"/>
        <v>50093.54583333333</v>
      </c>
    </row>
    <row r="250" spans="1:22" s="109" customFormat="1" ht="38.25" x14ac:dyDescent="0.25">
      <c r="A250" s="110">
        <f t="shared" si="47"/>
        <v>241</v>
      </c>
      <c r="B250" s="111">
        <v>50181901</v>
      </c>
      <c r="C250" s="114" t="s">
        <v>272</v>
      </c>
      <c r="D250" s="73" t="s">
        <v>185</v>
      </c>
      <c r="E250" s="71">
        <v>1</v>
      </c>
      <c r="F250" s="129" t="s">
        <v>475</v>
      </c>
      <c r="G250" s="130">
        <v>8406.75</v>
      </c>
      <c r="H250" s="113">
        <v>0.19</v>
      </c>
      <c r="I250" s="134">
        <f t="shared" si="48"/>
        <v>1597.2825</v>
      </c>
      <c r="J250" s="134">
        <f t="shared" si="41"/>
        <v>10004.032499999999</v>
      </c>
      <c r="K250" s="130">
        <v>10658</v>
      </c>
      <c r="L250" s="113">
        <v>0.19</v>
      </c>
      <c r="M250" s="134">
        <f t="shared" si="49"/>
        <v>2025.02</v>
      </c>
      <c r="N250" s="134">
        <f t="shared" si="42"/>
        <v>12683.02</v>
      </c>
      <c r="O250" s="137">
        <v>10878</v>
      </c>
      <c r="P250" s="113">
        <v>0.19</v>
      </c>
      <c r="Q250" s="118">
        <f t="shared" si="50"/>
        <v>2066.8200000000002</v>
      </c>
      <c r="R250" s="118">
        <f t="shared" si="43"/>
        <v>12944.82</v>
      </c>
      <c r="S250" s="118">
        <f t="shared" si="44"/>
        <v>9980.9166666666661</v>
      </c>
      <c r="T250" s="113">
        <v>0.19</v>
      </c>
      <c r="U250" s="118">
        <f t="shared" si="45"/>
        <v>1896.3741666666665</v>
      </c>
      <c r="V250" s="118">
        <f t="shared" si="46"/>
        <v>11877.290833333333</v>
      </c>
    </row>
    <row r="251" spans="1:22" s="109" customFormat="1" ht="38.25" x14ac:dyDescent="0.25">
      <c r="A251" s="110">
        <f t="shared" si="47"/>
        <v>242</v>
      </c>
      <c r="B251" s="111">
        <v>50181900</v>
      </c>
      <c r="C251" s="112" t="s">
        <v>654</v>
      </c>
      <c r="D251" s="73" t="s">
        <v>185</v>
      </c>
      <c r="E251" s="71">
        <v>1</v>
      </c>
      <c r="F251" s="129" t="s">
        <v>475</v>
      </c>
      <c r="G251" s="130">
        <v>9573.3799999999992</v>
      </c>
      <c r="H251" s="113">
        <v>0.19</v>
      </c>
      <c r="I251" s="134">
        <f t="shared" si="48"/>
        <v>1818.9422</v>
      </c>
      <c r="J251" s="134">
        <f t="shared" si="41"/>
        <v>11392.322199999999</v>
      </c>
      <c r="K251" s="130">
        <v>12137</v>
      </c>
      <c r="L251" s="113">
        <v>0.19</v>
      </c>
      <c r="M251" s="134">
        <f t="shared" si="49"/>
        <v>2306.0300000000002</v>
      </c>
      <c r="N251" s="134">
        <f t="shared" si="42"/>
        <v>14443.03</v>
      </c>
      <c r="O251" s="137">
        <v>12388</v>
      </c>
      <c r="P251" s="113">
        <v>0.19</v>
      </c>
      <c r="Q251" s="118">
        <f t="shared" si="50"/>
        <v>2353.7200000000003</v>
      </c>
      <c r="R251" s="118">
        <f t="shared" si="43"/>
        <v>14741.720000000001</v>
      </c>
      <c r="S251" s="118">
        <f t="shared" si="44"/>
        <v>11366.126666666665</v>
      </c>
      <c r="T251" s="113">
        <v>0.19</v>
      </c>
      <c r="U251" s="118">
        <f t="shared" si="45"/>
        <v>2159.5640666666663</v>
      </c>
      <c r="V251" s="118">
        <f t="shared" si="46"/>
        <v>13525.690733333331</v>
      </c>
    </row>
    <row r="252" spans="1:22" s="109" customFormat="1" ht="38.25" x14ac:dyDescent="0.25">
      <c r="A252" s="110">
        <f t="shared" si="47"/>
        <v>243</v>
      </c>
      <c r="B252" s="111">
        <v>50161509</v>
      </c>
      <c r="C252" s="114" t="s">
        <v>273</v>
      </c>
      <c r="D252" s="73" t="s">
        <v>185</v>
      </c>
      <c r="E252" s="71">
        <v>1</v>
      </c>
      <c r="F252" s="129" t="s">
        <v>475</v>
      </c>
      <c r="G252" s="130">
        <v>4460.63</v>
      </c>
      <c r="H252" s="113">
        <v>0.05</v>
      </c>
      <c r="I252" s="134">
        <f t="shared" si="48"/>
        <v>223.03150000000002</v>
      </c>
      <c r="J252" s="134">
        <f t="shared" si="41"/>
        <v>4683.6615000000002</v>
      </c>
      <c r="K252" s="130">
        <v>5850</v>
      </c>
      <c r="L252" s="113">
        <v>0.05</v>
      </c>
      <c r="M252" s="134">
        <f t="shared" si="49"/>
        <v>292.5</v>
      </c>
      <c r="N252" s="134">
        <f t="shared" si="42"/>
        <v>6142.5</v>
      </c>
      <c r="O252" s="137">
        <v>5850</v>
      </c>
      <c r="P252" s="113">
        <v>0.05</v>
      </c>
      <c r="Q252" s="118">
        <f t="shared" si="50"/>
        <v>292.5</v>
      </c>
      <c r="R252" s="118">
        <f t="shared" si="43"/>
        <v>6142.5</v>
      </c>
      <c r="S252" s="118">
        <f t="shared" si="44"/>
        <v>5386.876666666667</v>
      </c>
      <c r="T252" s="113">
        <v>0.05</v>
      </c>
      <c r="U252" s="118">
        <f t="shared" si="45"/>
        <v>269.34383333333335</v>
      </c>
      <c r="V252" s="118">
        <f t="shared" si="46"/>
        <v>5656.2205000000004</v>
      </c>
    </row>
    <row r="253" spans="1:22" s="109" customFormat="1" ht="38.25" x14ac:dyDescent="0.25">
      <c r="A253" s="110">
        <f t="shared" si="47"/>
        <v>244</v>
      </c>
      <c r="B253" s="111">
        <v>50161509</v>
      </c>
      <c r="C253" s="114" t="s">
        <v>274</v>
      </c>
      <c r="D253" s="73" t="s">
        <v>185</v>
      </c>
      <c r="E253" s="71">
        <v>1</v>
      </c>
      <c r="F253" s="129" t="s">
        <v>475</v>
      </c>
      <c r="G253" s="130">
        <v>5812.5</v>
      </c>
      <c r="H253" s="113">
        <v>0.05</v>
      </c>
      <c r="I253" s="134">
        <f t="shared" si="48"/>
        <v>290.625</v>
      </c>
      <c r="J253" s="134">
        <f t="shared" si="41"/>
        <v>6103.125</v>
      </c>
      <c r="K253" s="130">
        <v>7623</v>
      </c>
      <c r="L253" s="113">
        <v>0.05</v>
      </c>
      <c r="M253" s="134">
        <f t="shared" si="49"/>
        <v>381.15000000000003</v>
      </c>
      <c r="N253" s="134">
        <f t="shared" si="42"/>
        <v>8004.15</v>
      </c>
      <c r="O253" s="137">
        <v>7623</v>
      </c>
      <c r="P253" s="113">
        <v>0.05</v>
      </c>
      <c r="Q253" s="118">
        <f t="shared" si="50"/>
        <v>381.15000000000003</v>
      </c>
      <c r="R253" s="118">
        <f t="shared" si="43"/>
        <v>8004.15</v>
      </c>
      <c r="S253" s="118">
        <f t="shared" si="44"/>
        <v>7019.5</v>
      </c>
      <c r="T253" s="113">
        <v>0.05</v>
      </c>
      <c r="U253" s="118">
        <f t="shared" si="45"/>
        <v>350.97500000000002</v>
      </c>
      <c r="V253" s="118">
        <f t="shared" si="46"/>
        <v>7370.4750000000004</v>
      </c>
    </row>
    <row r="254" spans="1:22" s="109" customFormat="1" ht="38.25" x14ac:dyDescent="0.25">
      <c r="A254" s="110">
        <f t="shared" si="47"/>
        <v>245</v>
      </c>
      <c r="B254" s="111">
        <v>50161509</v>
      </c>
      <c r="C254" s="112" t="s">
        <v>655</v>
      </c>
      <c r="D254" s="73" t="s">
        <v>185</v>
      </c>
      <c r="E254" s="71">
        <v>1</v>
      </c>
      <c r="F254" s="129" t="s">
        <v>475</v>
      </c>
      <c r="G254" s="130">
        <v>13725</v>
      </c>
      <c r="H254" s="113">
        <v>0.05</v>
      </c>
      <c r="I254" s="134">
        <f t="shared" si="48"/>
        <v>686.25</v>
      </c>
      <c r="J254" s="134">
        <f t="shared" si="41"/>
        <v>14411.25</v>
      </c>
      <c r="K254" s="130">
        <v>18000</v>
      </c>
      <c r="L254" s="113">
        <v>0.05</v>
      </c>
      <c r="M254" s="134">
        <f t="shared" si="49"/>
        <v>900</v>
      </c>
      <c r="N254" s="134">
        <f t="shared" si="42"/>
        <v>18900</v>
      </c>
      <c r="O254" s="137">
        <v>18000</v>
      </c>
      <c r="P254" s="113">
        <v>0.05</v>
      </c>
      <c r="Q254" s="118">
        <f t="shared" si="50"/>
        <v>900</v>
      </c>
      <c r="R254" s="118">
        <f t="shared" si="43"/>
        <v>18900</v>
      </c>
      <c r="S254" s="118">
        <f t="shared" si="44"/>
        <v>16575</v>
      </c>
      <c r="T254" s="113">
        <v>0.05</v>
      </c>
      <c r="U254" s="118">
        <f t="shared" si="45"/>
        <v>828.75</v>
      </c>
      <c r="V254" s="118">
        <f t="shared" si="46"/>
        <v>17403.75</v>
      </c>
    </row>
    <row r="255" spans="1:22" s="109" customFormat="1" ht="38.25" x14ac:dyDescent="0.25">
      <c r="A255" s="110">
        <f t="shared" si="47"/>
        <v>246</v>
      </c>
      <c r="B255" s="111">
        <v>50161509</v>
      </c>
      <c r="C255" s="112" t="s">
        <v>656</v>
      </c>
      <c r="D255" s="73" t="s">
        <v>185</v>
      </c>
      <c r="E255" s="71">
        <v>1</v>
      </c>
      <c r="F255" s="129" t="s">
        <v>475</v>
      </c>
      <c r="G255" s="130">
        <v>16904.63</v>
      </c>
      <c r="H255" s="113">
        <v>0.05</v>
      </c>
      <c r="I255" s="134">
        <f t="shared" si="48"/>
        <v>845.2315000000001</v>
      </c>
      <c r="J255" s="134">
        <f t="shared" si="41"/>
        <v>17749.861500000003</v>
      </c>
      <c r="K255" s="130">
        <v>22170</v>
      </c>
      <c r="L255" s="113">
        <v>0.05</v>
      </c>
      <c r="M255" s="134">
        <f t="shared" si="49"/>
        <v>1108.5</v>
      </c>
      <c r="N255" s="134">
        <f t="shared" si="42"/>
        <v>23278.5</v>
      </c>
      <c r="O255" s="137">
        <v>22170</v>
      </c>
      <c r="P255" s="113">
        <v>0.05</v>
      </c>
      <c r="Q255" s="118">
        <f t="shared" si="50"/>
        <v>1108.5</v>
      </c>
      <c r="R255" s="118">
        <f t="shared" si="43"/>
        <v>23278.5</v>
      </c>
      <c r="S255" s="118">
        <f t="shared" si="44"/>
        <v>20414.876666666667</v>
      </c>
      <c r="T255" s="113">
        <v>0.05</v>
      </c>
      <c r="U255" s="118">
        <f t="shared" si="45"/>
        <v>1020.7438333333334</v>
      </c>
      <c r="V255" s="118">
        <f t="shared" si="46"/>
        <v>21435.620500000001</v>
      </c>
    </row>
    <row r="256" spans="1:22" s="109" customFormat="1" ht="38.25" x14ac:dyDescent="0.25">
      <c r="A256" s="110">
        <f t="shared" si="47"/>
        <v>247</v>
      </c>
      <c r="B256" s="111">
        <v>50192109</v>
      </c>
      <c r="C256" s="112" t="s">
        <v>657</v>
      </c>
      <c r="D256" s="73" t="s">
        <v>185</v>
      </c>
      <c r="E256" s="71">
        <v>1</v>
      </c>
      <c r="F256" s="129" t="s">
        <v>475</v>
      </c>
      <c r="G256" s="130">
        <v>4758</v>
      </c>
      <c r="H256" s="113">
        <v>0.19</v>
      </c>
      <c r="I256" s="134">
        <f t="shared" si="48"/>
        <v>904.02</v>
      </c>
      <c r="J256" s="134">
        <f t="shared" si="41"/>
        <v>5662.02</v>
      </c>
      <c r="K256" s="130">
        <v>6032</v>
      </c>
      <c r="L256" s="113">
        <v>0.19</v>
      </c>
      <c r="M256" s="134">
        <f t="shared" si="49"/>
        <v>1146.08</v>
      </c>
      <c r="N256" s="134">
        <f t="shared" si="42"/>
        <v>7178.08</v>
      </c>
      <c r="O256" s="138">
        <v>6157</v>
      </c>
      <c r="P256" s="115">
        <v>0.19</v>
      </c>
      <c r="Q256" s="118">
        <f t="shared" si="50"/>
        <v>1169.83</v>
      </c>
      <c r="R256" s="118">
        <f t="shared" si="43"/>
        <v>7326.83</v>
      </c>
      <c r="S256" s="118">
        <f t="shared" si="44"/>
        <v>5649</v>
      </c>
      <c r="T256" s="115">
        <v>0.19</v>
      </c>
      <c r="U256" s="118">
        <f t="shared" si="45"/>
        <v>1073.31</v>
      </c>
      <c r="V256" s="118">
        <f t="shared" si="46"/>
        <v>6722.3099999999995</v>
      </c>
    </row>
    <row r="257" spans="1:22" ht="38.25" x14ac:dyDescent="0.25">
      <c r="A257" s="110">
        <f t="shared" si="47"/>
        <v>248</v>
      </c>
      <c r="B257" s="111">
        <v>50171550</v>
      </c>
      <c r="C257" s="116" t="s">
        <v>658</v>
      </c>
      <c r="D257" s="72" t="s">
        <v>185</v>
      </c>
      <c r="E257" s="71">
        <v>1</v>
      </c>
      <c r="F257" s="129" t="s">
        <v>475</v>
      </c>
      <c r="G257" s="131">
        <v>52383.75</v>
      </c>
      <c r="H257" s="117">
        <v>0.19</v>
      </c>
      <c r="I257" s="134">
        <f t="shared" si="48"/>
        <v>9952.9125000000004</v>
      </c>
      <c r="J257" s="134">
        <f t="shared" si="41"/>
        <v>62336.662499999999</v>
      </c>
      <c r="K257" s="131">
        <v>66410</v>
      </c>
      <c r="L257" s="117">
        <v>0.19</v>
      </c>
      <c r="M257" s="134">
        <f t="shared" si="49"/>
        <v>12617.9</v>
      </c>
      <c r="N257" s="134">
        <f t="shared" si="42"/>
        <v>79027.899999999994</v>
      </c>
      <c r="O257" s="137">
        <v>67784</v>
      </c>
      <c r="P257" s="113">
        <v>0.19</v>
      </c>
      <c r="Q257" s="118">
        <f t="shared" si="50"/>
        <v>12878.960000000001</v>
      </c>
      <c r="R257" s="118">
        <f t="shared" si="43"/>
        <v>80662.960000000006</v>
      </c>
      <c r="S257" s="118">
        <f t="shared" si="44"/>
        <v>62192.583333333336</v>
      </c>
      <c r="T257" s="113">
        <v>0.19</v>
      </c>
      <c r="U257" s="118">
        <f t="shared" si="45"/>
        <v>11816.590833333334</v>
      </c>
      <c r="V257" s="118">
        <f t="shared" si="46"/>
        <v>74009.174166666664</v>
      </c>
    </row>
    <row r="258" spans="1:22" ht="38.25" x14ac:dyDescent="0.25">
      <c r="A258" s="110">
        <f t="shared" si="47"/>
        <v>249</v>
      </c>
      <c r="B258" s="111">
        <v>12181503</v>
      </c>
      <c r="C258" s="114" t="s">
        <v>275</v>
      </c>
      <c r="D258" s="72" t="s">
        <v>185</v>
      </c>
      <c r="E258" s="71">
        <v>1</v>
      </c>
      <c r="F258" s="129" t="s">
        <v>475</v>
      </c>
      <c r="G258" s="130">
        <v>35456.25</v>
      </c>
      <c r="H258" s="113">
        <v>0.19</v>
      </c>
      <c r="I258" s="134">
        <f t="shared" si="48"/>
        <v>6736.6875</v>
      </c>
      <c r="J258" s="134">
        <f t="shared" si="41"/>
        <v>42192.9375</v>
      </c>
      <c r="K258" s="130">
        <v>44950</v>
      </c>
      <c r="L258" s="113">
        <v>0.19</v>
      </c>
      <c r="M258" s="134">
        <f t="shared" si="49"/>
        <v>8540.5</v>
      </c>
      <c r="N258" s="134">
        <f t="shared" si="42"/>
        <v>53490.5</v>
      </c>
      <c r="O258" s="137">
        <v>45880</v>
      </c>
      <c r="P258" s="113">
        <v>0.19</v>
      </c>
      <c r="Q258" s="118">
        <f t="shared" si="50"/>
        <v>8717.2000000000007</v>
      </c>
      <c r="R258" s="118">
        <f t="shared" si="43"/>
        <v>54597.2</v>
      </c>
      <c r="S258" s="118">
        <f t="shared" si="44"/>
        <v>42095.416666666664</v>
      </c>
      <c r="T258" s="113">
        <v>0.19</v>
      </c>
      <c r="U258" s="118">
        <f t="shared" si="45"/>
        <v>7998.1291666666666</v>
      </c>
      <c r="V258" s="118">
        <f t="shared" si="46"/>
        <v>50093.54583333333</v>
      </c>
    </row>
    <row r="259" spans="1:22" ht="38.25" x14ac:dyDescent="0.25">
      <c r="A259" s="110">
        <f t="shared" si="47"/>
        <v>250</v>
      </c>
      <c r="B259" s="111">
        <v>50193103</v>
      </c>
      <c r="C259" s="114" t="s">
        <v>276</v>
      </c>
      <c r="D259" s="72" t="s">
        <v>185</v>
      </c>
      <c r="E259" s="71">
        <v>1</v>
      </c>
      <c r="F259" s="129" t="s">
        <v>475</v>
      </c>
      <c r="G259" s="130">
        <v>4563.75</v>
      </c>
      <c r="H259" s="113">
        <v>0.19</v>
      </c>
      <c r="I259" s="134">
        <f t="shared" si="48"/>
        <v>867.11249999999995</v>
      </c>
      <c r="J259" s="134">
        <f t="shared" si="41"/>
        <v>5430.8625000000002</v>
      </c>
      <c r="K259" s="130">
        <v>5786</v>
      </c>
      <c r="L259" s="113">
        <v>0.19</v>
      </c>
      <c r="M259" s="134">
        <f t="shared" si="49"/>
        <v>1099.3399999999999</v>
      </c>
      <c r="N259" s="134">
        <f t="shared" si="42"/>
        <v>6885.34</v>
      </c>
      <c r="O259" s="137">
        <v>5905</v>
      </c>
      <c r="P259" s="113">
        <v>0.19</v>
      </c>
      <c r="Q259" s="118">
        <f t="shared" si="50"/>
        <v>1121.95</v>
      </c>
      <c r="R259" s="118">
        <f t="shared" si="43"/>
        <v>7026.95</v>
      </c>
      <c r="S259" s="118">
        <f t="shared" si="44"/>
        <v>5418.25</v>
      </c>
      <c r="T259" s="113">
        <v>0.19</v>
      </c>
      <c r="U259" s="118">
        <f t="shared" si="45"/>
        <v>1029.4675</v>
      </c>
      <c r="V259" s="118">
        <f t="shared" si="46"/>
        <v>6447.7174999999997</v>
      </c>
    </row>
    <row r="260" spans="1:22" ht="38.25" x14ac:dyDescent="0.25">
      <c r="A260" s="110">
        <f t="shared" si="47"/>
        <v>251</v>
      </c>
      <c r="B260" s="111">
        <v>50193103</v>
      </c>
      <c r="C260" s="112" t="s">
        <v>659</v>
      </c>
      <c r="D260" s="72" t="s">
        <v>185</v>
      </c>
      <c r="E260" s="71">
        <v>1</v>
      </c>
      <c r="F260" s="129" t="s">
        <v>475</v>
      </c>
      <c r="G260" s="130">
        <v>6851.25</v>
      </c>
      <c r="H260" s="113">
        <v>0.19</v>
      </c>
      <c r="I260" s="134">
        <f t="shared" si="48"/>
        <v>1301.7375</v>
      </c>
      <c r="J260" s="134">
        <f t="shared" si="41"/>
        <v>8152.9875000000002</v>
      </c>
      <c r="K260" s="130">
        <v>8686</v>
      </c>
      <c r="L260" s="113">
        <v>0.19</v>
      </c>
      <c r="M260" s="134">
        <f t="shared" si="49"/>
        <v>1650.34</v>
      </c>
      <c r="N260" s="134">
        <f t="shared" si="42"/>
        <v>10336.34</v>
      </c>
      <c r="O260" s="137">
        <v>8865</v>
      </c>
      <c r="P260" s="113">
        <v>0.19</v>
      </c>
      <c r="Q260" s="118">
        <f t="shared" si="50"/>
        <v>1684.35</v>
      </c>
      <c r="R260" s="118">
        <f t="shared" si="43"/>
        <v>10549.35</v>
      </c>
      <c r="S260" s="118">
        <f t="shared" si="44"/>
        <v>8134.083333333333</v>
      </c>
      <c r="T260" s="113">
        <v>0.19</v>
      </c>
      <c r="U260" s="118">
        <f t="shared" si="45"/>
        <v>1545.4758333333332</v>
      </c>
      <c r="V260" s="118">
        <f t="shared" si="46"/>
        <v>9679.559166666666</v>
      </c>
    </row>
    <row r="261" spans="1:22" ht="38.25" x14ac:dyDescent="0.25">
      <c r="A261" s="110">
        <f t="shared" si="47"/>
        <v>252</v>
      </c>
      <c r="B261" s="111">
        <v>50171831</v>
      </c>
      <c r="C261" s="114" t="s">
        <v>277</v>
      </c>
      <c r="D261" s="72" t="s">
        <v>185</v>
      </c>
      <c r="E261" s="71">
        <v>1</v>
      </c>
      <c r="F261" s="129" t="s">
        <v>475</v>
      </c>
      <c r="G261" s="130">
        <v>150975</v>
      </c>
      <c r="H261" s="113">
        <v>0.19</v>
      </c>
      <c r="I261" s="134">
        <f t="shared" si="48"/>
        <v>28685.25</v>
      </c>
      <c r="J261" s="134">
        <f t="shared" si="41"/>
        <v>179660.25</v>
      </c>
      <c r="K261" s="130">
        <v>191400</v>
      </c>
      <c r="L261" s="113">
        <v>0.19</v>
      </c>
      <c r="M261" s="134">
        <f t="shared" si="49"/>
        <v>36366</v>
      </c>
      <c r="N261" s="134">
        <f t="shared" si="42"/>
        <v>227766</v>
      </c>
      <c r="O261" s="137">
        <v>195360</v>
      </c>
      <c r="P261" s="113">
        <v>0.19</v>
      </c>
      <c r="Q261" s="118">
        <f t="shared" si="50"/>
        <v>37118.400000000001</v>
      </c>
      <c r="R261" s="118">
        <f t="shared" si="43"/>
        <v>232478.4</v>
      </c>
      <c r="S261" s="118">
        <f t="shared" si="44"/>
        <v>179245</v>
      </c>
      <c r="T261" s="113">
        <v>0.19</v>
      </c>
      <c r="U261" s="118">
        <f t="shared" si="45"/>
        <v>34056.550000000003</v>
      </c>
      <c r="V261" s="118">
        <f t="shared" si="46"/>
        <v>213301.55</v>
      </c>
    </row>
    <row r="262" spans="1:22" ht="38.25" x14ac:dyDescent="0.25">
      <c r="A262" s="110">
        <f t="shared" si="47"/>
        <v>253</v>
      </c>
      <c r="B262" s="111">
        <v>50192900</v>
      </c>
      <c r="C262" s="114" t="s">
        <v>278</v>
      </c>
      <c r="D262" s="72" t="s">
        <v>185</v>
      </c>
      <c r="E262" s="71">
        <v>1</v>
      </c>
      <c r="F262" s="129" t="s">
        <v>475</v>
      </c>
      <c r="G262" s="130">
        <v>30881.25</v>
      </c>
      <c r="H262" s="113">
        <v>0.05</v>
      </c>
      <c r="I262" s="134">
        <f t="shared" si="48"/>
        <v>1544.0625</v>
      </c>
      <c r="J262" s="134">
        <f t="shared" si="41"/>
        <v>32425.3125</v>
      </c>
      <c r="K262" s="130">
        <v>40500</v>
      </c>
      <c r="L262" s="113">
        <v>0.05</v>
      </c>
      <c r="M262" s="134">
        <f t="shared" si="49"/>
        <v>2025</v>
      </c>
      <c r="N262" s="134">
        <f t="shared" si="42"/>
        <v>42525</v>
      </c>
      <c r="O262" s="137">
        <v>40500</v>
      </c>
      <c r="P262" s="113">
        <v>0.05</v>
      </c>
      <c r="Q262" s="118">
        <f t="shared" si="50"/>
        <v>2025</v>
      </c>
      <c r="R262" s="118">
        <f t="shared" si="43"/>
        <v>42525</v>
      </c>
      <c r="S262" s="118">
        <f t="shared" si="44"/>
        <v>37293.75</v>
      </c>
      <c r="T262" s="113">
        <v>0.05</v>
      </c>
      <c r="U262" s="118">
        <f t="shared" si="45"/>
        <v>1864.6875</v>
      </c>
      <c r="V262" s="118">
        <f t="shared" si="46"/>
        <v>39158.4375</v>
      </c>
    </row>
    <row r="263" spans="1:22" ht="38.25" x14ac:dyDescent="0.25">
      <c r="A263" s="110">
        <f t="shared" si="47"/>
        <v>254</v>
      </c>
      <c r="B263" s="111">
        <v>50192901</v>
      </c>
      <c r="C263" s="114" t="s">
        <v>279</v>
      </c>
      <c r="D263" s="72" t="s">
        <v>185</v>
      </c>
      <c r="E263" s="71">
        <v>1</v>
      </c>
      <c r="F263" s="129" t="s">
        <v>475</v>
      </c>
      <c r="G263" s="130">
        <v>12558.38</v>
      </c>
      <c r="H263" s="113">
        <v>0.05</v>
      </c>
      <c r="I263" s="134">
        <f t="shared" si="48"/>
        <v>627.91899999999998</v>
      </c>
      <c r="J263" s="134">
        <f t="shared" si="41"/>
        <v>13186.298999999999</v>
      </c>
      <c r="K263" s="130">
        <v>16470</v>
      </c>
      <c r="L263" s="113">
        <v>0.05</v>
      </c>
      <c r="M263" s="134">
        <f t="shared" si="49"/>
        <v>823.5</v>
      </c>
      <c r="N263" s="134">
        <f t="shared" si="42"/>
        <v>17293.5</v>
      </c>
      <c r="O263" s="137">
        <v>16470</v>
      </c>
      <c r="P263" s="113">
        <v>0.05</v>
      </c>
      <c r="Q263" s="118">
        <f t="shared" si="50"/>
        <v>823.5</v>
      </c>
      <c r="R263" s="118">
        <f t="shared" si="43"/>
        <v>17293.5</v>
      </c>
      <c r="S263" s="118">
        <f t="shared" si="44"/>
        <v>15166.126666666665</v>
      </c>
      <c r="T263" s="113">
        <v>0.05</v>
      </c>
      <c r="U263" s="118">
        <f t="shared" si="45"/>
        <v>758.30633333333333</v>
      </c>
      <c r="V263" s="118">
        <f t="shared" si="46"/>
        <v>15924.432999999999</v>
      </c>
    </row>
    <row r="264" spans="1:22" ht="38.25" x14ac:dyDescent="0.25">
      <c r="A264" s="110">
        <f t="shared" si="47"/>
        <v>255</v>
      </c>
      <c r="B264" s="111">
        <v>12161805</v>
      </c>
      <c r="C264" s="114" t="s">
        <v>280</v>
      </c>
      <c r="D264" s="72" t="s">
        <v>185</v>
      </c>
      <c r="E264" s="71">
        <v>1</v>
      </c>
      <c r="F264" s="129" t="s">
        <v>475</v>
      </c>
      <c r="G264" s="130">
        <v>148687.5</v>
      </c>
      <c r="H264" s="113">
        <v>0.19</v>
      </c>
      <c r="I264" s="134">
        <f t="shared" si="48"/>
        <v>28250.625</v>
      </c>
      <c r="J264" s="134">
        <f t="shared" si="41"/>
        <v>176938.125</v>
      </c>
      <c r="K264" s="130">
        <v>188500</v>
      </c>
      <c r="L264" s="113">
        <v>0.19</v>
      </c>
      <c r="M264" s="134">
        <f t="shared" si="49"/>
        <v>35815</v>
      </c>
      <c r="N264" s="134">
        <f t="shared" si="42"/>
        <v>224315</v>
      </c>
      <c r="O264" s="137">
        <v>192400</v>
      </c>
      <c r="P264" s="113">
        <v>0.19</v>
      </c>
      <c r="Q264" s="118">
        <f t="shared" si="50"/>
        <v>36556</v>
      </c>
      <c r="R264" s="118">
        <f t="shared" si="43"/>
        <v>228956</v>
      </c>
      <c r="S264" s="118">
        <f t="shared" si="44"/>
        <v>176529.16666666666</v>
      </c>
      <c r="T264" s="113">
        <v>0.19</v>
      </c>
      <c r="U264" s="118">
        <f t="shared" si="45"/>
        <v>33540.541666666664</v>
      </c>
      <c r="V264" s="118">
        <f t="shared" si="46"/>
        <v>210069.70833333331</v>
      </c>
    </row>
    <row r="265" spans="1:22" ht="38.25" x14ac:dyDescent="0.25">
      <c r="A265" s="110">
        <f t="shared" si="47"/>
        <v>256</v>
      </c>
      <c r="B265" s="111">
        <v>50171901</v>
      </c>
      <c r="C265" s="114" t="s">
        <v>281</v>
      </c>
      <c r="D265" s="72" t="s">
        <v>185</v>
      </c>
      <c r="E265" s="71">
        <v>1</v>
      </c>
      <c r="F265" s="129" t="s">
        <v>475</v>
      </c>
      <c r="G265" s="130">
        <v>7766.25</v>
      </c>
      <c r="H265" s="113">
        <v>0.19</v>
      </c>
      <c r="I265" s="135">
        <f t="shared" si="48"/>
        <v>1475.5875000000001</v>
      </c>
      <c r="J265" s="134">
        <f t="shared" si="41"/>
        <v>9241.8374999999996</v>
      </c>
      <c r="K265" s="130">
        <v>9846</v>
      </c>
      <c r="L265" s="113">
        <v>0.19</v>
      </c>
      <c r="M265" s="135">
        <f t="shared" si="49"/>
        <v>1870.74</v>
      </c>
      <c r="N265" s="135">
        <f t="shared" si="42"/>
        <v>11716.74</v>
      </c>
      <c r="O265" s="137">
        <v>10049</v>
      </c>
      <c r="P265" s="113">
        <v>0.19</v>
      </c>
      <c r="Q265" s="136">
        <f t="shared" si="50"/>
        <v>1909.31</v>
      </c>
      <c r="R265" s="118">
        <f t="shared" si="43"/>
        <v>11958.31</v>
      </c>
      <c r="S265" s="118">
        <f t="shared" si="44"/>
        <v>9220.4166666666661</v>
      </c>
      <c r="T265" s="113">
        <v>0.19</v>
      </c>
      <c r="U265" s="118">
        <f t="shared" si="45"/>
        <v>1751.8791666666666</v>
      </c>
      <c r="V265" s="118">
        <f t="shared" si="46"/>
        <v>10972.295833333334</v>
      </c>
    </row>
    <row r="266" spans="1:22" ht="38.25" x14ac:dyDescent="0.25">
      <c r="A266" s="110">
        <f t="shared" si="47"/>
        <v>257</v>
      </c>
      <c r="B266" s="111">
        <v>50171553</v>
      </c>
      <c r="C266" s="114" t="s">
        <v>282</v>
      </c>
      <c r="D266" s="72" t="s">
        <v>185</v>
      </c>
      <c r="E266" s="71">
        <v>1</v>
      </c>
      <c r="F266" s="129" t="s">
        <v>475</v>
      </c>
      <c r="G266" s="130">
        <v>80062.5</v>
      </c>
      <c r="H266" s="113">
        <v>0.19</v>
      </c>
      <c r="I266" s="134">
        <f t="shared" si="48"/>
        <v>15211.875</v>
      </c>
      <c r="J266" s="134">
        <f t="shared" ref="J266:J329" si="51">+(G266+I266)*E266</f>
        <v>95274.375</v>
      </c>
      <c r="K266" s="130">
        <v>101500</v>
      </c>
      <c r="L266" s="113">
        <v>0.19</v>
      </c>
      <c r="M266" s="134">
        <f t="shared" si="49"/>
        <v>19285</v>
      </c>
      <c r="N266" s="134">
        <f t="shared" ref="N266:N329" si="52">+(K266+M266)*E266</f>
        <v>120785</v>
      </c>
      <c r="O266" s="137">
        <v>103600</v>
      </c>
      <c r="P266" s="113">
        <v>0.19</v>
      </c>
      <c r="Q266" s="118">
        <f t="shared" si="50"/>
        <v>19684</v>
      </c>
      <c r="R266" s="118">
        <f t="shared" ref="R266:R329" si="53">+(O266+Q266)*E266</f>
        <v>123284</v>
      </c>
      <c r="S266" s="118">
        <f t="shared" si="44"/>
        <v>95054.166666666672</v>
      </c>
      <c r="T266" s="113">
        <v>0.19</v>
      </c>
      <c r="U266" s="118">
        <f t="shared" si="45"/>
        <v>18060.291666666668</v>
      </c>
      <c r="V266" s="118">
        <f t="shared" si="46"/>
        <v>113114.45833333334</v>
      </c>
    </row>
    <row r="267" spans="1:22" ht="38.25" x14ac:dyDescent="0.25">
      <c r="A267" s="110">
        <f t="shared" si="47"/>
        <v>258</v>
      </c>
      <c r="B267" s="111">
        <v>50171902</v>
      </c>
      <c r="C267" s="112" t="s">
        <v>660</v>
      </c>
      <c r="D267" s="73" t="s">
        <v>185</v>
      </c>
      <c r="E267" s="71">
        <v>1</v>
      </c>
      <c r="F267" s="129" t="s">
        <v>475</v>
      </c>
      <c r="G267" s="130">
        <v>71941.88</v>
      </c>
      <c r="H267" s="113">
        <v>0.19</v>
      </c>
      <c r="I267" s="134">
        <f t="shared" si="48"/>
        <v>13668.957200000001</v>
      </c>
      <c r="J267" s="134">
        <f t="shared" si="51"/>
        <v>85610.837200000009</v>
      </c>
      <c r="K267" s="130">
        <v>91205</v>
      </c>
      <c r="L267" s="113">
        <v>0.19</v>
      </c>
      <c r="M267" s="134">
        <f t="shared" si="49"/>
        <v>17328.95</v>
      </c>
      <c r="N267" s="134">
        <f t="shared" si="52"/>
        <v>108533.95</v>
      </c>
      <c r="O267" s="137">
        <v>93092</v>
      </c>
      <c r="P267" s="113">
        <v>0.19</v>
      </c>
      <c r="Q267" s="118">
        <f t="shared" si="50"/>
        <v>17687.48</v>
      </c>
      <c r="R267" s="118">
        <f t="shared" si="53"/>
        <v>110779.48</v>
      </c>
      <c r="S267" s="118">
        <f t="shared" ref="S267:S330" si="54">+(K267+O267+G267)/3</f>
        <v>85412.96</v>
      </c>
      <c r="T267" s="113">
        <v>0.19</v>
      </c>
      <c r="U267" s="118">
        <f t="shared" ref="U267:U330" si="55">+S267*T267</f>
        <v>16228.462400000002</v>
      </c>
      <c r="V267" s="118">
        <f t="shared" ref="V267:V330" si="56">+(S267+U267)*E267</f>
        <v>101641.42240000001</v>
      </c>
    </row>
    <row r="268" spans="1:22" ht="38.25" x14ac:dyDescent="0.25">
      <c r="A268" s="110">
        <f t="shared" ref="A268:A331" si="57">+A267+1</f>
        <v>259</v>
      </c>
      <c r="B268" s="111">
        <v>50171550</v>
      </c>
      <c r="C268" s="112" t="s">
        <v>661</v>
      </c>
      <c r="D268" s="73" t="s">
        <v>185</v>
      </c>
      <c r="E268" s="71">
        <v>1</v>
      </c>
      <c r="F268" s="129" t="s">
        <v>475</v>
      </c>
      <c r="G268" s="130">
        <v>80062.5</v>
      </c>
      <c r="H268" s="113">
        <v>0.19</v>
      </c>
      <c r="I268" s="134">
        <f t="shared" si="48"/>
        <v>15211.875</v>
      </c>
      <c r="J268" s="134">
        <f t="shared" si="51"/>
        <v>95274.375</v>
      </c>
      <c r="K268" s="130">
        <v>101500</v>
      </c>
      <c r="L268" s="113">
        <v>0.19</v>
      </c>
      <c r="M268" s="134">
        <f t="shared" si="49"/>
        <v>19285</v>
      </c>
      <c r="N268" s="134">
        <f t="shared" si="52"/>
        <v>120785</v>
      </c>
      <c r="O268" s="138">
        <v>103600</v>
      </c>
      <c r="P268" s="115">
        <v>0.19</v>
      </c>
      <c r="Q268" s="118">
        <f t="shared" si="50"/>
        <v>19684</v>
      </c>
      <c r="R268" s="118">
        <f t="shared" si="53"/>
        <v>123284</v>
      </c>
      <c r="S268" s="118">
        <f t="shared" si="54"/>
        <v>95054.166666666672</v>
      </c>
      <c r="T268" s="115">
        <v>0.19</v>
      </c>
      <c r="U268" s="118">
        <f t="shared" si="55"/>
        <v>18060.291666666668</v>
      </c>
      <c r="V268" s="118">
        <f t="shared" si="56"/>
        <v>113114.45833333334</v>
      </c>
    </row>
    <row r="269" spans="1:22" ht="38.25" x14ac:dyDescent="0.25">
      <c r="A269" s="110">
        <f t="shared" si="57"/>
        <v>260</v>
      </c>
      <c r="B269" s="111">
        <v>50161800</v>
      </c>
      <c r="C269" s="112" t="s">
        <v>662</v>
      </c>
      <c r="D269" s="73" t="s">
        <v>185</v>
      </c>
      <c r="E269" s="71">
        <v>1</v>
      </c>
      <c r="F269" s="129" t="s">
        <v>475</v>
      </c>
      <c r="G269" s="130">
        <v>22760.63</v>
      </c>
      <c r="H269" s="113">
        <v>0.19</v>
      </c>
      <c r="I269" s="134">
        <f t="shared" si="48"/>
        <v>4324.5196999999998</v>
      </c>
      <c r="J269" s="134">
        <f t="shared" si="51"/>
        <v>27085.149700000002</v>
      </c>
      <c r="K269" s="130">
        <v>28855</v>
      </c>
      <c r="L269" s="113">
        <v>0.19</v>
      </c>
      <c r="M269" s="134">
        <f t="shared" si="49"/>
        <v>5482.45</v>
      </c>
      <c r="N269" s="134">
        <f t="shared" si="52"/>
        <v>34337.449999999997</v>
      </c>
      <c r="O269" s="137">
        <v>29452</v>
      </c>
      <c r="P269" s="113">
        <v>0.19</v>
      </c>
      <c r="Q269" s="118">
        <f t="shared" si="50"/>
        <v>5595.88</v>
      </c>
      <c r="R269" s="118">
        <f t="shared" si="53"/>
        <v>35047.879999999997</v>
      </c>
      <c r="S269" s="118">
        <f t="shared" si="54"/>
        <v>27022.543333333335</v>
      </c>
      <c r="T269" s="113">
        <v>0.19</v>
      </c>
      <c r="U269" s="118">
        <f t="shared" si="55"/>
        <v>5134.2832333333336</v>
      </c>
      <c r="V269" s="118">
        <f t="shared" si="56"/>
        <v>32156.82656666667</v>
      </c>
    </row>
    <row r="270" spans="1:22" ht="38.25" x14ac:dyDescent="0.25">
      <c r="A270" s="110">
        <f t="shared" si="57"/>
        <v>261</v>
      </c>
      <c r="B270" s="111">
        <v>50171904</v>
      </c>
      <c r="C270" s="112" t="s">
        <v>663</v>
      </c>
      <c r="D270" s="73" t="s">
        <v>185</v>
      </c>
      <c r="E270" s="71">
        <v>1</v>
      </c>
      <c r="F270" s="129" t="s">
        <v>475</v>
      </c>
      <c r="G270" s="130">
        <v>17716.88</v>
      </c>
      <c r="H270" s="113">
        <v>0.19</v>
      </c>
      <c r="I270" s="134">
        <f t="shared" si="48"/>
        <v>3366.2072000000003</v>
      </c>
      <c r="J270" s="134">
        <f t="shared" si="51"/>
        <v>21083.087200000002</v>
      </c>
      <c r="K270" s="130">
        <v>22461</v>
      </c>
      <c r="L270" s="113">
        <v>0.19</v>
      </c>
      <c r="M270" s="134">
        <f t="shared" si="49"/>
        <v>4267.59</v>
      </c>
      <c r="N270" s="134">
        <f t="shared" si="52"/>
        <v>26728.59</v>
      </c>
      <c r="O270" s="137">
        <v>22925</v>
      </c>
      <c r="P270" s="113">
        <v>0.19</v>
      </c>
      <c r="Q270" s="118">
        <f t="shared" si="50"/>
        <v>4355.75</v>
      </c>
      <c r="R270" s="118">
        <f t="shared" si="53"/>
        <v>27280.75</v>
      </c>
      <c r="S270" s="118">
        <f t="shared" si="54"/>
        <v>21034.293333333335</v>
      </c>
      <c r="T270" s="113">
        <v>0.19</v>
      </c>
      <c r="U270" s="118">
        <f t="shared" si="55"/>
        <v>3996.5157333333336</v>
      </c>
      <c r="V270" s="118">
        <f t="shared" si="56"/>
        <v>25030.809066666669</v>
      </c>
    </row>
    <row r="271" spans="1:22" ht="38.25" x14ac:dyDescent="0.25">
      <c r="A271" s="110">
        <f t="shared" si="57"/>
        <v>262</v>
      </c>
      <c r="B271" s="111">
        <v>50101717</v>
      </c>
      <c r="C271" s="112" t="s">
        <v>664</v>
      </c>
      <c r="D271" s="73" t="s">
        <v>185</v>
      </c>
      <c r="E271" s="71">
        <v>1</v>
      </c>
      <c r="F271" s="129" t="s">
        <v>475</v>
      </c>
      <c r="G271" s="130">
        <v>149831.25</v>
      </c>
      <c r="H271" s="113">
        <v>0.19</v>
      </c>
      <c r="I271" s="134">
        <f t="shared" si="48"/>
        <v>28467.9375</v>
      </c>
      <c r="J271" s="134">
        <f t="shared" si="51"/>
        <v>178299.1875</v>
      </c>
      <c r="K271" s="130">
        <v>189950</v>
      </c>
      <c r="L271" s="113">
        <v>0.19</v>
      </c>
      <c r="M271" s="134">
        <f t="shared" si="49"/>
        <v>36090.5</v>
      </c>
      <c r="N271" s="134">
        <f t="shared" si="52"/>
        <v>226040.5</v>
      </c>
      <c r="O271" s="137">
        <v>193880</v>
      </c>
      <c r="P271" s="113">
        <v>0.19</v>
      </c>
      <c r="Q271" s="118">
        <f t="shared" si="50"/>
        <v>36837.199999999997</v>
      </c>
      <c r="R271" s="118">
        <f t="shared" si="53"/>
        <v>230717.2</v>
      </c>
      <c r="S271" s="118">
        <f t="shared" si="54"/>
        <v>177887.08333333334</v>
      </c>
      <c r="T271" s="113">
        <v>0.19</v>
      </c>
      <c r="U271" s="118">
        <f t="shared" si="55"/>
        <v>33798.545833333337</v>
      </c>
      <c r="V271" s="118">
        <f t="shared" si="56"/>
        <v>211685.62916666668</v>
      </c>
    </row>
    <row r="272" spans="1:22" ht="38.25" x14ac:dyDescent="0.25">
      <c r="A272" s="110">
        <f t="shared" si="57"/>
        <v>263</v>
      </c>
      <c r="B272" s="111">
        <v>50161800</v>
      </c>
      <c r="C272" s="114" t="s">
        <v>283</v>
      </c>
      <c r="D272" s="73" t="s">
        <v>185</v>
      </c>
      <c r="E272" s="71">
        <v>1</v>
      </c>
      <c r="F272" s="129" t="s">
        <v>475</v>
      </c>
      <c r="G272" s="130">
        <v>11208.75</v>
      </c>
      <c r="H272" s="113">
        <v>0.19</v>
      </c>
      <c r="I272" s="134">
        <f t="shared" si="48"/>
        <v>2129.6624999999999</v>
      </c>
      <c r="J272" s="134">
        <f t="shared" si="51"/>
        <v>13338.4125</v>
      </c>
      <c r="K272" s="130">
        <v>14210</v>
      </c>
      <c r="L272" s="113">
        <v>0.19</v>
      </c>
      <c r="M272" s="134">
        <f t="shared" si="49"/>
        <v>2699.9</v>
      </c>
      <c r="N272" s="134">
        <f t="shared" si="52"/>
        <v>16909.900000000001</v>
      </c>
      <c r="O272" s="137">
        <v>14504</v>
      </c>
      <c r="P272" s="113">
        <v>0.19</v>
      </c>
      <c r="Q272" s="118">
        <f t="shared" si="50"/>
        <v>2755.76</v>
      </c>
      <c r="R272" s="118">
        <f t="shared" si="53"/>
        <v>17259.760000000002</v>
      </c>
      <c r="S272" s="118">
        <f t="shared" si="54"/>
        <v>13307.583333333334</v>
      </c>
      <c r="T272" s="113">
        <v>0.19</v>
      </c>
      <c r="U272" s="118">
        <f t="shared" si="55"/>
        <v>2528.4408333333336</v>
      </c>
      <c r="V272" s="118">
        <f t="shared" si="56"/>
        <v>15836.024166666668</v>
      </c>
    </row>
    <row r="273" spans="1:22" ht="38.25" x14ac:dyDescent="0.25">
      <c r="A273" s="110">
        <f t="shared" si="57"/>
        <v>264</v>
      </c>
      <c r="B273" s="111">
        <v>50192301</v>
      </c>
      <c r="C273" s="114" t="s">
        <v>284</v>
      </c>
      <c r="D273" s="73" t="s">
        <v>185</v>
      </c>
      <c r="E273" s="71">
        <v>1</v>
      </c>
      <c r="F273" s="129" t="s">
        <v>475</v>
      </c>
      <c r="G273" s="130">
        <v>8006.25</v>
      </c>
      <c r="H273" s="113">
        <v>0.19</v>
      </c>
      <c r="I273" s="134">
        <f t="shared" si="48"/>
        <v>1521.1875</v>
      </c>
      <c r="J273" s="134">
        <f t="shared" si="51"/>
        <v>9527.4375</v>
      </c>
      <c r="K273" s="130">
        <v>10150</v>
      </c>
      <c r="L273" s="113">
        <v>0.19</v>
      </c>
      <c r="M273" s="134">
        <f t="shared" si="49"/>
        <v>1928.5</v>
      </c>
      <c r="N273" s="134">
        <f t="shared" si="52"/>
        <v>12078.5</v>
      </c>
      <c r="O273" s="137">
        <v>10360</v>
      </c>
      <c r="P273" s="113">
        <v>0.19</v>
      </c>
      <c r="Q273" s="118">
        <f t="shared" si="50"/>
        <v>1968.4</v>
      </c>
      <c r="R273" s="118">
        <f t="shared" si="53"/>
        <v>12328.4</v>
      </c>
      <c r="S273" s="118">
        <f t="shared" si="54"/>
        <v>9505.4166666666661</v>
      </c>
      <c r="T273" s="113">
        <v>0.19</v>
      </c>
      <c r="U273" s="118">
        <f t="shared" si="55"/>
        <v>1806.0291666666665</v>
      </c>
      <c r="V273" s="118">
        <f t="shared" si="56"/>
        <v>11311.445833333333</v>
      </c>
    </row>
    <row r="274" spans="1:22" ht="38.25" x14ac:dyDescent="0.25">
      <c r="A274" s="110">
        <f t="shared" si="57"/>
        <v>265</v>
      </c>
      <c r="B274" s="111">
        <v>50192301</v>
      </c>
      <c r="C274" s="114" t="s">
        <v>285</v>
      </c>
      <c r="D274" s="73" t="s">
        <v>185</v>
      </c>
      <c r="E274" s="71">
        <v>1</v>
      </c>
      <c r="F274" s="129" t="s">
        <v>475</v>
      </c>
      <c r="G274" s="130">
        <v>12981.75</v>
      </c>
      <c r="H274" s="113">
        <v>0.19</v>
      </c>
      <c r="I274" s="134">
        <f t="shared" si="48"/>
        <v>2466.5325000000003</v>
      </c>
      <c r="J274" s="134">
        <f t="shared" si="51"/>
        <v>15448.282500000001</v>
      </c>
      <c r="K274" s="130">
        <v>16458</v>
      </c>
      <c r="L274" s="113">
        <v>0.19</v>
      </c>
      <c r="M274" s="134">
        <f t="shared" si="49"/>
        <v>3127.02</v>
      </c>
      <c r="N274" s="134">
        <f t="shared" si="52"/>
        <v>19585.02</v>
      </c>
      <c r="O274" s="137">
        <v>16798</v>
      </c>
      <c r="P274" s="113">
        <v>0.19</v>
      </c>
      <c r="Q274" s="118">
        <f t="shared" si="50"/>
        <v>3191.62</v>
      </c>
      <c r="R274" s="118">
        <f t="shared" si="53"/>
        <v>19989.62</v>
      </c>
      <c r="S274" s="118">
        <f t="shared" si="54"/>
        <v>15412.583333333334</v>
      </c>
      <c r="T274" s="113">
        <v>0.19</v>
      </c>
      <c r="U274" s="118">
        <f t="shared" si="55"/>
        <v>2928.3908333333334</v>
      </c>
      <c r="V274" s="118">
        <f t="shared" si="56"/>
        <v>18340.974166666667</v>
      </c>
    </row>
    <row r="275" spans="1:22" ht="38.25" x14ac:dyDescent="0.25">
      <c r="A275" s="110">
        <f t="shared" si="57"/>
        <v>266</v>
      </c>
      <c r="B275" s="111">
        <v>50192301</v>
      </c>
      <c r="C275" s="116" t="s">
        <v>665</v>
      </c>
      <c r="D275" s="73" t="s">
        <v>185</v>
      </c>
      <c r="E275" s="71">
        <v>1</v>
      </c>
      <c r="F275" s="129" t="s">
        <v>475</v>
      </c>
      <c r="G275" s="131">
        <v>12981.75</v>
      </c>
      <c r="H275" s="117">
        <v>0.19</v>
      </c>
      <c r="I275" s="134">
        <f t="shared" si="48"/>
        <v>2466.5325000000003</v>
      </c>
      <c r="J275" s="134">
        <f t="shared" si="51"/>
        <v>15448.282500000001</v>
      </c>
      <c r="K275" s="131">
        <v>16458</v>
      </c>
      <c r="L275" s="117">
        <v>0.19</v>
      </c>
      <c r="M275" s="134">
        <f t="shared" si="49"/>
        <v>3127.02</v>
      </c>
      <c r="N275" s="134">
        <f t="shared" si="52"/>
        <v>19585.02</v>
      </c>
      <c r="O275" s="137">
        <v>16798</v>
      </c>
      <c r="P275" s="113">
        <v>0.19</v>
      </c>
      <c r="Q275" s="118">
        <f t="shared" si="50"/>
        <v>3191.62</v>
      </c>
      <c r="R275" s="118">
        <f t="shared" si="53"/>
        <v>19989.62</v>
      </c>
      <c r="S275" s="118">
        <f t="shared" si="54"/>
        <v>15412.583333333334</v>
      </c>
      <c r="T275" s="113">
        <v>0.19</v>
      </c>
      <c r="U275" s="118">
        <f t="shared" si="55"/>
        <v>2928.3908333333334</v>
      </c>
      <c r="V275" s="118">
        <f t="shared" si="56"/>
        <v>18340.974166666667</v>
      </c>
    </row>
    <row r="276" spans="1:22" ht="38.25" x14ac:dyDescent="0.25">
      <c r="A276" s="110">
        <f t="shared" si="57"/>
        <v>267</v>
      </c>
      <c r="B276" s="111">
        <v>12352202</v>
      </c>
      <c r="C276" s="112" t="s">
        <v>666</v>
      </c>
      <c r="D276" s="73" t="s">
        <v>185</v>
      </c>
      <c r="E276" s="71">
        <v>1</v>
      </c>
      <c r="F276" s="129" t="s">
        <v>475</v>
      </c>
      <c r="G276" s="130">
        <v>64736.25</v>
      </c>
      <c r="H276" s="113">
        <v>0.19</v>
      </c>
      <c r="I276" s="134">
        <f t="shared" si="48"/>
        <v>12299.887500000001</v>
      </c>
      <c r="J276" s="134">
        <f t="shared" si="51"/>
        <v>77036.137499999997</v>
      </c>
      <c r="K276" s="130">
        <v>82070</v>
      </c>
      <c r="L276" s="113">
        <v>0.19</v>
      </c>
      <c r="M276" s="134">
        <f t="shared" si="49"/>
        <v>15593.3</v>
      </c>
      <c r="N276" s="134">
        <f t="shared" si="52"/>
        <v>97663.3</v>
      </c>
      <c r="O276" s="137">
        <v>83768</v>
      </c>
      <c r="P276" s="113">
        <v>0.19</v>
      </c>
      <c r="Q276" s="118">
        <f t="shared" si="50"/>
        <v>15915.92</v>
      </c>
      <c r="R276" s="118">
        <f t="shared" si="53"/>
        <v>99683.92</v>
      </c>
      <c r="S276" s="118">
        <f t="shared" si="54"/>
        <v>76858.083333333328</v>
      </c>
      <c r="T276" s="113">
        <v>0.19</v>
      </c>
      <c r="U276" s="118">
        <f t="shared" si="55"/>
        <v>14603.035833333333</v>
      </c>
      <c r="V276" s="118">
        <f t="shared" si="56"/>
        <v>91461.119166666656</v>
      </c>
    </row>
    <row r="277" spans="1:22" ht="38.25" x14ac:dyDescent="0.25">
      <c r="A277" s="110">
        <f t="shared" si="57"/>
        <v>268</v>
      </c>
      <c r="B277" s="111">
        <v>12352202</v>
      </c>
      <c r="C277" s="112" t="s">
        <v>667</v>
      </c>
      <c r="D277" s="73" t="s">
        <v>185</v>
      </c>
      <c r="E277" s="71">
        <v>1</v>
      </c>
      <c r="F277" s="129" t="s">
        <v>475</v>
      </c>
      <c r="G277" s="130">
        <v>16012.5</v>
      </c>
      <c r="H277" s="113">
        <v>0.19</v>
      </c>
      <c r="I277" s="134">
        <f t="shared" si="48"/>
        <v>3042.375</v>
      </c>
      <c r="J277" s="134">
        <f t="shared" si="51"/>
        <v>19054.875</v>
      </c>
      <c r="K277" s="130">
        <v>20300</v>
      </c>
      <c r="L277" s="113">
        <v>0.19</v>
      </c>
      <c r="M277" s="134">
        <f t="shared" si="49"/>
        <v>3857</v>
      </c>
      <c r="N277" s="134">
        <f t="shared" si="52"/>
        <v>24157</v>
      </c>
      <c r="O277" s="137">
        <v>20720</v>
      </c>
      <c r="P277" s="113">
        <v>0.19</v>
      </c>
      <c r="Q277" s="118">
        <f t="shared" si="50"/>
        <v>3936.8</v>
      </c>
      <c r="R277" s="118">
        <f t="shared" si="53"/>
        <v>24656.799999999999</v>
      </c>
      <c r="S277" s="118">
        <f t="shared" si="54"/>
        <v>19010.833333333332</v>
      </c>
      <c r="T277" s="113">
        <v>0.19</v>
      </c>
      <c r="U277" s="118">
        <f t="shared" si="55"/>
        <v>3612.0583333333329</v>
      </c>
      <c r="V277" s="118">
        <f t="shared" si="56"/>
        <v>22622.891666666666</v>
      </c>
    </row>
    <row r="278" spans="1:22" ht="38.25" x14ac:dyDescent="0.25">
      <c r="A278" s="110">
        <f t="shared" si="57"/>
        <v>269</v>
      </c>
      <c r="B278" s="111">
        <v>12352202</v>
      </c>
      <c r="C278" s="112" t="s">
        <v>668</v>
      </c>
      <c r="D278" s="73" t="s">
        <v>185</v>
      </c>
      <c r="E278" s="71">
        <v>1</v>
      </c>
      <c r="F278" s="129" t="s">
        <v>475</v>
      </c>
      <c r="G278" s="130">
        <v>102937.5</v>
      </c>
      <c r="H278" s="113">
        <v>0.19</v>
      </c>
      <c r="I278" s="134">
        <f t="shared" si="48"/>
        <v>19558.125</v>
      </c>
      <c r="J278" s="134">
        <f t="shared" si="51"/>
        <v>122495.625</v>
      </c>
      <c r="K278" s="130">
        <v>130500</v>
      </c>
      <c r="L278" s="113">
        <v>0.19</v>
      </c>
      <c r="M278" s="134">
        <f t="shared" si="49"/>
        <v>24795</v>
      </c>
      <c r="N278" s="134">
        <f t="shared" si="52"/>
        <v>155295</v>
      </c>
      <c r="O278" s="137">
        <v>133200</v>
      </c>
      <c r="P278" s="113">
        <v>0.19</v>
      </c>
      <c r="Q278" s="118">
        <f t="shared" si="50"/>
        <v>25308</v>
      </c>
      <c r="R278" s="118">
        <f t="shared" si="53"/>
        <v>158508</v>
      </c>
      <c r="S278" s="118">
        <f t="shared" si="54"/>
        <v>122212.5</v>
      </c>
      <c r="T278" s="113">
        <v>0.19</v>
      </c>
      <c r="U278" s="118">
        <f t="shared" si="55"/>
        <v>23220.375</v>
      </c>
      <c r="V278" s="118">
        <f t="shared" si="56"/>
        <v>145432.875</v>
      </c>
    </row>
    <row r="279" spans="1:22" ht="38.25" x14ac:dyDescent="0.25">
      <c r="A279" s="110">
        <f t="shared" si="57"/>
        <v>270</v>
      </c>
      <c r="B279" s="111">
        <v>51101500</v>
      </c>
      <c r="C279" s="114" t="s">
        <v>480</v>
      </c>
      <c r="D279" s="73" t="s">
        <v>185</v>
      </c>
      <c r="E279" s="71">
        <v>1</v>
      </c>
      <c r="F279" s="129" t="s">
        <v>475</v>
      </c>
      <c r="G279" s="130">
        <v>240187.5</v>
      </c>
      <c r="H279" s="113">
        <v>0.19</v>
      </c>
      <c r="I279" s="134">
        <f t="shared" si="48"/>
        <v>45635.625</v>
      </c>
      <c r="J279" s="134">
        <f t="shared" si="51"/>
        <v>285823.125</v>
      </c>
      <c r="K279" s="130">
        <v>304500</v>
      </c>
      <c r="L279" s="113">
        <v>0.19</v>
      </c>
      <c r="M279" s="134">
        <f t="shared" si="49"/>
        <v>57855</v>
      </c>
      <c r="N279" s="134">
        <f t="shared" si="52"/>
        <v>362355</v>
      </c>
      <c r="O279" s="137">
        <v>310800</v>
      </c>
      <c r="P279" s="113">
        <v>0.19</v>
      </c>
      <c r="Q279" s="118">
        <f t="shared" si="50"/>
        <v>59052</v>
      </c>
      <c r="R279" s="118">
        <f t="shared" si="53"/>
        <v>369852</v>
      </c>
      <c r="S279" s="118">
        <f t="shared" si="54"/>
        <v>285162.5</v>
      </c>
      <c r="T279" s="113">
        <v>0.19</v>
      </c>
      <c r="U279" s="118">
        <f t="shared" si="55"/>
        <v>54180.875</v>
      </c>
      <c r="V279" s="118">
        <f t="shared" si="56"/>
        <v>339343.375</v>
      </c>
    </row>
    <row r="280" spans="1:22" ht="38.25" x14ac:dyDescent="0.25">
      <c r="A280" s="110">
        <f t="shared" si="57"/>
        <v>271</v>
      </c>
      <c r="B280" s="111">
        <v>51211615</v>
      </c>
      <c r="C280" s="114" t="s">
        <v>286</v>
      </c>
      <c r="D280" s="73" t="s">
        <v>185</v>
      </c>
      <c r="E280" s="71">
        <v>1</v>
      </c>
      <c r="F280" s="129" t="s">
        <v>475</v>
      </c>
      <c r="G280" s="130">
        <v>343125</v>
      </c>
      <c r="H280" s="113">
        <v>0.19</v>
      </c>
      <c r="I280" s="134">
        <f t="shared" si="48"/>
        <v>65193.75</v>
      </c>
      <c r="J280" s="134">
        <f t="shared" si="51"/>
        <v>408318.75</v>
      </c>
      <c r="K280" s="130">
        <v>435000</v>
      </c>
      <c r="L280" s="113">
        <v>0.19</v>
      </c>
      <c r="M280" s="134">
        <f t="shared" si="49"/>
        <v>82650</v>
      </c>
      <c r="N280" s="134">
        <f t="shared" si="52"/>
        <v>517650</v>
      </c>
      <c r="O280" s="138">
        <v>444000</v>
      </c>
      <c r="P280" s="115">
        <v>0.19</v>
      </c>
      <c r="Q280" s="118">
        <f t="shared" si="50"/>
        <v>84360</v>
      </c>
      <c r="R280" s="118">
        <f t="shared" si="53"/>
        <v>528360</v>
      </c>
      <c r="S280" s="118">
        <f t="shared" si="54"/>
        <v>407375</v>
      </c>
      <c r="T280" s="115">
        <v>0.19</v>
      </c>
      <c r="U280" s="118">
        <f t="shared" si="55"/>
        <v>77401.25</v>
      </c>
      <c r="V280" s="118">
        <f t="shared" si="56"/>
        <v>484776.25</v>
      </c>
    </row>
    <row r="281" spans="1:22" ht="38.25" x14ac:dyDescent="0.25">
      <c r="A281" s="110">
        <f t="shared" si="57"/>
        <v>272</v>
      </c>
      <c r="B281" s="111">
        <v>50221100</v>
      </c>
      <c r="C281" s="114" t="s">
        <v>287</v>
      </c>
      <c r="D281" s="73" t="s">
        <v>185</v>
      </c>
      <c r="E281" s="71">
        <v>1</v>
      </c>
      <c r="F281" s="129" t="s">
        <v>475</v>
      </c>
      <c r="G281" s="130">
        <v>28936.880000000001</v>
      </c>
      <c r="H281" s="113">
        <v>0</v>
      </c>
      <c r="I281" s="134">
        <f t="shared" si="48"/>
        <v>0</v>
      </c>
      <c r="J281" s="134">
        <f t="shared" si="51"/>
        <v>28936.880000000001</v>
      </c>
      <c r="K281" s="130">
        <v>37950</v>
      </c>
      <c r="L281" s="113">
        <v>0</v>
      </c>
      <c r="M281" s="134">
        <f t="shared" si="49"/>
        <v>0</v>
      </c>
      <c r="N281" s="134">
        <f t="shared" si="52"/>
        <v>37950</v>
      </c>
      <c r="O281" s="137">
        <v>37950</v>
      </c>
      <c r="P281" s="113">
        <v>0</v>
      </c>
      <c r="Q281" s="118">
        <f t="shared" si="50"/>
        <v>0</v>
      </c>
      <c r="R281" s="118">
        <f t="shared" si="53"/>
        <v>37950</v>
      </c>
      <c r="S281" s="118">
        <f t="shared" si="54"/>
        <v>34945.626666666671</v>
      </c>
      <c r="T281" s="113">
        <v>0</v>
      </c>
      <c r="U281" s="118">
        <f t="shared" si="55"/>
        <v>0</v>
      </c>
      <c r="V281" s="118">
        <f t="shared" si="56"/>
        <v>34945.626666666671</v>
      </c>
    </row>
    <row r="282" spans="1:22" ht="38.25" x14ac:dyDescent="0.25">
      <c r="A282" s="110">
        <f t="shared" si="57"/>
        <v>273</v>
      </c>
      <c r="B282" s="111">
        <v>50202311</v>
      </c>
      <c r="C282" s="114" t="s">
        <v>288</v>
      </c>
      <c r="D282" s="73" t="s">
        <v>185</v>
      </c>
      <c r="E282" s="71">
        <v>1</v>
      </c>
      <c r="F282" s="129" t="s">
        <v>475</v>
      </c>
      <c r="G282" s="130">
        <v>37972.5</v>
      </c>
      <c r="H282" s="113">
        <v>0.19</v>
      </c>
      <c r="I282" s="134">
        <f t="shared" si="48"/>
        <v>7214.7749999999996</v>
      </c>
      <c r="J282" s="134">
        <f t="shared" si="51"/>
        <v>45187.275000000001</v>
      </c>
      <c r="K282" s="130">
        <v>48140</v>
      </c>
      <c r="L282" s="113">
        <v>0.19</v>
      </c>
      <c r="M282" s="134">
        <f t="shared" si="49"/>
        <v>9146.6</v>
      </c>
      <c r="N282" s="134">
        <f t="shared" si="52"/>
        <v>57286.6</v>
      </c>
      <c r="O282" s="137">
        <v>49136</v>
      </c>
      <c r="P282" s="113">
        <v>0.19</v>
      </c>
      <c r="Q282" s="118">
        <f t="shared" si="50"/>
        <v>9335.84</v>
      </c>
      <c r="R282" s="118">
        <f t="shared" si="53"/>
        <v>58471.839999999997</v>
      </c>
      <c r="S282" s="118">
        <f t="shared" si="54"/>
        <v>45082.833333333336</v>
      </c>
      <c r="T282" s="113">
        <v>0.19</v>
      </c>
      <c r="U282" s="118">
        <f t="shared" si="55"/>
        <v>8565.7383333333346</v>
      </c>
      <c r="V282" s="118">
        <f t="shared" si="56"/>
        <v>53648.57166666667</v>
      </c>
    </row>
    <row r="283" spans="1:22" ht="38.25" x14ac:dyDescent="0.25">
      <c r="A283" s="110">
        <f t="shared" si="57"/>
        <v>274</v>
      </c>
      <c r="B283" s="111">
        <v>50161500</v>
      </c>
      <c r="C283" s="112" t="s">
        <v>669</v>
      </c>
      <c r="D283" s="73" t="s">
        <v>185</v>
      </c>
      <c r="E283" s="71">
        <v>1</v>
      </c>
      <c r="F283" s="129" t="s">
        <v>475</v>
      </c>
      <c r="G283" s="130">
        <v>154406.25</v>
      </c>
      <c r="H283" s="113">
        <v>0.19</v>
      </c>
      <c r="I283" s="134">
        <f t="shared" si="48"/>
        <v>29337.1875</v>
      </c>
      <c r="J283" s="134">
        <f t="shared" si="51"/>
        <v>183743.4375</v>
      </c>
      <c r="K283" s="130">
        <v>195750</v>
      </c>
      <c r="L283" s="113">
        <v>0.19</v>
      </c>
      <c r="M283" s="134">
        <f t="shared" si="49"/>
        <v>37192.5</v>
      </c>
      <c r="N283" s="134">
        <f t="shared" si="52"/>
        <v>232942.5</v>
      </c>
      <c r="O283" s="137">
        <v>199800</v>
      </c>
      <c r="P283" s="113">
        <v>0.19</v>
      </c>
      <c r="Q283" s="118">
        <f t="shared" si="50"/>
        <v>37962</v>
      </c>
      <c r="R283" s="118">
        <f t="shared" si="53"/>
        <v>237762</v>
      </c>
      <c r="S283" s="118">
        <f t="shared" si="54"/>
        <v>183318.75</v>
      </c>
      <c r="T283" s="113">
        <v>0.19</v>
      </c>
      <c r="U283" s="118">
        <f t="shared" si="55"/>
        <v>34830.5625</v>
      </c>
      <c r="V283" s="118">
        <f t="shared" si="56"/>
        <v>218149.3125</v>
      </c>
    </row>
    <row r="284" spans="1:22" ht="63.75" x14ac:dyDescent="0.25">
      <c r="A284" s="110">
        <f t="shared" si="57"/>
        <v>275</v>
      </c>
      <c r="B284" s="111">
        <v>12164502</v>
      </c>
      <c r="C284" s="112" t="s">
        <v>670</v>
      </c>
      <c r="D284" s="73" t="s">
        <v>185</v>
      </c>
      <c r="E284" s="71">
        <v>1</v>
      </c>
      <c r="F284" s="129" t="s">
        <v>475</v>
      </c>
      <c r="G284" s="130">
        <v>154406.25</v>
      </c>
      <c r="H284" s="113">
        <v>0.19</v>
      </c>
      <c r="I284" s="134">
        <f t="shared" si="48"/>
        <v>29337.1875</v>
      </c>
      <c r="J284" s="134">
        <f t="shared" si="51"/>
        <v>183743.4375</v>
      </c>
      <c r="K284" s="130">
        <v>195750</v>
      </c>
      <c r="L284" s="113">
        <v>0.19</v>
      </c>
      <c r="M284" s="134">
        <f t="shared" si="49"/>
        <v>37192.5</v>
      </c>
      <c r="N284" s="134">
        <f t="shared" si="52"/>
        <v>232942.5</v>
      </c>
      <c r="O284" s="137">
        <v>199800</v>
      </c>
      <c r="P284" s="113">
        <v>0.19</v>
      </c>
      <c r="Q284" s="118">
        <f t="shared" si="50"/>
        <v>37962</v>
      </c>
      <c r="R284" s="118">
        <f t="shared" si="53"/>
        <v>237762</v>
      </c>
      <c r="S284" s="118">
        <f t="shared" si="54"/>
        <v>183318.75</v>
      </c>
      <c r="T284" s="113">
        <v>0.19</v>
      </c>
      <c r="U284" s="118">
        <f t="shared" si="55"/>
        <v>34830.5625</v>
      </c>
      <c r="V284" s="118">
        <f t="shared" si="56"/>
        <v>218149.3125</v>
      </c>
    </row>
    <row r="285" spans="1:22" ht="38.25" x14ac:dyDescent="0.25">
      <c r="A285" s="110">
        <f t="shared" si="57"/>
        <v>276</v>
      </c>
      <c r="B285" s="111">
        <v>12164501</v>
      </c>
      <c r="C285" s="112" t="s">
        <v>671</v>
      </c>
      <c r="D285" s="73" t="s">
        <v>185</v>
      </c>
      <c r="E285" s="71">
        <v>1</v>
      </c>
      <c r="F285" s="129" t="s">
        <v>475</v>
      </c>
      <c r="G285" s="130">
        <v>8006.25</v>
      </c>
      <c r="H285" s="113">
        <v>0</v>
      </c>
      <c r="I285" s="134">
        <f t="shared" si="48"/>
        <v>0</v>
      </c>
      <c r="J285" s="134">
        <f t="shared" si="51"/>
        <v>8006.25</v>
      </c>
      <c r="K285" s="130">
        <v>10500</v>
      </c>
      <c r="L285" s="113">
        <v>0</v>
      </c>
      <c r="M285" s="134">
        <f t="shared" si="49"/>
        <v>0</v>
      </c>
      <c r="N285" s="134">
        <f t="shared" si="52"/>
        <v>10500</v>
      </c>
      <c r="O285" s="137">
        <v>10500</v>
      </c>
      <c r="P285" s="113">
        <v>0</v>
      </c>
      <c r="Q285" s="118">
        <f t="shared" si="50"/>
        <v>0</v>
      </c>
      <c r="R285" s="118">
        <f t="shared" si="53"/>
        <v>10500</v>
      </c>
      <c r="S285" s="118">
        <f t="shared" si="54"/>
        <v>9668.75</v>
      </c>
      <c r="T285" s="113">
        <v>0</v>
      </c>
      <c r="U285" s="118">
        <f t="shared" si="55"/>
        <v>0</v>
      </c>
      <c r="V285" s="118">
        <f t="shared" si="56"/>
        <v>9668.75</v>
      </c>
    </row>
    <row r="286" spans="1:22" ht="38.25" x14ac:dyDescent="0.25">
      <c r="A286" s="110">
        <f t="shared" si="57"/>
        <v>277</v>
      </c>
      <c r="B286" s="111">
        <v>50171551</v>
      </c>
      <c r="C286" s="114" t="s">
        <v>289</v>
      </c>
      <c r="D286" s="73" t="s">
        <v>185</v>
      </c>
      <c r="E286" s="71">
        <v>1</v>
      </c>
      <c r="F286" s="129" t="s">
        <v>475</v>
      </c>
      <c r="G286" s="130">
        <v>8349.3799999999992</v>
      </c>
      <c r="H286" s="113">
        <v>0</v>
      </c>
      <c r="I286" s="134">
        <f t="shared" si="48"/>
        <v>0</v>
      </c>
      <c r="J286" s="134">
        <f t="shared" si="51"/>
        <v>8349.3799999999992</v>
      </c>
      <c r="K286" s="130">
        <v>10950</v>
      </c>
      <c r="L286" s="113">
        <v>0</v>
      </c>
      <c r="M286" s="134">
        <f t="shared" si="49"/>
        <v>0</v>
      </c>
      <c r="N286" s="134">
        <f t="shared" si="52"/>
        <v>10950</v>
      </c>
      <c r="O286" s="137">
        <v>10950</v>
      </c>
      <c r="P286" s="113">
        <v>0</v>
      </c>
      <c r="Q286" s="118">
        <f t="shared" si="50"/>
        <v>0</v>
      </c>
      <c r="R286" s="118">
        <f t="shared" si="53"/>
        <v>10950</v>
      </c>
      <c r="S286" s="118">
        <f t="shared" si="54"/>
        <v>10083.126666666665</v>
      </c>
      <c r="T286" s="113">
        <v>0</v>
      </c>
      <c r="U286" s="118">
        <f t="shared" si="55"/>
        <v>0</v>
      </c>
      <c r="V286" s="118">
        <f t="shared" si="56"/>
        <v>10083.126666666665</v>
      </c>
    </row>
    <row r="287" spans="1:22" ht="38.25" x14ac:dyDescent="0.25">
      <c r="A287" s="110">
        <f t="shared" si="57"/>
        <v>278</v>
      </c>
      <c r="B287" s="111">
        <v>50171500</v>
      </c>
      <c r="C287" s="112" t="s">
        <v>672</v>
      </c>
      <c r="D287" s="71" t="s">
        <v>185</v>
      </c>
      <c r="E287" s="71">
        <v>1</v>
      </c>
      <c r="F287" s="129" t="s">
        <v>475</v>
      </c>
      <c r="G287" s="130">
        <v>125812.5</v>
      </c>
      <c r="H287" s="113">
        <v>0</v>
      </c>
      <c r="I287" s="134">
        <f t="shared" si="48"/>
        <v>0</v>
      </c>
      <c r="J287" s="134">
        <f t="shared" si="51"/>
        <v>125812.5</v>
      </c>
      <c r="K287" s="130">
        <v>165000</v>
      </c>
      <c r="L287" s="113">
        <v>0</v>
      </c>
      <c r="M287" s="134">
        <f t="shared" si="49"/>
        <v>0</v>
      </c>
      <c r="N287" s="134">
        <f t="shared" si="52"/>
        <v>165000</v>
      </c>
      <c r="O287" s="137">
        <v>165000</v>
      </c>
      <c r="P287" s="113">
        <v>0</v>
      </c>
      <c r="Q287" s="118">
        <f t="shared" si="50"/>
        <v>0</v>
      </c>
      <c r="R287" s="118">
        <f t="shared" si="53"/>
        <v>165000</v>
      </c>
      <c r="S287" s="118">
        <f t="shared" si="54"/>
        <v>151937.5</v>
      </c>
      <c r="T287" s="113">
        <v>0</v>
      </c>
      <c r="U287" s="118">
        <f t="shared" si="55"/>
        <v>0</v>
      </c>
      <c r="V287" s="118">
        <f t="shared" si="56"/>
        <v>151937.5</v>
      </c>
    </row>
    <row r="288" spans="1:22" ht="38.25" x14ac:dyDescent="0.25">
      <c r="A288" s="110">
        <f t="shared" si="57"/>
        <v>279</v>
      </c>
      <c r="B288" s="111">
        <v>50171500</v>
      </c>
      <c r="C288" s="112" t="s">
        <v>673</v>
      </c>
      <c r="D288" s="72" t="s">
        <v>185</v>
      </c>
      <c r="E288" s="71">
        <v>1</v>
      </c>
      <c r="F288" s="129" t="s">
        <v>475</v>
      </c>
      <c r="G288" s="130">
        <v>74343.75</v>
      </c>
      <c r="H288" s="113">
        <v>0</v>
      </c>
      <c r="I288" s="134">
        <f t="shared" si="48"/>
        <v>0</v>
      </c>
      <c r="J288" s="134">
        <f t="shared" si="51"/>
        <v>74343.75</v>
      </c>
      <c r="K288" s="130">
        <v>108000</v>
      </c>
      <c r="L288" s="113">
        <v>0</v>
      </c>
      <c r="M288" s="134">
        <f t="shared" si="49"/>
        <v>0</v>
      </c>
      <c r="N288" s="134">
        <f t="shared" si="52"/>
        <v>108000</v>
      </c>
      <c r="O288" s="137">
        <v>108000</v>
      </c>
      <c r="P288" s="113">
        <v>0</v>
      </c>
      <c r="Q288" s="118">
        <f t="shared" si="50"/>
        <v>0</v>
      </c>
      <c r="R288" s="118">
        <f t="shared" si="53"/>
        <v>108000</v>
      </c>
      <c r="S288" s="118">
        <f t="shared" si="54"/>
        <v>96781.25</v>
      </c>
      <c r="T288" s="113">
        <v>0</v>
      </c>
      <c r="U288" s="118">
        <f t="shared" si="55"/>
        <v>0</v>
      </c>
      <c r="V288" s="118">
        <f t="shared" si="56"/>
        <v>96781.25</v>
      </c>
    </row>
    <row r="289" spans="1:22" ht="38.25" x14ac:dyDescent="0.25">
      <c r="A289" s="110">
        <f t="shared" si="57"/>
        <v>280</v>
      </c>
      <c r="B289" s="111">
        <v>50171551</v>
      </c>
      <c r="C289" s="114" t="s">
        <v>290</v>
      </c>
      <c r="D289" s="72" t="s">
        <v>185</v>
      </c>
      <c r="E289" s="71">
        <v>1</v>
      </c>
      <c r="F289" s="129" t="s">
        <v>475</v>
      </c>
      <c r="G289" s="130">
        <v>28593.75</v>
      </c>
      <c r="H289" s="113">
        <v>0</v>
      </c>
      <c r="I289" s="134">
        <f t="shared" si="48"/>
        <v>0</v>
      </c>
      <c r="J289" s="134">
        <f t="shared" si="51"/>
        <v>28593.75</v>
      </c>
      <c r="K289" s="130">
        <v>37500</v>
      </c>
      <c r="L289" s="113">
        <v>0</v>
      </c>
      <c r="M289" s="134">
        <f t="shared" si="49"/>
        <v>0</v>
      </c>
      <c r="N289" s="134">
        <f t="shared" si="52"/>
        <v>37500</v>
      </c>
      <c r="O289" s="137">
        <v>37500</v>
      </c>
      <c r="P289" s="113">
        <v>0</v>
      </c>
      <c r="Q289" s="118">
        <f t="shared" si="50"/>
        <v>0</v>
      </c>
      <c r="R289" s="118">
        <f t="shared" si="53"/>
        <v>37500</v>
      </c>
      <c r="S289" s="118">
        <f t="shared" si="54"/>
        <v>34531.25</v>
      </c>
      <c r="T289" s="113">
        <v>0</v>
      </c>
      <c r="U289" s="118">
        <f t="shared" si="55"/>
        <v>0</v>
      </c>
      <c r="V289" s="118">
        <f t="shared" si="56"/>
        <v>34531.25</v>
      </c>
    </row>
    <row r="290" spans="1:22" ht="38.25" x14ac:dyDescent="0.25">
      <c r="A290" s="110">
        <f t="shared" si="57"/>
        <v>281</v>
      </c>
      <c r="B290" s="111">
        <v>50171551</v>
      </c>
      <c r="C290" s="114" t="s">
        <v>291</v>
      </c>
      <c r="D290" s="72" t="s">
        <v>185</v>
      </c>
      <c r="E290" s="71">
        <v>1</v>
      </c>
      <c r="F290" s="129" t="s">
        <v>475</v>
      </c>
      <c r="G290" s="130">
        <v>79719.38</v>
      </c>
      <c r="H290" s="113">
        <v>0</v>
      </c>
      <c r="I290" s="134">
        <f t="shared" si="48"/>
        <v>0</v>
      </c>
      <c r="J290" s="134">
        <f t="shared" si="51"/>
        <v>79719.38</v>
      </c>
      <c r="K290" s="130">
        <v>117000</v>
      </c>
      <c r="L290" s="113">
        <v>0</v>
      </c>
      <c r="M290" s="134">
        <f t="shared" si="49"/>
        <v>0</v>
      </c>
      <c r="N290" s="134">
        <f t="shared" si="52"/>
        <v>117000</v>
      </c>
      <c r="O290" s="137">
        <v>117000</v>
      </c>
      <c r="P290" s="113">
        <v>0</v>
      </c>
      <c r="Q290" s="118">
        <f t="shared" si="50"/>
        <v>0</v>
      </c>
      <c r="R290" s="118">
        <f t="shared" si="53"/>
        <v>117000</v>
      </c>
      <c r="S290" s="118">
        <f t="shared" si="54"/>
        <v>104573.12666666666</v>
      </c>
      <c r="T290" s="113">
        <v>0</v>
      </c>
      <c r="U290" s="118">
        <f t="shared" si="55"/>
        <v>0</v>
      </c>
      <c r="V290" s="118">
        <f t="shared" si="56"/>
        <v>104573.12666666666</v>
      </c>
    </row>
    <row r="291" spans="1:22" ht="38.25" x14ac:dyDescent="0.25">
      <c r="A291" s="110">
        <f t="shared" si="57"/>
        <v>282</v>
      </c>
      <c r="B291" s="111">
        <v>50171551</v>
      </c>
      <c r="C291" s="112" t="s">
        <v>674</v>
      </c>
      <c r="D291" s="72" t="s">
        <v>185</v>
      </c>
      <c r="E291" s="71">
        <v>1</v>
      </c>
      <c r="F291" s="129" t="s">
        <v>475</v>
      </c>
      <c r="G291" s="130">
        <v>61762.5</v>
      </c>
      <c r="H291" s="113">
        <v>0</v>
      </c>
      <c r="I291" s="134">
        <f t="shared" si="48"/>
        <v>0</v>
      </c>
      <c r="J291" s="134">
        <f t="shared" si="51"/>
        <v>61762.5</v>
      </c>
      <c r="K291" s="130">
        <v>108000</v>
      </c>
      <c r="L291" s="113">
        <v>0</v>
      </c>
      <c r="M291" s="134">
        <f t="shared" si="49"/>
        <v>0</v>
      </c>
      <c r="N291" s="134">
        <f t="shared" si="52"/>
        <v>108000</v>
      </c>
      <c r="O291" s="138">
        <v>108000</v>
      </c>
      <c r="P291" s="115">
        <v>0</v>
      </c>
      <c r="Q291" s="118">
        <f t="shared" si="50"/>
        <v>0</v>
      </c>
      <c r="R291" s="118">
        <f t="shared" si="53"/>
        <v>108000</v>
      </c>
      <c r="S291" s="118">
        <f t="shared" si="54"/>
        <v>92587.5</v>
      </c>
      <c r="T291" s="115">
        <v>0</v>
      </c>
      <c r="U291" s="118">
        <f t="shared" si="55"/>
        <v>0</v>
      </c>
      <c r="V291" s="118">
        <f t="shared" si="56"/>
        <v>92587.5</v>
      </c>
    </row>
    <row r="292" spans="1:22" s="109" customFormat="1" ht="38.25" x14ac:dyDescent="0.25">
      <c r="A292" s="110">
        <f t="shared" si="57"/>
        <v>283</v>
      </c>
      <c r="B292" s="111">
        <v>50161500</v>
      </c>
      <c r="C292" s="116" t="s">
        <v>675</v>
      </c>
      <c r="D292" s="73" t="s">
        <v>185</v>
      </c>
      <c r="E292" s="71">
        <v>1</v>
      </c>
      <c r="F292" s="129" t="s">
        <v>475</v>
      </c>
      <c r="G292" s="131">
        <v>52612.5</v>
      </c>
      <c r="H292" s="117">
        <v>0.19</v>
      </c>
      <c r="I292" s="134">
        <f>+G292*H292</f>
        <v>9996.375</v>
      </c>
      <c r="J292" s="134">
        <f t="shared" si="51"/>
        <v>62608.875</v>
      </c>
      <c r="K292" s="131">
        <v>66700</v>
      </c>
      <c r="L292" s="117">
        <v>0.19</v>
      </c>
      <c r="M292" s="134">
        <f>+K292*L292</f>
        <v>12673</v>
      </c>
      <c r="N292" s="134">
        <f t="shared" si="52"/>
        <v>79373</v>
      </c>
      <c r="O292" s="137">
        <v>68080</v>
      </c>
      <c r="P292" s="113">
        <v>0.19</v>
      </c>
      <c r="Q292" s="118">
        <f>+O292*P292</f>
        <v>12935.2</v>
      </c>
      <c r="R292" s="118">
        <f t="shared" si="53"/>
        <v>81015.199999999997</v>
      </c>
      <c r="S292" s="118">
        <f t="shared" si="54"/>
        <v>62464.166666666664</v>
      </c>
      <c r="T292" s="113">
        <v>0.19</v>
      </c>
      <c r="U292" s="118">
        <f t="shared" si="55"/>
        <v>11868.191666666666</v>
      </c>
      <c r="V292" s="118">
        <f t="shared" si="56"/>
        <v>74332.358333333337</v>
      </c>
    </row>
    <row r="293" spans="1:22" s="109" customFormat="1" ht="38.25" x14ac:dyDescent="0.25">
      <c r="A293" s="110">
        <f t="shared" si="57"/>
        <v>284</v>
      </c>
      <c r="B293" s="111">
        <v>50171800</v>
      </c>
      <c r="C293" s="114" t="s">
        <v>292</v>
      </c>
      <c r="D293" s="73" t="s">
        <v>185</v>
      </c>
      <c r="E293" s="71">
        <v>1</v>
      </c>
      <c r="F293" s="129" t="s">
        <v>475</v>
      </c>
      <c r="G293" s="130">
        <v>17156.25</v>
      </c>
      <c r="H293" s="113">
        <v>0.19</v>
      </c>
      <c r="I293" s="134">
        <f t="shared" ref="I293:I338" si="58">+G293*H293</f>
        <v>3259.6875</v>
      </c>
      <c r="J293" s="134">
        <f t="shared" si="51"/>
        <v>20415.9375</v>
      </c>
      <c r="K293" s="130">
        <v>21750</v>
      </c>
      <c r="L293" s="113">
        <v>0.19</v>
      </c>
      <c r="M293" s="134">
        <f t="shared" ref="M293:M338" si="59">+K293*L293</f>
        <v>4132.5</v>
      </c>
      <c r="N293" s="134">
        <f t="shared" si="52"/>
        <v>25882.5</v>
      </c>
      <c r="O293" s="137">
        <v>22200</v>
      </c>
      <c r="P293" s="113">
        <v>0.19</v>
      </c>
      <c r="Q293" s="118">
        <f t="shared" ref="Q293:Q338" si="60">+O293*P293</f>
        <v>4218</v>
      </c>
      <c r="R293" s="118">
        <f t="shared" si="53"/>
        <v>26418</v>
      </c>
      <c r="S293" s="118">
        <f t="shared" si="54"/>
        <v>20368.75</v>
      </c>
      <c r="T293" s="113">
        <v>0.19</v>
      </c>
      <c r="U293" s="118">
        <f t="shared" si="55"/>
        <v>3870.0625</v>
      </c>
      <c r="V293" s="118">
        <f t="shared" si="56"/>
        <v>24238.8125</v>
      </c>
    </row>
    <row r="294" spans="1:22" s="109" customFormat="1" ht="38.25" x14ac:dyDescent="0.25">
      <c r="A294" s="110">
        <f t="shared" si="57"/>
        <v>285</v>
      </c>
      <c r="B294" s="111">
        <v>50171800</v>
      </c>
      <c r="C294" s="114" t="s">
        <v>293</v>
      </c>
      <c r="D294" s="73" t="s">
        <v>185</v>
      </c>
      <c r="E294" s="71">
        <v>1</v>
      </c>
      <c r="F294" s="129" t="s">
        <v>475</v>
      </c>
      <c r="G294" s="130">
        <v>13610.63</v>
      </c>
      <c r="H294" s="113">
        <v>0.19</v>
      </c>
      <c r="I294" s="134">
        <f t="shared" si="58"/>
        <v>2586.0196999999998</v>
      </c>
      <c r="J294" s="134">
        <f t="shared" si="51"/>
        <v>16196.649699999998</v>
      </c>
      <c r="K294" s="130">
        <v>17255</v>
      </c>
      <c r="L294" s="113">
        <v>0.19</v>
      </c>
      <c r="M294" s="134">
        <f t="shared" si="59"/>
        <v>3278.45</v>
      </c>
      <c r="N294" s="134">
        <f t="shared" si="52"/>
        <v>20533.45</v>
      </c>
      <c r="O294" s="137">
        <v>17612</v>
      </c>
      <c r="P294" s="113">
        <v>0.19</v>
      </c>
      <c r="Q294" s="118">
        <f t="shared" si="60"/>
        <v>3346.28</v>
      </c>
      <c r="R294" s="118">
        <f t="shared" si="53"/>
        <v>20958.28</v>
      </c>
      <c r="S294" s="118">
        <f t="shared" si="54"/>
        <v>16159.21</v>
      </c>
      <c r="T294" s="113">
        <v>0.19</v>
      </c>
      <c r="U294" s="118">
        <f t="shared" si="55"/>
        <v>3070.2498999999998</v>
      </c>
      <c r="V294" s="118">
        <f t="shared" si="56"/>
        <v>19229.459899999998</v>
      </c>
    </row>
    <row r="295" spans="1:22" s="109" customFormat="1" ht="38.25" x14ac:dyDescent="0.25">
      <c r="A295" s="110">
        <f t="shared" si="57"/>
        <v>286</v>
      </c>
      <c r="B295" s="111">
        <v>50171800</v>
      </c>
      <c r="C295" s="112" t="s">
        <v>676</v>
      </c>
      <c r="D295" s="73" t="s">
        <v>185</v>
      </c>
      <c r="E295" s="71">
        <v>1</v>
      </c>
      <c r="F295" s="129" t="s">
        <v>475</v>
      </c>
      <c r="G295" s="130">
        <v>12524.25</v>
      </c>
      <c r="H295" s="113">
        <v>0.19</v>
      </c>
      <c r="I295" s="134">
        <f t="shared" si="58"/>
        <v>2379.6075000000001</v>
      </c>
      <c r="J295" s="134">
        <f t="shared" si="51"/>
        <v>14903.8575</v>
      </c>
      <c r="K295" s="130">
        <v>15878</v>
      </c>
      <c r="L295" s="113">
        <v>0.19</v>
      </c>
      <c r="M295" s="134">
        <f t="shared" si="59"/>
        <v>3016.82</v>
      </c>
      <c r="N295" s="134">
        <f t="shared" si="52"/>
        <v>18894.82</v>
      </c>
      <c r="O295" s="137">
        <v>16206</v>
      </c>
      <c r="P295" s="113">
        <v>0.19</v>
      </c>
      <c r="Q295" s="118">
        <f t="shared" si="60"/>
        <v>3079.14</v>
      </c>
      <c r="R295" s="118">
        <f t="shared" si="53"/>
        <v>19285.14</v>
      </c>
      <c r="S295" s="118">
        <f t="shared" si="54"/>
        <v>14869.416666666666</v>
      </c>
      <c r="T295" s="113">
        <v>0.19</v>
      </c>
      <c r="U295" s="118">
        <f t="shared" si="55"/>
        <v>2825.1891666666666</v>
      </c>
      <c r="V295" s="118">
        <f t="shared" si="56"/>
        <v>17694.605833333331</v>
      </c>
    </row>
    <row r="296" spans="1:22" s="109" customFormat="1" ht="38.25" x14ac:dyDescent="0.25">
      <c r="A296" s="110">
        <f t="shared" si="57"/>
        <v>287</v>
      </c>
      <c r="B296" s="111">
        <v>50171800</v>
      </c>
      <c r="C296" s="114" t="s">
        <v>481</v>
      </c>
      <c r="D296" s="73" t="s">
        <v>185</v>
      </c>
      <c r="E296" s="71">
        <v>1</v>
      </c>
      <c r="F296" s="129" t="s">
        <v>475</v>
      </c>
      <c r="G296" s="130">
        <v>181856.25</v>
      </c>
      <c r="H296" s="113">
        <v>0.19</v>
      </c>
      <c r="I296" s="134">
        <f t="shared" si="58"/>
        <v>34552.6875</v>
      </c>
      <c r="J296" s="134">
        <f t="shared" si="51"/>
        <v>216408.9375</v>
      </c>
      <c r="K296" s="130">
        <v>230550</v>
      </c>
      <c r="L296" s="113">
        <v>0.19</v>
      </c>
      <c r="M296" s="134">
        <f t="shared" si="59"/>
        <v>43804.5</v>
      </c>
      <c r="N296" s="134">
        <f t="shared" si="52"/>
        <v>274354.5</v>
      </c>
      <c r="O296" s="137">
        <v>235320</v>
      </c>
      <c r="P296" s="113">
        <v>0.19</v>
      </c>
      <c r="Q296" s="118">
        <f t="shared" si="60"/>
        <v>44710.8</v>
      </c>
      <c r="R296" s="118">
        <f t="shared" si="53"/>
        <v>280030.8</v>
      </c>
      <c r="S296" s="118">
        <f t="shared" si="54"/>
        <v>215908.75</v>
      </c>
      <c r="T296" s="113">
        <v>0.19</v>
      </c>
      <c r="U296" s="118">
        <f t="shared" si="55"/>
        <v>41022.662499999999</v>
      </c>
      <c r="V296" s="118">
        <f t="shared" si="56"/>
        <v>256931.41250000001</v>
      </c>
    </row>
    <row r="297" spans="1:22" s="109" customFormat="1" ht="38.25" x14ac:dyDescent="0.25">
      <c r="A297" s="110">
        <f t="shared" si="57"/>
        <v>288</v>
      </c>
      <c r="B297" s="111">
        <v>50171800</v>
      </c>
      <c r="C297" s="114" t="s">
        <v>294</v>
      </c>
      <c r="D297" s="73" t="s">
        <v>185</v>
      </c>
      <c r="E297" s="71">
        <v>1</v>
      </c>
      <c r="F297" s="129" t="s">
        <v>475</v>
      </c>
      <c r="G297" s="130">
        <v>101793.75</v>
      </c>
      <c r="H297" s="113">
        <v>0.19</v>
      </c>
      <c r="I297" s="134">
        <f t="shared" si="58"/>
        <v>19340.8125</v>
      </c>
      <c r="J297" s="134">
        <f t="shared" si="51"/>
        <v>121134.5625</v>
      </c>
      <c r="K297" s="130">
        <v>129050</v>
      </c>
      <c r="L297" s="113">
        <v>0.19</v>
      </c>
      <c r="M297" s="134">
        <f t="shared" si="59"/>
        <v>24519.5</v>
      </c>
      <c r="N297" s="134">
        <f t="shared" si="52"/>
        <v>153569.5</v>
      </c>
      <c r="O297" s="137">
        <v>131720</v>
      </c>
      <c r="P297" s="113">
        <v>0.19</v>
      </c>
      <c r="Q297" s="118">
        <f t="shared" si="60"/>
        <v>25026.799999999999</v>
      </c>
      <c r="R297" s="118">
        <f t="shared" si="53"/>
        <v>156746.79999999999</v>
      </c>
      <c r="S297" s="118">
        <f t="shared" si="54"/>
        <v>120854.58333333333</v>
      </c>
      <c r="T297" s="113">
        <v>0.19</v>
      </c>
      <c r="U297" s="118">
        <f t="shared" si="55"/>
        <v>22962.370833333334</v>
      </c>
      <c r="V297" s="118">
        <f t="shared" si="56"/>
        <v>143816.95416666666</v>
      </c>
    </row>
    <row r="298" spans="1:22" s="109" customFormat="1" ht="38.25" x14ac:dyDescent="0.25">
      <c r="A298" s="110">
        <f t="shared" si="57"/>
        <v>289</v>
      </c>
      <c r="B298" s="111">
        <v>50171800</v>
      </c>
      <c r="C298" s="114" t="s">
        <v>295</v>
      </c>
      <c r="D298" s="73" t="s">
        <v>185</v>
      </c>
      <c r="E298" s="71">
        <v>1</v>
      </c>
      <c r="F298" s="129" t="s">
        <v>475</v>
      </c>
      <c r="G298" s="130">
        <v>43451.25</v>
      </c>
      <c r="H298" s="113">
        <v>0.19</v>
      </c>
      <c r="I298" s="134">
        <f t="shared" si="58"/>
        <v>8255.7374999999993</v>
      </c>
      <c r="J298" s="134">
        <f t="shared" si="51"/>
        <v>51706.987500000003</v>
      </c>
      <c r="K298" s="130">
        <v>55086</v>
      </c>
      <c r="L298" s="113">
        <v>0.19</v>
      </c>
      <c r="M298" s="134">
        <f t="shared" si="59"/>
        <v>10466.34</v>
      </c>
      <c r="N298" s="134">
        <f t="shared" si="52"/>
        <v>65552.34</v>
      </c>
      <c r="O298" s="137">
        <v>56225</v>
      </c>
      <c r="P298" s="113">
        <v>0.19</v>
      </c>
      <c r="Q298" s="118">
        <f t="shared" si="60"/>
        <v>10682.75</v>
      </c>
      <c r="R298" s="118">
        <f t="shared" si="53"/>
        <v>66907.75</v>
      </c>
      <c r="S298" s="118">
        <f t="shared" si="54"/>
        <v>51587.416666666664</v>
      </c>
      <c r="T298" s="113">
        <v>0.19</v>
      </c>
      <c r="U298" s="118">
        <f t="shared" si="55"/>
        <v>9801.6091666666671</v>
      </c>
      <c r="V298" s="118">
        <f t="shared" si="56"/>
        <v>61389.025833333333</v>
      </c>
    </row>
    <row r="299" spans="1:22" s="109" customFormat="1" ht="38.25" x14ac:dyDescent="0.25">
      <c r="A299" s="110">
        <f t="shared" si="57"/>
        <v>290</v>
      </c>
      <c r="B299" s="111">
        <v>50171831</v>
      </c>
      <c r="C299" s="112" t="s">
        <v>677</v>
      </c>
      <c r="D299" s="73" t="s">
        <v>185</v>
      </c>
      <c r="E299" s="71">
        <v>1</v>
      </c>
      <c r="F299" s="129" t="s">
        <v>475</v>
      </c>
      <c r="G299" s="130">
        <v>45750</v>
      </c>
      <c r="H299" s="113">
        <v>0.19</v>
      </c>
      <c r="I299" s="134">
        <f t="shared" si="58"/>
        <v>8692.5</v>
      </c>
      <c r="J299" s="134">
        <f t="shared" si="51"/>
        <v>54442.5</v>
      </c>
      <c r="K299" s="130">
        <v>58000</v>
      </c>
      <c r="L299" s="113">
        <v>0.19</v>
      </c>
      <c r="M299" s="134">
        <f t="shared" si="59"/>
        <v>11020</v>
      </c>
      <c r="N299" s="134">
        <f t="shared" si="52"/>
        <v>69020</v>
      </c>
      <c r="O299" s="137">
        <v>59200</v>
      </c>
      <c r="P299" s="113">
        <v>0.19</v>
      </c>
      <c r="Q299" s="118">
        <f t="shared" si="60"/>
        <v>11248</v>
      </c>
      <c r="R299" s="118">
        <f t="shared" si="53"/>
        <v>70448</v>
      </c>
      <c r="S299" s="118">
        <f t="shared" si="54"/>
        <v>54316.666666666664</v>
      </c>
      <c r="T299" s="113">
        <v>0.19</v>
      </c>
      <c r="U299" s="118">
        <f t="shared" si="55"/>
        <v>10320.166666666666</v>
      </c>
      <c r="V299" s="118">
        <f t="shared" si="56"/>
        <v>64636.833333333328</v>
      </c>
    </row>
    <row r="300" spans="1:22" s="109" customFormat="1" ht="38.25" x14ac:dyDescent="0.25">
      <c r="A300" s="110">
        <f t="shared" si="57"/>
        <v>291</v>
      </c>
      <c r="B300" s="111">
        <v>50171800</v>
      </c>
      <c r="C300" s="112" t="s">
        <v>678</v>
      </c>
      <c r="D300" s="73" t="s">
        <v>185</v>
      </c>
      <c r="E300" s="71">
        <v>1</v>
      </c>
      <c r="F300" s="129" t="s">
        <v>475</v>
      </c>
      <c r="G300" s="130">
        <v>34312.5</v>
      </c>
      <c r="H300" s="113">
        <v>0.19</v>
      </c>
      <c r="I300" s="134">
        <f t="shared" si="58"/>
        <v>6519.375</v>
      </c>
      <c r="J300" s="134">
        <f t="shared" si="51"/>
        <v>40831.875</v>
      </c>
      <c r="K300" s="130">
        <v>43500</v>
      </c>
      <c r="L300" s="113">
        <v>0.19</v>
      </c>
      <c r="M300" s="134">
        <f t="shared" si="59"/>
        <v>8265</v>
      </c>
      <c r="N300" s="134">
        <f t="shared" si="52"/>
        <v>51765</v>
      </c>
      <c r="O300" s="137">
        <v>44400</v>
      </c>
      <c r="P300" s="113">
        <v>0.19</v>
      </c>
      <c r="Q300" s="118">
        <f t="shared" si="60"/>
        <v>8436</v>
      </c>
      <c r="R300" s="118">
        <f t="shared" si="53"/>
        <v>52836</v>
      </c>
      <c r="S300" s="118">
        <f t="shared" si="54"/>
        <v>40737.5</v>
      </c>
      <c r="T300" s="113">
        <v>0.19</v>
      </c>
      <c r="U300" s="118">
        <f t="shared" si="55"/>
        <v>7740.125</v>
      </c>
      <c r="V300" s="118">
        <f t="shared" si="56"/>
        <v>48477.625</v>
      </c>
    </row>
    <row r="301" spans="1:22" s="109" customFormat="1" ht="38.25" x14ac:dyDescent="0.25">
      <c r="A301" s="110">
        <f t="shared" si="57"/>
        <v>292</v>
      </c>
      <c r="B301" s="111">
        <v>50172001</v>
      </c>
      <c r="C301" s="112" t="s">
        <v>679</v>
      </c>
      <c r="D301" s="73" t="s">
        <v>185</v>
      </c>
      <c r="E301" s="71">
        <v>1</v>
      </c>
      <c r="F301" s="129" t="s">
        <v>475</v>
      </c>
      <c r="G301" s="130">
        <v>57187.5</v>
      </c>
      <c r="H301" s="113">
        <v>0.19</v>
      </c>
      <c r="I301" s="134">
        <f t="shared" si="58"/>
        <v>10865.625</v>
      </c>
      <c r="J301" s="134">
        <f t="shared" si="51"/>
        <v>68053.125</v>
      </c>
      <c r="K301" s="130">
        <v>72500</v>
      </c>
      <c r="L301" s="113">
        <v>0.19</v>
      </c>
      <c r="M301" s="134">
        <f t="shared" si="59"/>
        <v>13775</v>
      </c>
      <c r="N301" s="134">
        <f t="shared" si="52"/>
        <v>86275</v>
      </c>
      <c r="O301" s="137">
        <v>74000</v>
      </c>
      <c r="P301" s="113">
        <v>0.19</v>
      </c>
      <c r="Q301" s="118">
        <f t="shared" si="60"/>
        <v>14060</v>
      </c>
      <c r="R301" s="118">
        <f t="shared" si="53"/>
        <v>88060</v>
      </c>
      <c r="S301" s="118">
        <f t="shared" si="54"/>
        <v>67895.833333333328</v>
      </c>
      <c r="T301" s="113">
        <v>0.19</v>
      </c>
      <c r="U301" s="118">
        <f t="shared" si="55"/>
        <v>12900.208333333332</v>
      </c>
      <c r="V301" s="118">
        <f t="shared" si="56"/>
        <v>80796.041666666657</v>
      </c>
    </row>
    <row r="302" spans="1:22" s="109" customFormat="1" ht="38.25" x14ac:dyDescent="0.25">
      <c r="A302" s="110">
        <f t="shared" si="57"/>
        <v>293</v>
      </c>
      <c r="B302" s="111">
        <v>50171800</v>
      </c>
      <c r="C302" s="114" t="s">
        <v>296</v>
      </c>
      <c r="D302" s="73" t="s">
        <v>185</v>
      </c>
      <c r="E302" s="71">
        <v>1</v>
      </c>
      <c r="F302" s="129" t="s">
        <v>475</v>
      </c>
      <c r="G302" s="130">
        <v>22875</v>
      </c>
      <c r="H302" s="113">
        <v>0.19</v>
      </c>
      <c r="I302" s="134">
        <f t="shared" si="58"/>
        <v>4346.25</v>
      </c>
      <c r="J302" s="134">
        <f t="shared" si="51"/>
        <v>27221.25</v>
      </c>
      <c r="K302" s="130">
        <v>29000</v>
      </c>
      <c r="L302" s="113">
        <v>0.19</v>
      </c>
      <c r="M302" s="134">
        <f t="shared" si="59"/>
        <v>5510</v>
      </c>
      <c r="N302" s="134">
        <f t="shared" si="52"/>
        <v>34510</v>
      </c>
      <c r="O302" s="137">
        <v>29600</v>
      </c>
      <c r="P302" s="113">
        <v>0.19</v>
      </c>
      <c r="Q302" s="118">
        <f t="shared" si="60"/>
        <v>5624</v>
      </c>
      <c r="R302" s="118">
        <f t="shared" si="53"/>
        <v>35224</v>
      </c>
      <c r="S302" s="118">
        <f t="shared" si="54"/>
        <v>27158.333333333332</v>
      </c>
      <c r="T302" s="113">
        <v>0.19</v>
      </c>
      <c r="U302" s="118">
        <f t="shared" si="55"/>
        <v>5160.083333333333</v>
      </c>
      <c r="V302" s="118">
        <f t="shared" si="56"/>
        <v>32318.416666666664</v>
      </c>
    </row>
    <row r="303" spans="1:22" s="109" customFormat="1" ht="38.25" x14ac:dyDescent="0.25">
      <c r="A303" s="110">
        <f t="shared" si="57"/>
        <v>294</v>
      </c>
      <c r="B303" s="111">
        <v>50171800</v>
      </c>
      <c r="C303" s="114" t="s">
        <v>297</v>
      </c>
      <c r="D303" s="73" t="s">
        <v>185</v>
      </c>
      <c r="E303" s="71">
        <v>1</v>
      </c>
      <c r="F303" s="129" t="s">
        <v>475</v>
      </c>
      <c r="G303" s="130">
        <v>57187.5</v>
      </c>
      <c r="H303" s="113">
        <v>0.19</v>
      </c>
      <c r="I303" s="134">
        <f t="shared" si="58"/>
        <v>10865.625</v>
      </c>
      <c r="J303" s="134">
        <f t="shared" si="51"/>
        <v>68053.125</v>
      </c>
      <c r="K303" s="130">
        <v>72500</v>
      </c>
      <c r="L303" s="113">
        <v>0.19</v>
      </c>
      <c r="M303" s="134">
        <f t="shared" si="59"/>
        <v>13775</v>
      </c>
      <c r="N303" s="134">
        <f t="shared" si="52"/>
        <v>86275</v>
      </c>
      <c r="O303" s="138">
        <v>74000</v>
      </c>
      <c r="P303" s="115">
        <v>0.19</v>
      </c>
      <c r="Q303" s="118">
        <f t="shared" si="60"/>
        <v>14060</v>
      </c>
      <c r="R303" s="118">
        <f t="shared" si="53"/>
        <v>88060</v>
      </c>
      <c r="S303" s="118">
        <f t="shared" si="54"/>
        <v>67895.833333333328</v>
      </c>
      <c r="T303" s="115">
        <v>0.19</v>
      </c>
      <c r="U303" s="118">
        <f t="shared" si="55"/>
        <v>12900.208333333332</v>
      </c>
      <c r="V303" s="118">
        <f t="shared" si="56"/>
        <v>80796.041666666657</v>
      </c>
    </row>
    <row r="304" spans="1:22" ht="38.25" x14ac:dyDescent="0.25">
      <c r="A304" s="110">
        <f t="shared" si="57"/>
        <v>295</v>
      </c>
      <c r="B304" s="111">
        <v>43131606</v>
      </c>
      <c r="C304" s="114" t="s">
        <v>298</v>
      </c>
      <c r="D304" s="72" t="s">
        <v>185</v>
      </c>
      <c r="E304" s="71">
        <v>1</v>
      </c>
      <c r="F304" s="129" t="s">
        <v>475</v>
      </c>
      <c r="G304" s="130">
        <v>14868.75</v>
      </c>
      <c r="H304" s="113">
        <v>0.19</v>
      </c>
      <c r="I304" s="134">
        <f t="shared" si="58"/>
        <v>2825.0625</v>
      </c>
      <c r="J304" s="134">
        <f t="shared" si="51"/>
        <v>17693.8125</v>
      </c>
      <c r="K304" s="130">
        <v>18850</v>
      </c>
      <c r="L304" s="113">
        <v>0.19</v>
      </c>
      <c r="M304" s="134">
        <f t="shared" si="59"/>
        <v>3581.5</v>
      </c>
      <c r="N304" s="134">
        <f t="shared" si="52"/>
        <v>22431.5</v>
      </c>
      <c r="O304" s="137">
        <v>19240</v>
      </c>
      <c r="P304" s="113">
        <v>0.19</v>
      </c>
      <c r="Q304" s="118">
        <f t="shared" si="60"/>
        <v>3655.6</v>
      </c>
      <c r="R304" s="118">
        <f t="shared" si="53"/>
        <v>22895.599999999999</v>
      </c>
      <c r="S304" s="118">
        <f t="shared" si="54"/>
        <v>17652.916666666668</v>
      </c>
      <c r="T304" s="113">
        <v>0.19</v>
      </c>
      <c r="U304" s="118">
        <f t="shared" si="55"/>
        <v>3354.0541666666668</v>
      </c>
      <c r="V304" s="118">
        <f t="shared" si="56"/>
        <v>21006.970833333333</v>
      </c>
    </row>
    <row r="305" spans="1:22" ht="38.25" x14ac:dyDescent="0.25">
      <c r="A305" s="110">
        <f t="shared" si="57"/>
        <v>296</v>
      </c>
      <c r="B305" s="111">
        <v>50171830</v>
      </c>
      <c r="C305" s="114" t="s">
        <v>299</v>
      </c>
      <c r="D305" s="72" t="s">
        <v>185</v>
      </c>
      <c r="E305" s="71">
        <v>1</v>
      </c>
      <c r="F305" s="129" t="s">
        <v>475</v>
      </c>
      <c r="G305" s="130">
        <v>96075</v>
      </c>
      <c r="H305" s="113">
        <v>0.19</v>
      </c>
      <c r="I305" s="134">
        <f t="shared" si="58"/>
        <v>18254.25</v>
      </c>
      <c r="J305" s="134">
        <f t="shared" si="51"/>
        <v>114329.25</v>
      </c>
      <c r="K305" s="130">
        <v>121800</v>
      </c>
      <c r="L305" s="113">
        <v>0.19</v>
      </c>
      <c r="M305" s="134">
        <f t="shared" si="59"/>
        <v>23142</v>
      </c>
      <c r="N305" s="134">
        <f t="shared" si="52"/>
        <v>144942</v>
      </c>
      <c r="O305" s="137">
        <v>124320</v>
      </c>
      <c r="P305" s="113">
        <v>0.19</v>
      </c>
      <c r="Q305" s="118">
        <f t="shared" si="60"/>
        <v>23620.799999999999</v>
      </c>
      <c r="R305" s="118">
        <f t="shared" si="53"/>
        <v>147940.79999999999</v>
      </c>
      <c r="S305" s="118">
        <f t="shared" si="54"/>
        <v>114065</v>
      </c>
      <c r="T305" s="113">
        <v>0.19</v>
      </c>
      <c r="U305" s="118">
        <f t="shared" si="55"/>
        <v>21672.35</v>
      </c>
      <c r="V305" s="118">
        <f t="shared" si="56"/>
        <v>135737.35</v>
      </c>
    </row>
    <row r="306" spans="1:22" ht="38.25" x14ac:dyDescent="0.25">
      <c r="A306" s="110">
        <f t="shared" si="57"/>
        <v>297</v>
      </c>
      <c r="B306" s="111">
        <v>50407024</v>
      </c>
      <c r="C306" s="114" t="s">
        <v>300</v>
      </c>
      <c r="D306" s="72" t="s">
        <v>185</v>
      </c>
      <c r="E306" s="71">
        <v>1</v>
      </c>
      <c r="F306" s="129" t="s">
        <v>475</v>
      </c>
      <c r="G306" s="130">
        <v>217312.5</v>
      </c>
      <c r="H306" s="113">
        <v>0</v>
      </c>
      <c r="I306" s="134">
        <f t="shared" si="58"/>
        <v>0</v>
      </c>
      <c r="J306" s="134">
        <f t="shared" si="51"/>
        <v>217312.5</v>
      </c>
      <c r="K306" s="130">
        <v>285000</v>
      </c>
      <c r="L306" s="113">
        <v>0</v>
      </c>
      <c r="M306" s="134">
        <f t="shared" si="59"/>
        <v>0</v>
      </c>
      <c r="N306" s="134">
        <f t="shared" si="52"/>
        <v>285000</v>
      </c>
      <c r="O306" s="137">
        <v>285000</v>
      </c>
      <c r="P306" s="113">
        <v>0</v>
      </c>
      <c r="Q306" s="118">
        <f t="shared" si="60"/>
        <v>0</v>
      </c>
      <c r="R306" s="118">
        <f t="shared" si="53"/>
        <v>285000</v>
      </c>
      <c r="S306" s="118">
        <f t="shared" si="54"/>
        <v>262437.5</v>
      </c>
      <c r="T306" s="113">
        <v>0</v>
      </c>
      <c r="U306" s="118">
        <f t="shared" si="55"/>
        <v>0</v>
      </c>
      <c r="V306" s="118">
        <f t="shared" si="56"/>
        <v>262437.5</v>
      </c>
    </row>
    <row r="307" spans="1:22" ht="38.25" x14ac:dyDescent="0.25">
      <c r="A307" s="110">
        <f t="shared" si="57"/>
        <v>298</v>
      </c>
      <c r="B307" s="111">
        <v>50101716</v>
      </c>
      <c r="C307" s="112" t="s">
        <v>680</v>
      </c>
      <c r="D307" s="72" t="s">
        <v>185</v>
      </c>
      <c r="E307" s="71">
        <v>1</v>
      </c>
      <c r="F307" s="129" t="s">
        <v>475</v>
      </c>
      <c r="G307" s="130">
        <v>10293.75</v>
      </c>
      <c r="H307" s="113">
        <v>0</v>
      </c>
      <c r="I307" s="134">
        <f t="shared" si="58"/>
        <v>0</v>
      </c>
      <c r="J307" s="134">
        <f t="shared" si="51"/>
        <v>10293.75</v>
      </c>
      <c r="K307" s="130">
        <v>13500</v>
      </c>
      <c r="L307" s="113">
        <v>0</v>
      </c>
      <c r="M307" s="134">
        <f t="shared" si="59"/>
        <v>0</v>
      </c>
      <c r="N307" s="134">
        <f t="shared" si="52"/>
        <v>13500</v>
      </c>
      <c r="O307" s="137">
        <v>13500</v>
      </c>
      <c r="P307" s="113">
        <v>0</v>
      </c>
      <c r="Q307" s="118">
        <f t="shared" si="60"/>
        <v>0</v>
      </c>
      <c r="R307" s="118">
        <f t="shared" si="53"/>
        <v>13500</v>
      </c>
      <c r="S307" s="118">
        <f t="shared" si="54"/>
        <v>12431.25</v>
      </c>
      <c r="T307" s="113">
        <v>0</v>
      </c>
      <c r="U307" s="118">
        <f t="shared" si="55"/>
        <v>0</v>
      </c>
      <c r="V307" s="118">
        <f t="shared" si="56"/>
        <v>12431.25</v>
      </c>
    </row>
    <row r="308" spans="1:22" ht="38.25" x14ac:dyDescent="0.25">
      <c r="A308" s="110">
        <f t="shared" si="57"/>
        <v>299</v>
      </c>
      <c r="B308" s="111">
        <v>10151500</v>
      </c>
      <c r="C308" s="114" t="s">
        <v>301</v>
      </c>
      <c r="D308" s="72" t="s">
        <v>185</v>
      </c>
      <c r="E308" s="71">
        <v>1</v>
      </c>
      <c r="F308" s="129" t="s">
        <v>475</v>
      </c>
      <c r="G308" s="130">
        <v>68625</v>
      </c>
      <c r="H308" s="113">
        <v>0</v>
      </c>
      <c r="I308" s="134">
        <f t="shared" si="58"/>
        <v>0</v>
      </c>
      <c r="J308" s="134">
        <f t="shared" si="51"/>
        <v>68625</v>
      </c>
      <c r="K308" s="130">
        <v>90000</v>
      </c>
      <c r="L308" s="113">
        <v>0</v>
      </c>
      <c r="M308" s="134">
        <f t="shared" si="59"/>
        <v>0</v>
      </c>
      <c r="N308" s="134">
        <f t="shared" si="52"/>
        <v>90000</v>
      </c>
      <c r="O308" s="137">
        <v>90000</v>
      </c>
      <c r="P308" s="113">
        <v>0</v>
      </c>
      <c r="Q308" s="118">
        <f t="shared" si="60"/>
        <v>0</v>
      </c>
      <c r="R308" s="118">
        <f t="shared" si="53"/>
        <v>90000</v>
      </c>
      <c r="S308" s="118">
        <f t="shared" si="54"/>
        <v>82875</v>
      </c>
      <c r="T308" s="113">
        <v>0</v>
      </c>
      <c r="U308" s="118">
        <f t="shared" si="55"/>
        <v>0</v>
      </c>
      <c r="V308" s="118">
        <f t="shared" si="56"/>
        <v>82875</v>
      </c>
    </row>
    <row r="309" spans="1:22" ht="38.25" x14ac:dyDescent="0.25">
      <c r="A309" s="110">
        <f t="shared" si="57"/>
        <v>300</v>
      </c>
      <c r="B309" s="111">
        <v>50101700</v>
      </c>
      <c r="C309" s="114" t="s">
        <v>302</v>
      </c>
      <c r="D309" s="72" t="s">
        <v>185</v>
      </c>
      <c r="E309" s="71">
        <v>1</v>
      </c>
      <c r="F309" s="129" t="s">
        <v>475</v>
      </c>
      <c r="G309" s="130">
        <v>45750</v>
      </c>
      <c r="H309" s="113">
        <v>0</v>
      </c>
      <c r="I309" s="134">
        <f t="shared" si="58"/>
        <v>0</v>
      </c>
      <c r="J309" s="134">
        <f t="shared" si="51"/>
        <v>45750</v>
      </c>
      <c r="K309" s="130">
        <v>60000</v>
      </c>
      <c r="L309" s="113">
        <v>0</v>
      </c>
      <c r="M309" s="134">
        <f t="shared" si="59"/>
        <v>0</v>
      </c>
      <c r="N309" s="134">
        <f t="shared" si="52"/>
        <v>60000</v>
      </c>
      <c r="O309" s="137">
        <v>60000</v>
      </c>
      <c r="P309" s="113">
        <v>0</v>
      </c>
      <c r="Q309" s="118">
        <f t="shared" si="60"/>
        <v>0</v>
      </c>
      <c r="R309" s="118">
        <f t="shared" si="53"/>
        <v>60000</v>
      </c>
      <c r="S309" s="118">
        <f t="shared" si="54"/>
        <v>55250</v>
      </c>
      <c r="T309" s="113">
        <v>0</v>
      </c>
      <c r="U309" s="118">
        <f t="shared" si="55"/>
        <v>0</v>
      </c>
      <c r="V309" s="118">
        <f t="shared" si="56"/>
        <v>55250</v>
      </c>
    </row>
    <row r="310" spans="1:22" ht="38.25" x14ac:dyDescent="0.25">
      <c r="A310" s="110">
        <f t="shared" si="57"/>
        <v>301</v>
      </c>
      <c r="B310" s="111">
        <v>50202300</v>
      </c>
      <c r="C310" s="114" t="s">
        <v>303</v>
      </c>
      <c r="D310" s="72" t="s">
        <v>185</v>
      </c>
      <c r="E310" s="71">
        <v>1</v>
      </c>
      <c r="F310" s="129" t="s">
        <v>475</v>
      </c>
      <c r="G310" s="130">
        <v>4792.5</v>
      </c>
      <c r="H310" s="113">
        <v>0.19</v>
      </c>
      <c r="I310" s="134">
        <f t="shared" si="58"/>
        <v>910.57500000000005</v>
      </c>
      <c r="J310" s="134">
        <f t="shared" si="51"/>
        <v>5703.0749999999998</v>
      </c>
      <c r="K310" s="130">
        <v>6076</v>
      </c>
      <c r="L310" s="113">
        <v>0.19</v>
      </c>
      <c r="M310" s="134">
        <f t="shared" si="59"/>
        <v>1154.44</v>
      </c>
      <c r="N310" s="134">
        <f t="shared" si="52"/>
        <v>7230.4400000000005</v>
      </c>
      <c r="O310" s="137">
        <v>6201</v>
      </c>
      <c r="P310" s="113">
        <v>0.19</v>
      </c>
      <c r="Q310" s="118">
        <f t="shared" si="60"/>
        <v>1178.19</v>
      </c>
      <c r="R310" s="118">
        <f t="shared" si="53"/>
        <v>7379.1900000000005</v>
      </c>
      <c r="S310" s="118">
        <f t="shared" si="54"/>
        <v>5689.833333333333</v>
      </c>
      <c r="T310" s="113">
        <v>0.19</v>
      </c>
      <c r="U310" s="118">
        <f t="shared" si="55"/>
        <v>1081.0683333333334</v>
      </c>
      <c r="V310" s="118">
        <f t="shared" si="56"/>
        <v>6770.9016666666666</v>
      </c>
    </row>
    <row r="311" spans="1:22" ht="38.25" x14ac:dyDescent="0.25">
      <c r="A311" s="110">
        <f t="shared" si="57"/>
        <v>302</v>
      </c>
      <c r="B311" s="111">
        <v>52151648</v>
      </c>
      <c r="C311" s="116" t="s">
        <v>681</v>
      </c>
      <c r="D311" s="72" t="s">
        <v>185</v>
      </c>
      <c r="E311" s="71">
        <v>1</v>
      </c>
      <c r="F311" s="129" t="s">
        <v>475</v>
      </c>
      <c r="G311" s="131">
        <v>60618.75</v>
      </c>
      <c r="H311" s="117">
        <v>0.19</v>
      </c>
      <c r="I311" s="134">
        <f t="shared" si="58"/>
        <v>11517.5625</v>
      </c>
      <c r="J311" s="134">
        <f t="shared" si="51"/>
        <v>72136.3125</v>
      </c>
      <c r="K311" s="131">
        <v>76850</v>
      </c>
      <c r="L311" s="117">
        <v>0.19</v>
      </c>
      <c r="M311" s="134">
        <f t="shared" si="59"/>
        <v>14601.5</v>
      </c>
      <c r="N311" s="134">
        <f t="shared" si="52"/>
        <v>91451.5</v>
      </c>
      <c r="O311" s="137">
        <v>78440</v>
      </c>
      <c r="P311" s="113">
        <v>0.19</v>
      </c>
      <c r="Q311" s="118">
        <f t="shared" si="60"/>
        <v>14903.6</v>
      </c>
      <c r="R311" s="118">
        <f t="shared" si="53"/>
        <v>93343.6</v>
      </c>
      <c r="S311" s="118">
        <f t="shared" si="54"/>
        <v>71969.583333333328</v>
      </c>
      <c r="T311" s="113">
        <v>0.19</v>
      </c>
      <c r="U311" s="118">
        <f t="shared" si="55"/>
        <v>13674.220833333333</v>
      </c>
      <c r="V311" s="118">
        <f t="shared" si="56"/>
        <v>85643.804166666669</v>
      </c>
    </row>
    <row r="312" spans="1:22" ht="38.25" x14ac:dyDescent="0.25">
      <c r="A312" s="110">
        <f t="shared" si="57"/>
        <v>303</v>
      </c>
      <c r="B312" s="111">
        <v>52151648</v>
      </c>
      <c r="C312" s="114" t="s">
        <v>304</v>
      </c>
      <c r="D312" s="72" t="s">
        <v>185</v>
      </c>
      <c r="E312" s="71">
        <v>1</v>
      </c>
      <c r="F312" s="129" t="s">
        <v>475</v>
      </c>
      <c r="G312" s="130">
        <v>60618.75</v>
      </c>
      <c r="H312" s="113">
        <v>0.19</v>
      </c>
      <c r="I312" s="135">
        <f t="shared" si="58"/>
        <v>11517.5625</v>
      </c>
      <c r="J312" s="134">
        <f t="shared" si="51"/>
        <v>72136.3125</v>
      </c>
      <c r="K312" s="130">
        <v>76850</v>
      </c>
      <c r="L312" s="113">
        <v>0.19</v>
      </c>
      <c r="M312" s="135">
        <f t="shared" si="59"/>
        <v>14601.5</v>
      </c>
      <c r="N312" s="135">
        <f t="shared" si="52"/>
        <v>91451.5</v>
      </c>
      <c r="O312" s="137">
        <v>78440</v>
      </c>
      <c r="P312" s="113">
        <v>0.19</v>
      </c>
      <c r="Q312" s="136">
        <f t="shared" si="60"/>
        <v>14903.6</v>
      </c>
      <c r="R312" s="118">
        <f t="shared" si="53"/>
        <v>93343.6</v>
      </c>
      <c r="S312" s="118">
        <f t="shared" si="54"/>
        <v>71969.583333333328</v>
      </c>
      <c r="T312" s="113">
        <v>0.19</v>
      </c>
      <c r="U312" s="118">
        <f t="shared" si="55"/>
        <v>13674.220833333333</v>
      </c>
      <c r="V312" s="118">
        <f t="shared" si="56"/>
        <v>85643.804166666669</v>
      </c>
    </row>
    <row r="313" spans="1:22" ht="38.25" x14ac:dyDescent="0.25">
      <c r="A313" s="110">
        <f t="shared" si="57"/>
        <v>304</v>
      </c>
      <c r="B313" s="111">
        <v>12164501</v>
      </c>
      <c r="C313" s="114" t="s">
        <v>305</v>
      </c>
      <c r="D313" s="72" t="s">
        <v>185</v>
      </c>
      <c r="E313" s="71">
        <v>1</v>
      </c>
      <c r="F313" s="129" t="s">
        <v>475</v>
      </c>
      <c r="G313" s="130">
        <v>41746.879999999997</v>
      </c>
      <c r="H313" s="113">
        <v>0.19</v>
      </c>
      <c r="I313" s="134">
        <f t="shared" si="58"/>
        <v>7931.9071999999996</v>
      </c>
      <c r="J313" s="134">
        <f t="shared" si="51"/>
        <v>49678.787199999999</v>
      </c>
      <c r="K313" s="130">
        <v>52925</v>
      </c>
      <c r="L313" s="113">
        <v>0.19</v>
      </c>
      <c r="M313" s="134">
        <f t="shared" si="59"/>
        <v>10055.75</v>
      </c>
      <c r="N313" s="134">
        <f t="shared" si="52"/>
        <v>62980.75</v>
      </c>
      <c r="O313" s="137">
        <v>54020</v>
      </c>
      <c r="P313" s="113">
        <v>0.19</v>
      </c>
      <c r="Q313" s="118">
        <f t="shared" si="60"/>
        <v>10263.799999999999</v>
      </c>
      <c r="R313" s="118">
        <f t="shared" si="53"/>
        <v>64283.8</v>
      </c>
      <c r="S313" s="118">
        <f t="shared" si="54"/>
        <v>49563.96</v>
      </c>
      <c r="T313" s="113">
        <v>0.19</v>
      </c>
      <c r="U313" s="118">
        <f t="shared" si="55"/>
        <v>9417.1524000000009</v>
      </c>
      <c r="V313" s="118">
        <f t="shared" si="56"/>
        <v>58981.112399999998</v>
      </c>
    </row>
    <row r="314" spans="1:22" ht="38.25" x14ac:dyDescent="0.25">
      <c r="A314" s="110">
        <f t="shared" si="57"/>
        <v>305</v>
      </c>
      <c r="B314" s="111">
        <v>50161510</v>
      </c>
      <c r="C314" s="112" t="s">
        <v>682</v>
      </c>
      <c r="D314" s="73" t="s">
        <v>185</v>
      </c>
      <c r="E314" s="71">
        <v>1</v>
      </c>
      <c r="F314" s="129" t="s">
        <v>475</v>
      </c>
      <c r="G314" s="130">
        <v>70912.5</v>
      </c>
      <c r="H314" s="113">
        <v>0.19</v>
      </c>
      <c r="I314" s="134">
        <f t="shared" si="58"/>
        <v>13473.375</v>
      </c>
      <c r="J314" s="134">
        <f t="shared" si="51"/>
        <v>84385.875</v>
      </c>
      <c r="K314" s="130">
        <v>89900</v>
      </c>
      <c r="L314" s="113">
        <v>0.19</v>
      </c>
      <c r="M314" s="134">
        <f t="shared" si="59"/>
        <v>17081</v>
      </c>
      <c r="N314" s="134">
        <f t="shared" si="52"/>
        <v>106981</v>
      </c>
      <c r="O314" s="137">
        <v>91760</v>
      </c>
      <c r="P314" s="113">
        <v>0.19</v>
      </c>
      <c r="Q314" s="118">
        <f t="shared" si="60"/>
        <v>17434.400000000001</v>
      </c>
      <c r="R314" s="118">
        <f t="shared" si="53"/>
        <v>109194.4</v>
      </c>
      <c r="S314" s="118">
        <f t="shared" si="54"/>
        <v>84190.833333333328</v>
      </c>
      <c r="T314" s="113">
        <v>0.19</v>
      </c>
      <c r="U314" s="118">
        <f t="shared" si="55"/>
        <v>15996.258333333333</v>
      </c>
      <c r="V314" s="118">
        <f t="shared" si="56"/>
        <v>100187.09166666666</v>
      </c>
    </row>
    <row r="315" spans="1:22" ht="38.25" x14ac:dyDescent="0.25">
      <c r="A315" s="110">
        <f t="shared" si="57"/>
        <v>306</v>
      </c>
      <c r="B315" s="111">
        <v>14111703</v>
      </c>
      <c r="C315" s="112" t="s">
        <v>683</v>
      </c>
      <c r="D315" s="73" t="s">
        <v>185</v>
      </c>
      <c r="E315" s="71">
        <v>1</v>
      </c>
      <c r="F315" s="129" t="s">
        <v>475</v>
      </c>
      <c r="G315" s="130">
        <v>15669.38</v>
      </c>
      <c r="H315" s="113">
        <v>0.19</v>
      </c>
      <c r="I315" s="134">
        <f t="shared" si="58"/>
        <v>2977.1821999999997</v>
      </c>
      <c r="J315" s="134">
        <f t="shared" si="51"/>
        <v>18646.5622</v>
      </c>
      <c r="K315" s="130">
        <v>19865</v>
      </c>
      <c r="L315" s="113">
        <v>0.19</v>
      </c>
      <c r="M315" s="134">
        <f t="shared" si="59"/>
        <v>3774.35</v>
      </c>
      <c r="N315" s="134">
        <f t="shared" si="52"/>
        <v>23639.35</v>
      </c>
      <c r="O315" s="137">
        <v>20276</v>
      </c>
      <c r="P315" s="113">
        <v>0.19</v>
      </c>
      <c r="Q315" s="118">
        <f t="shared" si="60"/>
        <v>3852.44</v>
      </c>
      <c r="R315" s="118">
        <f t="shared" si="53"/>
        <v>24128.44</v>
      </c>
      <c r="S315" s="118">
        <f t="shared" si="54"/>
        <v>18603.46</v>
      </c>
      <c r="T315" s="113">
        <v>0.19</v>
      </c>
      <c r="U315" s="118">
        <f t="shared" si="55"/>
        <v>3534.6574000000001</v>
      </c>
      <c r="V315" s="118">
        <f t="shared" si="56"/>
        <v>22138.117399999999</v>
      </c>
    </row>
    <row r="316" spans="1:22" ht="38.25" x14ac:dyDescent="0.25">
      <c r="A316" s="110">
        <f t="shared" si="57"/>
        <v>307</v>
      </c>
      <c r="B316" s="111">
        <v>50190000</v>
      </c>
      <c r="C316" s="112" t="s">
        <v>684</v>
      </c>
      <c r="D316" s="73" t="s">
        <v>185</v>
      </c>
      <c r="E316" s="71">
        <v>1</v>
      </c>
      <c r="F316" s="129" t="s">
        <v>475</v>
      </c>
      <c r="G316" s="130">
        <v>11437.5</v>
      </c>
      <c r="H316" s="113">
        <v>0.19</v>
      </c>
      <c r="I316" s="134">
        <f t="shared" si="58"/>
        <v>2173.125</v>
      </c>
      <c r="J316" s="134">
        <f t="shared" si="51"/>
        <v>13610.625</v>
      </c>
      <c r="K316" s="130">
        <v>14500</v>
      </c>
      <c r="L316" s="113">
        <v>0.19</v>
      </c>
      <c r="M316" s="134">
        <f t="shared" si="59"/>
        <v>2755</v>
      </c>
      <c r="N316" s="134">
        <f t="shared" si="52"/>
        <v>17255</v>
      </c>
      <c r="O316" s="138">
        <v>14800</v>
      </c>
      <c r="P316" s="115">
        <v>0.19</v>
      </c>
      <c r="Q316" s="118">
        <f t="shared" si="60"/>
        <v>2812</v>
      </c>
      <c r="R316" s="118">
        <f t="shared" si="53"/>
        <v>17612</v>
      </c>
      <c r="S316" s="118">
        <f t="shared" si="54"/>
        <v>13579.166666666666</v>
      </c>
      <c r="T316" s="115">
        <v>0.19</v>
      </c>
      <c r="U316" s="118">
        <f t="shared" si="55"/>
        <v>2580.0416666666665</v>
      </c>
      <c r="V316" s="118">
        <f t="shared" si="56"/>
        <v>16159.208333333332</v>
      </c>
    </row>
    <row r="317" spans="1:22" ht="38.25" x14ac:dyDescent="0.25">
      <c r="A317" s="110">
        <f t="shared" si="57"/>
        <v>308</v>
      </c>
      <c r="B317" s="111">
        <v>50190000</v>
      </c>
      <c r="C317" s="112" t="s">
        <v>685</v>
      </c>
      <c r="D317" s="73" t="s">
        <v>185</v>
      </c>
      <c r="E317" s="71">
        <v>1</v>
      </c>
      <c r="F317" s="129" t="s">
        <v>475</v>
      </c>
      <c r="G317" s="130">
        <v>14868.75</v>
      </c>
      <c r="H317" s="113">
        <v>0.19</v>
      </c>
      <c r="I317" s="134">
        <f t="shared" si="58"/>
        <v>2825.0625</v>
      </c>
      <c r="J317" s="134">
        <f t="shared" si="51"/>
        <v>17693.8125</v>
      </c>
      <c r="K317" s="130">
        <v>18850</v>
      </c>
      <c r="L317" s="113">
        <v>0.19</v>
      </c>
      <c r="M317" s="134">
        <f t="shared" si="59"/>
        <v>3581.5</v>
      </c>
      <c r="N317" s="134">
        <f t="shared" si="52"/>
        <v>22431.5</v>
      </c>
      <c r="O317" s="137">
        <v>19240</v>
      </c>
      <c r="P317" s="113">
        <v>0.19</v>
      </c>
      <c r="Q317" s="118">
        <f t="shared" si="60"/>
        <v>3655.6</v>
      </c>
      <c r="R317" s="118">
        <f t="shared" si="53"/>
        <v>22895.599999999999</v>
      </c>
      <c r="S317" s="118">
        <f t="shared" si="54"/>
        <v>17652.916666666668</v>
      </c>
      <c r="T317" s="113">
        <v>0.19</v>
      </c>
      <c r="U317" s="118">
        <f t="shared" si="55"/>
        <v>3354.0541666666668</v>
      </c>
      <c r="V317" s="118">
        <f t="shared" si="56"/>
        <v>21006.970833333333</v>
      </c>
    </row>
    <row r="318" spans="1:22" ht="38.25" x14ac:dyDescent="0.25">
      <c r="A318" s="110">
        <f t="shared" si="57"/>
        <v>309</v>
      </c>
      <c r="B318" s="111">
        <v>50111519</v>
      </c>
      <c r="C318" s="112" t="s">
        <v>686</v>
      </c>
      <c r="D318" s="73" t="s">
        <v>185</v>
      </c>
      <c r="E318" s="71">
        <v>1</v>
      </c>
      <c r="F318" s="129" t="s">
        <v>475</v>
      </c>
      <c r="G318" s="130">
        <v>110246.25</v>
      </c>
      <c r="H318" s="113">
        <v>0</v>
      </c>
      <c r="I318" s="134">
        <f t="shared" si="58"/>
        <v>0</v>
      </c>
      <c r="J318" s="134">
        <f t="shared" si="51"/>
        <v>110246.25</v>
      </c>
      <c r="K318" s="130">
        <v>144585</v>
      </c>
      <c r="L318" s="113">
        <v>0</v>
      </c>
      <c r="M318" s="134">
        <f t="shared" si="59"/>
        <v>0</v>
      </c>
      <c r="N318" s="134">
        <f t="shared" si="52"/>
        <v>144585</v>
      </c>
      <c r="O318" s="137">
        <v>144585</v>
      </c>
      <c r="P318" s="113">
        <v>0</v>
      </c>
      <c r="Q318" s="118">
        <f t="shared" si="60"/>
        <v>0</v>
      </c>
      <c r="R318" s="118">
        <f t="shared" si="53"/>
        <v>144585</v>
      </c>
      <c r="S318" s="118">
        <f t="shared" si="54"/>
        <v>133138.75</v>
      </c>
      <c r="T318" s="113">
        <v>0</v>
      </c>
      <c r="U318" s="118">
        <f t="shared" si="55"/>
        <v>0</v>
      </c>
      <c r="V318" s="118">
        <f t="shared" si="56"/>
        <v>133138.75</v>
      </c>
    </row>
    <row r="319" spans="1:22" ht="38.25" x14ac:dyDescent="0.25">
      <c r="A319" s="110">
        <f t="shared" si="57"/>
        <v>310</v>
      </c>
      <c r="B319" s="111">
        <v>50161800</v>
      </c>
      <c r="C319" s="112" t="s">
        <v>687</v>
      </c>
      <c r="D319" s="73" t="s">
        <v>185</v>
      </c>
      <c r="E319" s="71">
        <v>1</v>
      </c>
      <c r="F319" s="129" t="s">
        <v>475</v>
      </c>
      <c r="G319" s="130">
        <v>22760.63</v>
      </c>
      <c r="H319" s="113">
        <v>0.19</v>
      </c>
      <c r="I319" s="134">
        <f t="shared" si="58"/>
        <v>4324.5196999999998</v>
      </c>
      <c r="J319" s="134">
        <f t="shared" si="51"/>
        <v>27085.149700000002</v>
      </c>
      <c r="K319" s="130">
        <v>28855</v>
      </c>
      <c r="L319" s="113">
        <v>0.19</v>
      </c>
      <c r="M319" s="134">
        <f t="shared" si="59"/>
        <v>5482.45</v>
      </c>
      <c r="N319" s="134">
        <f t="shared" si="52"/>
        <v>34337.449999999997</v>
      </c>
      <c r="O319" s="137">
        <v>29452</v>
      </c>
      <c r="P319" s="113">
        <v>0.19</v>
      </c>
      <c r="Q319" s="118">
        <f t="shared" si="60"/>
        <v>5595.88</v>
      </c>
      <c r="R319" s="118">
        <f t="shared" si="53"/>
        <v>35047.879999999997</v>
      </c>
      <c r="S319" s="118">
        <f t="shared" si="54"/>
        <v>27022.543333333335</v>
      </c>
      <c r="T319" s="113">
        <v>0.19</v>
      </c>
      <c r="U319" s="118">
        <f t="shared" si="55"/>
        <v>5134.2832333333336</v>
      </c>
      <c r="V319" s="118">
        <f t="shared" si="56"/>
        <v>32156.82656666667</v>
      </c>
    </row>
    <row r="320" spans="1:22" ht="38.25" x14ac:dyDescent="0.25">
      <c r="A320" s="110">
        <f t="shared" si="57"/>
        <v>311</v>
      </c>
      <c r="B320" s="111">
        <v>50192110</v>
      </c>
      <c r="C320" s="112" t="s">
        <v>688</v>
      </c>
      <c r="D320" s="73" t="s">
        <v>185</v>
      </c>
      <c r="E320" s="71">
        <v>1</v>
      </c>
      <c r="F320" s="129" t="s">
        <v>475</v>
      </c>
      <c r="G320" s="130">
        <v>22875</v>
      </c>
      <c r="H320" s="113">
        <v>0.19</v>
      </c>
      <c r="I320" s="134">
        <f t="shared" si="58"/>
        <v>4346.25</v>
      </c>
      <c r="J320" s="134">
        <f t="shared" si="51"/>
        <v>27221.25</v>
      </c>
      <c r="K320" s="130">
        <v>29000</v>
      </c>
      <c r="L320" s="113">
        <v>0.19</v>
      </c>
      <c r="M320" s="134">
        <f t="shared" si="59"/>
        <v>5510</v>
      </c>
      <c r="N320" s="134">
        <f t="shared" si="52"/>
        <v>34510</v>
      </c>
      <c r="O320" s="137">
        <v>29600</v>
      </c>
      <c r="P320" s="113">
        <v>0.19</v>
      </c>
      <c r="Q320" s="118">
        <f t="shared" si="60"/>
        <v>5624</v>
      </c>
      <c r="R320" s="118">
        <f t="shared" si="53"/>
        <v>35224</v>
      </c>
      <c r="S320" s="118">
        <f t="shared" si="54"/>
        <v>27158.333333333332</v>
      </c>
      <c r="T320" s="113">
        <v>0.19</v>
      </c>
      <c r="U320" s="118">
        <f t="shared" si="55"/>
        <v>5160.083333333333</v>
      </c>
      <c r="V320" s="118">
        <f t="shared" si="56"/>
        <v>32318.416666666664</v>
      </c>
    </row>
    <row r="321" spans="1:22" ht="38.25" x14ac:dyDescent="0.25">
      <c r="A321" s="110">
        <f t="shared" si="57"/>
        <v>312</v>
      </c>
      <c r="B321" s="111">
        <v>10151802</v>
      </c>
      <c r="C321" s="114" t="s">
        <v>306</v>
      </c>
      <c r="D321" s="73" t="s">
        <v>185</v>
      </c>
      <c r="E321" s="71">
        <v>1</v>
      </c>
      <c r="F321" s="129" t="s">
        <v>475</v>
      </c>
      <c r="G321" s="130">
        <v>34198.129999999997</v>
      </c>
      <c r="H321" s="113">
        <v>0.19</v>
      </c>
      <c r="I321" s="134">
        <f t="shared" si="58"/>
        <v>6497.6446999999998</v>
      </c>
      <c r="J321" s="134">
        <f t="shared" si="51"/>
        <v>40695.774699999994</v>
      </c>
      <c r="K321" s="130">
        <v>43355</v>
      </c>
      <c r="L321" s="113">
        <v>0.19</v>
      </c>
      <c r="M321" s="134">
        <f t="shared" si="59"/>
        <v>8237.4500000000007</v>
      </c>
      <c r="N321" s="134">
        <f t="shared" si="52"/>
        <v>51592.45</v>
      </c>
      <c r="O321" s="137">
        <v>44252</v>
      </c>
      <c r="P321" s="113">
        <v>0.19</v>
      </c>
      <c r="Q321" s="118">
        <f t="shared" si="60"/>
        <v>8407.8799999999992</v>
      </c>
      <c r="R321" s="118">
        <f t="shared" si="53"/>
        <v>52659.88</v>
      </c>
      <c r="S321" s="118">
        <f t="shared" si="54"/>
        <v>40601.71</v>
      </c>
      <c r="T321" s="113">
        <v>0.19</v>
      </c>
      <c r="U321" s="118">
        <f t="shared" si="55"/>
        <v>7714.3248999999996</v>
      </c>
      <c r="V321" s="118">
        <f t="shared" si="56"/>
        <v>48316.034899999999</v>
      </c>
    </row>
    <row r="322" spans="1:22" ht="38.25" x14ac:dyDescent="0.25">
      <c r="A322" s="110">
        <f t="shared" si="57"/>
        <v>313</v>
      </c>
      <c r="B322" s="111">
        <v>50171707</v>
      </c>
      <c r="C322" s="114" t="s">
        <v>307</v>
      </c>
      <c r="D322" s="73" t="s">
        <v>185</v>
      </c>
      <c r="E322" s="71">
        <v>1</v>
      </c>
      <c r="F322" s="129" t="s">
        <v>475</v>
      </c>
      <c r="G322" s="130">
        <v>16012.5</v>
      </c>
      <c r="H322" s="113">
        <v>0.19</v>
      </c>
      <c r="I322" s="134">
        <f t="shared" si="58"/>
        <v>3042.375</v>
      </c>
      <c r="J322" s="134">
        <f t="shared" si="51"/>
        <v>19054.875</v>
      </c>
      <c r="K322" s="130">
        <v>20300</v>
      </c>
      <c r="L322" s="113">
        <v>0.19</v>
      </c>
      <c r="M322" s="134">
        <f t="shared" si="59"/>
        <v>3857</v>
      </c>
      <c r="N322" s="134">
        <f t="shared" si="52"/>
        <v>24157</v>
      </c>
      <c r="O322" s="137">
        <v>20720</v>
      </c>
      <c r="P322" s="113">
        <v>0.19</v>
      </c>
      <c r="Q322" s="118">
        <f t="shared" si="60"/>
        <v>3936.8</v>
      </c>
      <c r="R322" s="118">
        <f t="shared" si="53"/>
        <v>24656.799999999999</v>
      </c>
      <c r="S322" s="118">
        <f t="shared" si="54"/>
        <v>19010.833333333332</v>
      </c>
      <c r="T322" s="113">
        <v>0.19</v>
      </c>
      <c r="U322" s="118">
        <f t="shared" si="55"/>
        <v>3612.0583333333329</v>
      </c>
      <c r="V322" s="118">
        <f t="shared" si="56"/>
        <v>22622.891666666666</v>
      </c>
    </row>
    <row r="323" spans="1:22" ht="38.25" x14ac:dyDescent="0.25">
      <c r="A323" s="110">
        <f t="shared" si="57"/>
        <v>314</v>
      </c>
      <c r="B323" s="111">
        <v>50171707</v>
      </c>
      <c r="C323" s="114" t="s">
        <v>308</v>
      </c>
      <c r="D323" s="73" t="s">
        <v>185</v>
      </c>
      <c r="E323" s="71">
        <v>1</v>
      </c>
      <c r="F323" s="129" t="s">
        <v>475</v>
      </c>
      <c r="G323" s="130">
        <v>21090.75</v>
      </c>
      <c r="H323" s="113">
        <v>0.19</v>
      </c>
      <c r="I323" s="134">
        <f t="shared" si="58"/>
        <v>4007.2424999999998</v>
      </c>
      <c r="J323" s="134">
        <f t="shared" si="51"/>
        <v>25097.9925</v>
      </c>
      <c r="K323" s="130">
        <v>26738</v>
      </c>
      <c r="L323" s="113">
        <v>0.19</v>
      </c>
      <c r="M323" s="134">
        <f t="shared" si="59"/>
        <v>5080.22</v>
      </c>
      <c r="N323" s="134">
        <f t="shared" si="52"/>
        <v>31818.22</v>
      </c>
      <c r="O323" s="137">
        <v>27291</v>
      </c>
      <c r="P323" s="113">
        <v>0.19</v>
      </c>
      <c r="Q323" s="118">
        <f t="shared" si="60"/>
        <v>5185.29</v>
      </c>
      <c r="R323" s="118">
        <f t="shared" si="53"/>
        <v>32476.29</v>
      </c>
      <c r="S323" s="118">
        <f t="shared" si="54"/>
        <v>25039.916666666668</v>
      </c>
      <c r="T323" s="113">
        <v>0.19</v>
      </c>
      <c r="U323" s="118">
        <f t="shared" si="55"/>
        <v>4757.5841666666665</v>
      </c>
      <c r="V323" s="118">
        <f t="shared" si="56"/>
        <v>29797.500833333335</v>
      </c>
    </row>
    <row r="324" spans="1:22" ht="38.25" x14ac:dyDescent="0.25">
      <c r="A324" s="110">
        <f t="shared" si="57"/>
        <v>315</v>
      </c>
      <c r="B324" s="111">
        <v>50171707</v>
      </c>
      <c r="C324" s="112" t="s">
        <v>689</v>
      </c>
      <c r="D324" s="73" t="s">
        <v>185</v>
      </c>
      <c r="E324" s="71">
        <v>1</v>
      </c>
      <c r="F324" s="129" t="s">
        <v>475</v>
      </c>
      <c r="G324" s="130">
        <v>40031.25</v>
      </c>
      <c r="H324" s="113">
        <v>0.19</v>
      </c>
      <c r="I324" s="134">
        <f t="shared" si="58"/>
        <v>7605.9375</v>
      </c>
      <c r="J324" s="134">
        <f t="shared" si="51"/>
        <v>47637.1875</v>
      </c>
      <c r="K324" s="130">
        <v>50750</v>
      </c>
      <c r="L324" s="113">
        <v>0.19</v>
      </c>
      <c r="M324" s="134">
        <f t="shared" si="59"/>
        <v>9642.5</v>
      </c>
      <c r="N324" s="134">
        <f t="shared" si="52"/>
        <v>60392.5</v>
      </c>
      <c r="O324" s="137">
        <v>51800</v>
      </c>
      <c r="P324" s="113">
        <v>0.19</v>
      </c>
      <c r="Q324" s="118">
        <f t="shared" si="60"/>
        <v>9842</v>
      </c>
      <c r="R324" s="118">
        <f t="shared" si="53"/>
        <v>61642</v>
      </c>
      <c r="S324" s="118">
        <f t="shared" si="54"/>
        <v>47527.083333333336</v>
      </c>
      <c r="T324" s="113">
        <v>0.19</v>
      </c>
      <c r="U324" s="118">
        <f t="shared" si="55"/>
        <v>9030.1458333333339</v>
      </c>
      <c r="V324" s="118">
        <f t="shared" si="56"/>
        <v>56557.229166666672</v>
      </c>
    </row>
    <row r="325" spans="1:22" ht="38.25" x14ac:dyDescent="0.25">
      <c r="A325" s="110">
        <f t="shared" si="57"/>
        <v>316</v>
      </c>
      <c r="B325" s="111">
        <v>50161509</v>
      </c>
      <c r="C325" s="112" t="s">
        <v>690</v>
      </c>
      <c r="D325" s="73" t="s">
        <v>185</v>
      </c>
      <c r="E325" s="71">
        <v>1</v>
      </c>
      <c r="F325" s="129" t="s">
        <v>475</v>
      </c>
      <c r="G325" s="130">
        <v>36588.75</v>
      </c>
      <c r="H325" s="113">
        <v>0.19</v>
      </c>
      <c r="I325" s="134">
        <f t="shared" si="58"/>
        <v>6951.8625000000002</v>
      </c>
      <c r="J325" s="134">
        <f t="shared" si="51"/>
        <v>43540.612500000003</v>
      </c>
      <c r="K325" s="130">
        <v>46386</v>
      </c>
      <c r="L325" s="113">
        <v>0.19</v>
      </c>
      <c r="M325" s="134">
        <f t="shared" si="59"/>
        <v>8813.34</v>
      </c>
      <c r="N325" s="134">
        <f t="shared" si="52"/>
        <v>55199.34</v>
      </c>
      <c r="O325" s="137">
        <v>47345</v>
      </c>
      <c r="P325" s="113">
        <v>0.19</v>
      </c>
      <c r="Q325" s="118">
        <f t="shared" si="60"/>
        <v>8995.5499999999993</v>
      </c>
      <c r="R325" s="118">
        <f t="shared" si="53"/>
        <v>56340.55</v>
      </c>
      <c r="S325" s="118">
        <f t="shared" si="54"/>
        <v>43439.916666666664</v>
      </c>
      <c r="T325" s="113">
        <v>0.19</v>
      </c>
      <c r="U325" s="118">
        <f t="shared" si="55"/>
        <v>8253.5841666666656</v>
      </c>
      <c r="V325" s="118">
        <f t="shared" si="56"/>
        <v>51693.500833333332</v>
      </c>
    </row>
    <row r="326" spans="1:22" ht="38.25" x14ac:dyDescent="0.25">
      <c r="A326" s="110">
        <f t="shared" si="57"/>
        <v>317</v>
      </c>
      <c r="B326" s="111">
        <v>50202206</v>
      </c>
      <c r="C326" s="114" t="s">
        <v>309</v>
      </c>
      <c r="D326" s="73" t="s">
        <v>185</v>
      </c>
      <c r="E326" s="71">
        <v>1</v>
      </c>
      <c r="F326" s="129" t="s">
        <v>475</v>
      </c>
      <c r="G326" s="130">
        <v>57187.5</v>
      </c>
      <c r="H326" s="113">
        <v>0</v>
      </c>
      <c r="I326" s="134">
        <f t="shared" si="58"/>
        <v>0</v>
      </c>
      <c r="J326" s="134">
        <f t="shared" si="51"/>
        <v>57187.5</v>
      </c>
      <c r="K326" s="130">
        <v>75000</v>
      </c>
      <c r="L326" s="113">
        <v>0</v>
      </c>
      <c r="M326" s="134">
        <f t="shared" si="59"/>
        <v>0</v>
      </c>
      <c r="N326" s="134">
        <f t="shared" si="52"/>
        <v>75000</v>
      </c>
      <c r="O326" s="137">
        <v>75000</v>
      </c>
      <c r="P326" s="113">
        <v>0</v>
      </c>
      <c r="Q326" s="118">
        <f t="shared" si="60"/>
        <v>0</v>
      </c>
      <c r="R326" s="118">
        <f t="shared" si="53"/>
        <v>75000</v>
      </c>
      <c r="S326" s="118">
        <f t="shared" si="54"/>
        <v>69062.5</v>
      </c>
      <c r="T326" s="113">
        <v>0</v>
      </c>
      <c r="U326" s="118">
        <f t="shared" si="55"/>
        <v>0</v>
      </c>
      <c r="V326" s="118">
        <f t="shared" si="56"/>
        <v>69062.5</v>
      </c>
    </row>
    <row r="327" spans="1:22" ht="38.25" x14ac:dyDescent="0.25">
      <c r="A327" s="110">
        <f t="shared" si="57"/>
        <v>318</v>
      </c>
      <c r="B327" s="111">
        <v>50202200</v>
      </c>
      <c r="C327" s="114" t="s">
        <v>310</v>
      </c>
      <c r="D327" s="73" t="s">
        <v>185</v>
      </c>
      <c r="E327" s="71">
        <v>1</v>
      </c>
      <c r="F327" s="129" t="s">
        <v>475</v>
      </c>
      <c r="G327" s="130">
        <v>188718.75</v>
      </c>
      <c r="H327" s="113">
        <v>0</v>
      </c>
      <c r="I327" s="134">
        <f t="shared" si="58"/>
        <v>0</v>
      </c>
      <c r="J327" s="134">
        <f t="shared" si="51"/>
        <v>188718.75</v>
      </c>
      <c r="K327" s="130">
        <v>125850</v>
      </c>
      <c r="L327" s="113">
        <v>0</v>
      </c>
      <c r="M327" s="134">
        <f t="shared" si="59"/>
        <v>0</v>
      </c>
      <c r="N327" s="134">
        <f t="shared" si="52"/>
        <v>125850</v>
      </c>
      <c r="O327" s="137">
        <v>125850</v>
      </c>
      <c r="P327" s="113">
        <v>0</v>
      </c>
      <c r="Q327" s="118">
        <f t="shared" si="60"/>
        <v>0</v>
      </c>
      <c r="R327" s="118">
        <f t="shared" si="53"/>
        <v>125850</v>
      </c>
      <c r="S327" s="118">
        <f t="shared" si="54"/>
        <v>146806.25</v>
      </c>
      <c r="T327" s="113">
        <v>0</v>
      </c>
      <c r="U327" s="118">
        <f t="shared" si="55"/>
        <v>0</v>
      </c>
      <c r="V327" s="118">
        <f t="shared" si="56"/>
        <v>146806.25</v>
      </c>
    </row>
    <row r="328" spans="1:22" ht="38.25" x14ac:dyDescent="0.25">
      <c r="A328" s="110">
        <f t="shared" si="57"/>
        <v>319</v>
      </c>
      <c r="B328" s="111">
        <v>50202200</v>
      </c>
      <c r="C328" s="114" t="s">
        <v>311</v>
      </c>
      <c r="D328" s="73" t="s">
        <v>185</v>
      </c>
      <c r="E328" s="71">
        <v>1</v>
      </c>
      <c r="F328" s="129" t="s">
        <v>475</v>
      </c>
      <c r="G328" s="130">
        <v>114375</v>
      </c>
      <c r="H328" s="113">
        <v>0.19</v>
      </c>
      <c r="I328" s="134">
        <f t="shared" si="58"/>
        <v>21731.25</v>
      </c>
      <c r="J328" s="134">
        <f t="shared" si="51"/>
        <v>136106.25</v>
      </c>
      <c r="K328" s="130">
        <v>145000</v>
      </c>
      <c r="L328" s="113">
        <v>0.19</v>
      </c>
      <c r="M328" s="134">
        <f t="shared" si="59"/>
        <v>27550</v>
      </c>
      <c r="N328" s="134">
        <f t="shared" si="52"/>
        <v>172550</v>
      </c>
      <c r="O328" s="137">
        <v>148000</v>
      </c>
      <c r="P328" s="113">
        <v>0.19</v>
      </c>
      <c r="Q328" s="118">
        <f t="shared" si="60"/>
        <v>28120</v>
      </c>
      <c r="R328" s="118">
        <f t="shared" si="53"/>
        <v>176120</v>
      </c>
      <c r="S328" s="118">
        <f t="shared" si="54"/>
        <v>135791.66666666666</v>
      </c>
      <c r="T328" s="113">
        <v>0.19</v>
      </c>
      <c r="U328" s="118">
        <f t="shared" si="55"/>
        <v>25800.416666666664</v>
      </c>
      <c r="V328" s="118">
        <f t="shared" si="56"/>
        <v>161592.08333333331</v>
      </c>
    </row>
    <row r="329" spans="1:22" ht="38.25" x14ac:dyDescent="0.25">
      <c r="A329" s="110">
        <f t="shared" si="57"/>
        <v>320</v>
      </c>
      <c r="B329" s="111">
        <v>50202200</v>
      </c>
      <c r="C329" s="114" t="s">
        <v>312</v>
      </c>
      <c r="D329" s="73" t="s">
        <v>185</v>
      </c>
      <c r="E329" s="71">
        <v>1</v>
      </c>
      <c r="F329" s="129" t="s">
        <v>475</v>
      </c>
      <c r="G329" s="130">
        <v>120093.75</v>
      </c>
      <c r="H329" s="113">
        <v>0</v>
      </c>
      <c r="I329" s="134">
        <f t="shared" si="58"/>
        <v>0</v>
      </c>
      <c r="J329" s="134">
        <f t="shared" si="51"/>
        <v>120093.75</v>
      </c>
      <c r="K329" s="130">
        <v>157500</v>
      </c>
      <c r="L329" s="113">
        <v>0</v>
      </c>
      <c r="M329" s="134">
        <f t="shared" si="59"/>
        <v>0</v>
      </c>
      <c r="N329" s="134">
        <f t="shared" si="52"/>
        <v>157500</v>
      </c>
      <c r="O329" s="138">
        <v>157500</v>
      </c>
      <c r="P329" s="115">
        <v>0</v>
      </c>
      <c r="Q329" s="118">
        <f t="shared" si="60"/>
        <v>0</v>
      </c>
      <c r="R329" s="118">
        <f t="shared" si="53"/>
        <v>157500</v>
      </c>
      <c r="S329" s="118">
        <f t="shared" si="54"/>
        <v>145031.25</v>
      </c>
      <c r="T329" s="115">
        <v>0</v>
      </c>
      <c r="U329" s="118">
        <f t="shared" si="55"/>
        <v>0</v>
      </c>
      <c r="V329" s="118">
        <f t="shared" si="56"/>
        <v>145031.25</v>
      </c>
    </row>
    <row r="330" spans="1:22" ht="38.25" x14ac:dyDescent="0.25">
      <c r="A330" s="110">
        <f t="shared" si="57"/>
        <v>321</v>
      </c>
      <c r="B330" s="111">
        <v>50202200</v>
      </c>
      <c r="C330" s="116" t="s">
        <v>691</v>
      </c>
      <c r="D330" s="73" t="s">
        <v>185</v>
      </c>
      <c r="E330" s="71">
        <v>1</v>
      </c>
      <c r="F330" s="129" t="s">
        <v>475</v>
      </c>
      <c r="G330" s="131">
        <v>76631.25</v>
      </c>
      <c r="H330" s="117">
        <v>0</v>
      </c>
      <c r="I330" s="134">
        <f t="shared" si="58"/>
        <v>0</v>
      </c>
      <c r="J330" s="134">
        <f t="shared" ref="J330:J393" si="61">+(G330+I330)*E330</f>
        <v>76631.25</v>
      </c>
      <c r="K330" s="131">
        <v>103500</v>
      </c>
      <c r="L330" s="117">
        <v>0</v>
      </c>
      <c r="M330" s="134">
        <f t="shared" si="59"/>
        <v>0</v>
      </c>
      <c r="N330" s="134">
        <f t="shared" ref="N330:N393" si="62">+(K330+M330)*E330</f>
        <v>103500</v>
      </c>
      <c r="O330" s="137">
        <v>103500</v>
      </c>
      <c r="P330" s="113">
        <v>0</v>
      </c>
      <c r="Q330" s="118">
        <f t="shared" si="60"/>
        <v>0</v>
      </c>
      <c r="R330" s="118">
        <f t="shared" ref="R330:R393" si="63">+(O330+Q330)*E330</f>
        <v>103500</v>
      </c>
      <c r="S330" s="118">
        <f t="shared" si="54"/>
        <v>94543.75</v>
      </c>
      <c r="T330" s="113">
        <v>0</v>
      </c>
      <c r="U330" s="118">
        <f t="shared" si="55"/>
        <v>0</v>
      </c>
      <c r="V330" s="118">
        <f t="shared" si="56"/>
        <v>94543.75</v>
      </c>
    </row>
    <row r="331" spans="1:22" ht="38.25" x14ac:dyDescent="0.25">
      <c r="A331" s="110">
        <f t="shared" si="57"/>
        <v>322</v>
      </c>
      <c r="B331" s="111">
        <v>50202200</v>
      </c>
      <c r="C331" s="114" t="s">
        <v>313</v>
      </c>
      <c r="D331" s="73" t="s">
        <v>185</v>
      </c>
      <c r="E331" s="71">
        <v>1</v>
      </c>
      <c r="F331" s="129" t="s">
        <v>475</v>
      </c>
      <c r="G331" s="130">
        <v>148687.5</v>
      </c>
      <c r="H331" s="113">
        <v>0</v>
      </c>
      <c r="I331" s="134">
        <f t="shared" si="58"/>
        <v>0</v>
      </c>
      <c r="J331" s="134">
        <f t="shared" si="61"/>
        <v>148687.5</v>
      </c>
      <c r="K331" s="130">
        <v>135000</v>
      </c>
      <c r="L331" s="113">
        <v>0</v>
      </c>
      <c r="M331" s="134">
        <f t="shared" si="59"/>
        <v>0</v>
      </c>
      <c r="N331" s="134">
        <f t="shared" si="62"/>
        <v>135000</v>
      </c>
      <c r="O331" s="137">
        <v>135000</v>
      </c>
      <c r="P331" s="113">
        <v>0</v>
      </c>
      <c r="Q331" s="118">
        <f t="shared" si="60"/>
        <v>0</v>
      </c>
      <c r="R331" s="118">
        <f t="shared" si="63"/>
        <v>135000</v>
      </c>
      <c r="S331" s="118">
        <f t="shared" ref="S331:S394" si="64">+(K331+O331+G331)/3</f>
        <v>139562.5</v>
      </c>
      <c r="T331" s="113">
        <v>0</v>
      </c>
      <c r="U331" s="118">
        <f t="shared" ref="U331:U394" si="65">+S331*T331</f>
        <v>0</v>
      </c>
      <c r="V331" s="118">
        <f t="shared" ref="V331:V394" si="66">+(S331+U331)*E331</f>
        <v>139562.5</v>
      </c>
    </row>
    <row r="332" spans="1:22" ht="38.25" x14ac:dyDescent="0.25">
      <c r="A332" s="110">
        <f t="shared" ref="A332:A395" si="67">+A331+1</f>
        <v>323</v>
      </c>
      <c r="B332" s="111">
        <v>50202200</v>
      </c>
      <c r="C332" s="114" t="s">
        <v>314</v>
      </c>
      <c r="D332" s="73" t="s">
        <v>185</v>
      </c>
      <c r="E332" s="71">
        <v>1</v>
      </c>
      <c r="F332" s="129" t="s">
        <v>475</v>
      </c>
      <c r="G332" s="130">
        <v>144112.5</v>
      </c>
      <c r="H332" s="113">
        <v>0</v>
      </c>
      <c r="I332" s="134">
        <f t="shared" si="58"/>
        <v>0</v>
      </c>
      <c r="J332" s="134">
        <f t="shared" si="61"/>
        <v>144112.5</v>
      </c>
      <c r="K332" s="130">
        <v>189000</v>
      </c>
      <c r="L332" s="113">
        <v>0</v>
      </c>
      <c r="M332" s="134">
        <f t="shared" si="59"/>
        <v>0</v>
      </c>
      <c r="N332" s="134">
        <f t="shared" si="62"/>
        <v>189000</v>
      </c>
      <c r="O332" s="137">
        <v>189000</v>
      </c>
      <c r="P332" s="113">
        <v>0</v>
      </c>
      <c r="Q332" s="118">
        <f t="shared" si="60"/>
        <v>0</v>
      </c>
      <c r="R332" s="118">
        <f t="shared" si="63"/>
        <v>189000</v>
      </c>
      <c r="S332" s="118">
        <f t="shared" si="64"/>
        <v>174037.5</v>
      </c>
      <c r="T332" s="113">
        <v>0</v>
      </c>
      <c r="U332" s="118">
        <f t="shared" si="65"/>
        <v>0</v>
      </c>
      <c r="V332" s="118">
        <f t="shared" si="66"/>
        <v>174037.5</v>
      </c>
    </row>
    <row r="333" spans="1:22" ht="38.25" x14ac:dyDescent="0.25">
      <c r="A333" s="110">
        <f t="shared" si="67"/>
        <v>324</v>
      </c>
      <c r="B333" s="111">
        <v>50202201</v>
      </c>
      <c r="C333" s="114" t="s">
        <v>315</v>
      </c>
      <c r="D333" s="73" t="s">
        <v>185</v>
      </c>
      <c r="E333" s="71">
        <v>1</v>
      </c>
      <c r="F333" s="129" t="s">
        <v>475</v>
      </c>
      <c r="G333" s="130">
        <v>30881.25</v>
      </c>
      <c r="H333" s="113">
        <v>0.19</v>
      </c>
      <c r="I333" s="134">
        <f t="shared" si="58"/>
        <v>5867.4375</v>
      </c>
      <c r="J333" s="134">
        <f t="shared" si="61"/>
        <v>36748.6875</v>
      </c>
      <c r="K333" s="130">
        <v>39150</v>
      </c>
      <c r="L333" s="113">
        <v>0.19</v>
      </c>
      <c r="M333" s="134">
        <f t="shared" si="59"/>
        <v>7438.5</v>
      </c>
      <c r="N333" s="134">
        <f t="shared" si="62"/>
        <v>46588.5</v>
      </c>
      <c r="O333" s="137">
        <v>39960</v>
      </c>
      <c r="P333" s="113">
        <v>0.19</v>
      </c>
      <c r="Q333" s="118">
        <f t="shared" si="60"/>
        <v>7592.4</v>
      </c>
      <c r="R333" s="118">
        <f t="shared" si="63"/>
        <v>47552.4</v>
      </c>
      <c r="S333" s="118">
        <f t="shared" si="64"/>
        <v>36663.75</v>
      </c>
      <c r="T333" s="113">
        <v>0.19</v>
      </c>
      <c r="U333" s="118">
        <f t="shared" si="65"/>
        <v>6966.1125000000002</v>
      </c>
      <c r="V333" s="118">
        <f t="shared" si="66"/>
        <v>43629.862500000003</v>
      </c>
    </row>
    <row r="334" spans="1:22" ht="38.25" x14ac:dyDescent="0.25">
      <c r="A334" s="110">
        <f t="shared" si="67"/>
        <v>325</v>
      </c>
      <c r="B334" s="111">
        <v>50202201</v>
      </c>
      <c r="C334" s="112" t="s">
        <v>692</v>
      </c>
      <c r="D334" s="71" t="s">
        <v>185</v>
      </c>
      <c r="E334" s="71">
        <v>1</v>
      </c>
      <c r="F334" s="129" t="s">
        <v>475</v>
      </c>
      <c r="G334" s="130">
        <v>4575</v>
      </c>
      <c r="H334" s="113">
        <v>0.19</v>
      </c>
      <c r="I334" s="134">
        <f t="shared" si="58"/>
        <v>869.25</v>
      </c>
      <c r="J334" s="134">
        <f t="shared" si="61"/>
        <v>5444.25</v>
      </c>
      <c r="K334" s="130">
        <v>5800</v>
      </c>
      <c r="L334" s="113">
        <v>0.19</v>
      </c>
      <c r="M334" s="134">
        <f t="shared" si="59"/>
        <v>1102</v>
      </c>
      <c r="N334" s="134">
        <f t="shared" si="62"/>
        <v>6902</v>
      </c>
      <c r="O334" s="137">
        <v>5920</v>
      </c>
      <c r="P334" s="113">
        <v>0.19</v>
      </c>
      <c r="Q334" s="118">
        <f t="shared" si="60"/>
        <v>1124.8</v>
      </c>
      <c r="R334" s="118">
        <f t="shared" si="63"/>
        <v>7044.8</v>
      </c>
      <c r="S334" s="118">
        <f t="shared" si="64"/>
        <v>5431.666666666667</v>
      </c>
      <c r="T334" s="113">
        <v>0.19</v>
      </c>
      <c r="U334" s="118">
        <f t="shared" si="65"/>
        <v>1032.0166666666667</v>
      </c>
      <c r="V334" s="118">
        <f t="shared" si="66"/>
        <v>6463.6833333333334</v>
      </c>
    </row>
    <row r="335" spans="1:22" ht="38.25" x14ac:dyDescent="0.25">
      <c r="A335" s="110">
        <f t="shared" si="67"/>
        <v>326</v>
      </c>
      <c r="B335" s="111">
        <v>50202201</v>
      </c>
      <c r="C335" s="114" t="s">
        <v>316</v>
      </c>
      <c r="D335" s="72" t="s">
        <v>185</v>
      </c>
      <c r="E335" s="71">
        <v>1</v>
      </c>
      <c r="F335" s="129" t="s">
        <v>475</v>
      </c>
      <c r="G335" s="130">
        <v>14182.5</v>
      </c>
      <c r="H335" s="113">
        <v>0.19</v>
      </c>
      <c r="I335" s="134">
        <f t="shared" si="58"/>
        <v>2694.6750000000002</v>
      </c>
      <c r="J335" s="134">
        <f t="shared" si="61"/>
        <v>16877.174999999999</v>
      </c>
      <c r="K335" s="130">
        <v>17980</v>
      </c>
      <c r="L335" s="113">
        <v>0.19</v>
      </c>
      <c r="M335" s="134">
        <f t="shared" si="59"/>
        <v>3416.2</v>
      </c>
      <c r="N335" s="134">
        <f t="shared" si="62"/>
        <v>21396.2</v>
      </c>
      <c r="O335" s="137">
        <v>18352</v>
      </c>
      <c r="P335" s="113">
        <v>0.19</v>
      </c>
      <c r="Q335" s="118">
        <f t="shared" si="60"/>
        <v>3486.88</v>
      </c>
      <c r="R335" s="118">
        <f t="shared" si="63"/>
        <v>21838.880000000001</v>
      </c>
      <c r="S335" s="118">
        <f t="shared" si="64"/>
        <v>16838.166666666668</v>
      </c>
      <c r="T335" s="113">
        <v>0.19</v>
      </c>
      <c r="U335" s="118">
        <f t="shared" si="65"/>
        <v>3199.251666666667</v>
      </c>
      <c r="V335" s="118">
        <f t="shared" si="66"/>
        <v>20037.418333333335</v>
      </c>
    </row>
    <row r="336" spans="1:22" ht="38.25" x14ac:dyDescent="0.25">
      <c r="A336" s="110">
        <f t="shared" si="67"/>
        <v>327</v>
      </c>
      <c r="B336" s="111">
        <v>50202201</v>
      </c>
      <c r="C336" s="114" t="s">
        <v>317</v>
      </c>
      <c r="D336" s="72" t="s">
        <v>185</v>
      </c>
      <c r="E336" s="71">
        <v>1</v>
      </c>
      <c r="F336" s="129" t="s">
        <v>475</v>
      </c>
      <c r="G336" s="130">
        <v>7548.75</v>
      </c>
      <c r="H336" s="113">
        <v>0.19</v>
      </c>
      <c r="I336" s="134">
        <f t="shared" si="58"/>
        <v>1434.2625</v>
      </c>
      <c r="J336" s="134">
        <f t="shared" si="61"/>
        <v>8983.0125000000007</v>
      </c>
      <c r="K336" s="130">
        <v>9570</v>
      </c>
      <c r="L336" s="113">
        <v>0.19</v>
      </c>
      <c r="M336" s="134">
        <f t="shared" si="59"/>
        <v>1818.3</v>
      </c>
      <c r="N336" s="134">
        <f t="shared" si="62"/>
        <v>11388.3</v>
      </c>
      <c r="O336" s="137">
        <v>9768</v>
      </c>
      <c r="P336" s="113">
        <v>0.19</v>
      </c>
      <c r="Q336" s="118">
        <f t="shared" si="60"/>
        <v>1855.92</v>
      </c>
      <c r="R336" s="118">
        <f t="shared" si="63"/>
        <v>11623.92</v>
      </c>
      <c r="S336" s="118">
        <f t="shared" si="64"/>
        <v>8962.25</v>
      </c>
      <c r="T336" s="113">
        <v>0.19</v>
      </c>
      <c r="U336" s="118">
        <f t="shared" si="65"/>
        <v>1702.8275000000001</v>
      </c>
      <c r="V336" s="118">
        <f t="shared" si="66"/>
        <v>10665.077499999999</v>
      </c>
    </row>
    <row r="337" spans="1:22" ht="38.25" x14ac:dyDescent="0.25">
      <c r="A337" s="110">
        <f t="shared" si="67"/>
        <v>328</v>
      </c>
      <c r="B337" s="111">
        <v>50202201</v>
      </c>
      <c r="C337" s="112" t="s">
        <v>693</v>
      </c>
      <c r="D337" s="72" t="s">
        <v>185</v>
      </c>
      <c r="E337" s="71">
        <v>1</v>
      </c>
      <c r="F337" s="129" t="s">
        <v>475</v>
      </c>
      <c r="G337" s="130">
        <v>5604.38</v>
      </c>
      <c r="H337" s="113">
        <v>0.19</v>
      </c>
      <c r="I337" s="134">
        <f t="shared" si="58"/>
        <v>1064.8322000000001</v>
      </c>
      <c r="J337" s="134">
        <f t="shared" si="61"/>
        <v>6669.2121999999999</v>
      </c>
      <c r="K337" s="130">
        <v>7105</v>
      </c>
      <c r="L337" s="113">
        <v>0.19</v>
      </c>
      <c r="M337" s="134">
        <f t="shared" si="59"/>
        <v>1349.95</v>
      </c>
      <c r="N337" s="134">
        <f t="shared" si="62"/>
        <v>8454.9500000000007</v>
      </c>
      <c r="O337" s="137">
        <v>7252</v>
      </c>
      <c r="P337" s="113">
        <v>0.19</v>
      </c>
      <c r="Q337" s="118">
        <f t="shared" si="60"/>
        <v>1377.88</v>
      </c>
      <c r="R337" s="118">
        <f t="shared" si="63"/>
        <v>8629.880000000001</v>
      </c>
      <c r="S337" s="118">
        <f t="shared" si="64"/>
        <v>6653.793333333334</v>
      </c>
      <c r="T337" s="113">
        <v>0.19</v>
      </c>
      <c r="U337" s="118">
        <f t="shared" si="65"/>
        <v>1264.2207333333336</v>
      </c>
      <c r="V337" s="118">
        <f t="shared" si="66"/>
        <v>7918.0140666666675</v>
      </c>
    </row>
    <row r="338" spans="1:22" ht="38.25" x14ac:dyDescent="0.25">
      <c r="A338" s="110">
        <f t="shared" si="67"/>
        <v>329</v>
      </c>
      <c r="B338" s="111">
        <v>50202201</v>
      </c>
      <c r="C338" s="112" t="s">
        <v>694</v>
      </c>
      <c r="D338" s="72" t="s">
        <v>185</v>
      </c>
      <c r="E338" s="71">
        <v>1</v>
      </c>
      <c r="F338" s="129" t="s">
        <v>475</v>
      </c>
      <c r="G338" s="130">
        <v>5604.38</v>
      </c>
      <c r="H338" s="113">
        <v>0.19</v>
      </c>
      <c r="I338" s="134">
        <f t="shared" si="58"/>
        <v>1064.8322000000001</v>
      </c>
      <c r="J338" s="134">
        <f t="shared" si="61"/>
        <v>6669.2121999999999</v>
      </c>
      <c r="K338" s="130">
        <v>7105</v>
      </c>
      <c r="L338" s="113">
        <v>0.19</v>
      </c>
      <c r="M338" s="134">
        <f t="shared" si="59"/>
        <v>1349.95</v>
      </c>
      <c r="N338" s="134">
        <f t="shared" si="62"/>
        <v>8454.9500000000007</v>
      </c>
      <c r="O338" s="137">
        <v>7252</v>
      </c>
      <c r="P338" s="113">
        <v>0.19</v>
      </c>
      <c r="Q338" s="118">
        <f t="shared" si="60"/>
        <v>1377.88</v>
      </c>
      <c r="R338" s="118">
        <f t="shared" si="63"/>
        <v>8629.880000000001</v>
      </c>
      <c r="S338" s="118">
        <f t="shared" si="64"/>
        <v>6653.793333333334</v>
      </c>
      <c r="T338" s="113">
        <v>0.19</v>
      </c>
      <c r="U338" s="118">
        <f t="shared" si="65"/>
        <v>1264.2207333333336</v>
      </c>
      <c r="V338" s="118">
        <f t="shared" si="66"/>
        <v>7918.0140666666675</v>
      </c>
    </row>
    <row r="339" spans="1:22" s="109" customFormat="1" ht="38.25" x14ac:dyDescent="0.25">
      <c r="A339" s="110">
        <f t="shared" si="67"/>
        <v>330</v>
      </c>
      <c r="B339" s="111">
        <v>50202201</v>
      </c>
      <c r="C339" s="112" t="s">
        <v>695</v>
      </c>
      <c r="D339" s="73" t="s">
        <v>185</v>
      </c>
      <c r="E339" s="71">
        <v>1</v>
      </c>
      <c r="F339" s="129" t="s">
        <v>475</v>
      </c>
      <c r="G339" s="130">
        <v>5146.88</v>
      </c>
      <c r="H339" s="113">
        <v>0.19</v>
      </c>
      <c r="I339" s="134">
        <f>+G339*H339</f>
        <v>977.90719999999999</v>
      </c>
      <c r="J339" s="134">
        <f t="shared" si="61"/>
        <v>6124.7871999999998</v>
      </c>
      <c r="K339" s="130">
        <v>6525</v>
      </c>
      <c r="L339" s="113">
        <v>0.19</v>
      </c>
      <c r="M339" s="134">
        <f>+K339*L339</f>
        <v>1239.75</v>
      </c>
      <c r="N339" s="134">
        <f t="shared" si="62"/>
        <v>7764.75</v>
      </c>
      <c r="O339" s="137">
        <v>6660</v>
      </c>
      <c r="P339" s="113">
        <v>0.19</v>
      </c>
      <c r="Q339" s="118">
        <f>+O339*P339</f>
        <v>1265.4000000000001</v>
      </c>
      <c r="R339" s="118">
        <f t="shared" si="63"/>
        <v>7925.4</v>
      </c>
      <c r="S339" s="118">
        <f t="shared" si="64"/>
        <v>6110.626666666667</v>
      </c>
      <c r="T339" s="113">
        <v>0.19</v>
      </c>
      <c r="U339" s="118">
        <f t="shared" si="65"/>
        <v>1161.0190666666667</v>
      </c>
      <c r="V339" s="118">
        <f t="shared" si="66"/>
        <v>7271.6457333333337</v>
      </c>
    </row>
    <row r="340" spans="1:22" s="109" customFormat="1" ht="38.25" x14ac:dyDescent="0.25">
      <c r="A340" s="110">
        <f t="shared" si="67"/>
        <v>331</v>
      </c>
      <c r="B340" s="111">
        <v>50202205</v>
      </c>
      <c r="C340" s="114" t="s">
        <v>482</v>
      </c>
      <c r="D340" s="73" t="s">
        <v>185</v>
      </c>
      <c r="E340" s="71">
        <v>1</v>
      </c>
      <c r="F340" s="129" t="s">
        <v>475</v>
      </c>
      <c r="G340" s="130">
        <v>257343.75</v>
      </c>
      <c r="H340" s="113">
        <v>0</v>
      </c>
      <c r="I340" s="134">
        <f t="shared" ref="I340:I385" si="68">+G340*H340</f>
        <v>0</v>
      </c>
      <c r="J340" s="134">
        <f t="shared" si="61"/>
        <v>257343.75</v>
      </c>
      <c r="K340" s="130">
        <v>337500</v>
      </c>
      <c r="L340" s="113">
        <v>0</v>
      </c>
      <c r="M340" s="134">
        <f t="shared" ref="M340:M385" si="69">+K340*L340</f>
        <v>0</v>
      </c>
      <c r="N340" s="134">
        <f t="shared" si="62"/>
        <v>337500</v>
      </c>
      <c r="O340" s="137">
        <v>337500</v>
      </c>
      <c r="P340" s="113">
        <v>0</v>
      </c>
      <c r="Q340" s="118">
        <f t="shared" ref="Q340:Q385" si="70">+O340*P340</f>
        <v>0</v>
      </c>
      <c r="R340" s="118">
        <f t="shared" si="63"/>
        <v>337500</v>
      </c>
      <c r="S340" s="118">
        <f t="shared" si="64"/>
        <v>310781.25</v>
      </c>
      <c r="T340" s="113">
        <v>0</v>
      </c>
      <c r="U340" s="118">
        <f t="shared" si="65"/>
        <v>0</v>
      </c>
      <c r="V340" s="118">
        <f t="shared" si="66"/>
        <v>310781.25</v>
      </c>
    </row>
    <row r="341" spans="1:22" s="109" customFormat="1" ht="38.25" x14ac:dyDescent="0.25">
      <c r="A341" s="110">
        <f t="shared" si="67"/>
        <v>332</v>
      </c>
      <c r="B341" s="111">
        <v>50202206</v>
      </c>
      <c r="C341" s="114" t="s">
        <v>318</v>
      </c>
      <c r="D341" s="73" t="s">
        <v>185</v>
      </c>
      <c r="E341" s="71">
        <v>1</v>
      </c>
      <c r="F341" s="129" t="s">
        <v>475</v>
      </c>
      <c r="G341" s="130">
        <v>457500</v>
      </c>
      <c r="H341" s="113">
        <v>0</v>
      </c>
      <c r="I341" s="134">
        <f t="shared" si="68"/>
        <v>0</v>
      </c>
      <c r="J341" s="134">
        <f t="shared" si="61"/>
        <v>457500</v>
      </c>
      <c r="K341" s="130">
        <v>600000</v>
      </c>
      <c r="L341" s="113">
        <v>0</v>
      </c>
      <c r="M341" s="134">
        <f t="shared" si="69"/>
        <v>0</v>
      </c>
      <c r="N341" s="134">
        <f t="shared" si="62"/>
        <v>600000</v>
      </c>
      <c r="O341" s="137">
        <v>600000</v>
      </c>
      <c r="P341" s="113">
        <v>0</v>
      </c>
      <c r="Q341" s="118">
        <f t="shared" si="70"/>
        <v>0</v>
      </c>
      <c r="R341" s="118">
        <f t="shared" si="63"/>
        <v>600000</v>
      </c>
      <c r="S341" s="118">
        <f t="shared" si="64"/>
        <v>552500</v>
      </c>
      <c r="T341" s="113">
        <v>0</v>
      </c>
      <c r="U341" s="118">
        <f t="shared" si="65"/>
        <v>0</v>
      </c>
      <c r="V341" s="118">
        <f t="shared" si="66"/>
        <v>552500</v>
      </c>
    </row>
    <row r="342" spans="1:22" s="109" customFormat="1" ht="38.25" x14ac:dyDescent="0.25">
      <c r="A342" s="110">
        <f t="shared" si="67"/>
        <v>333</v>
      </c>
      <c r="B342" s="111">
        <v>50202206</v>
      </c>
      <c r="C342" s="114" t="s">
        <v>483</v>
      </c>
      <c r="D342" s="73" t="s">
        <v>185</v>
      </c>
      <c r="E342" s="71">
        <v>1</v>
      </c>
      <c r="F342" s="129" t="s">
        <v>475</v>
      </c>
      <c r="G342" s="130">
        <v>216511.88</v>
      </c>
      <c r="H342" s="113">
        <v>0</v>
      </c>
      <c r="I342" s="134">
        <f t="shared" si="68"/>
        <v>0</v>
      </c>
      <c r="J342" s="134">
        <f t="shared" si="61"/>
        <v>216511.88</v>
      </c>
      <c r="K342" s="130">
        <v>222000</v>
      </c>
      <c r="L342" s="113">
        <v>0</v>
      </c>
      <c r="M342" s="134">
        <f t="shared" si="69"/>
        <v>0</v>
      </c>
      <c r="N342" s="134">
        <f t="shared" si="62"/>
        <v>222000</v>
      </c>
      <c r="O342" s="137">
        <v>222000</v>
      </c>
      <c r="P342" s="113">
        <v>0</v>
      </c>
      <c r="Q342" s="118">
        <f t="shared" si="70"/>
        <v>0</v>
      </c>
      <c r="R342" s="118">
        <f t="shared" si="63"/>
        <v>222000</v>
      </c>
      <c r="S342" s="118">
        <f t="shared" si="64"/>
        <v>220170.62666666668</v>
      </c>
      <c r="T342" s="113">
        <v>0</v>
      </c>
      <c r="U342" s="118">
        <f t="shared" si="65"/>
        <v>0</v>
      </c>
      <c r="V342" s="118">
        <f t="shared" si="66"/>
        <v>220170.62666666668</v>
      </c>
    </row>
    <row r="343" spans="1:22" s="109" customFormat="1" ht="38.25" x14ac:dyDescent="0.25">
      <c r="A343" s="110">
        <f t="shared" si="67"/>
        <v>334</v>
      </c>
      <c r="B343" s="111">
        <v>50202207</v>
      </c>
      <c r="C343" s="114" t="s">
        <v>319</v>
      </c>
      <c r="D343" s="73" t="s">
        <v>185</v>
      </c>
      <c r="E343" s="71">
        <v>1</v>
      </c>
      <c r="F343" s="129" t="s">
        <v>475</v>
      </c>
      <c r="G343" s="130">
        <v>73085.63</v>
      </c>
      <c r="H343" s="113">
        <v>0.19</v>
      </c>
      <c r="I343" s="134">
        <f t="shared" si="68"/>
        <v>13886.269700000001</v>
      </c>
      <c r="J343" s="134">
        <f t="shared" si="61"/>
        <v>86971.899700000009</v>
      </c>
      <c r="K343" s="130">
        <v>92655</v>
      </c>
      <c r="L343" s="113">
        <v>0.19</v>
      </c>
      <c r="M343" s="134">
        <f t="shared" si="69"/>
        <v>17604.45</v>
      </c>
      <c r="N343" s="134">
        <f t="shared" si="62"/>
        <v>110259.45</v>
      </c>
      <c r="O343" s="138">
        <v>94572</v>
      </c>
      <c r="P343" s="115">
        <v>0.19</v>
      </c>
      <c r="Q343" s="118">
        <f t="shared" si="70"/>
        <v>17968.68</v>
      </c>
      <c r="R343" s="118">
        <f t="shared" si="63"/>
        <v>112540.68</v>
      </c>
      <c r="S343" s="118">
        <f t="shared" si="64"/>
        <v>86770.876666666663</v>
      </c>
      <c r="T343" s="115">
        <v>0.19</v>
      </c>
      <c r="U343" s="118">
        <f t="shared" si="65"/>
        <v>16486.466566666666</v>
      </c>
      <c r="V343" s="118">
        <f t="shared" si="66"/>
        <v>103257.34323333333</v>
      </c>
    </row>
    <row r="344" spans="1:22" s="109" customFormat="1" ht="38.25" x14ac:dyDescent="0.25">
      <c r="A344" s="110">
        <f t="shared" si="67"/>
        <v>335</v>
      </c>
      <c r="B344" s="111">
        <v>50202207</v>
      </c>
      <c r="C344" s="114" t="s">
        <v>320</v>
      </c>
      <c r="D344" s="73" t="s">
        <v>185</v>
      </c>
      <c r="E344" s="71">
        <v>1</v>
      </c>
      <c r="F344" s="129" t="s">
        <v>475</v>
      </c>
      <c r="G344" s="130">
        <v>82235.63</v>
      </c>
      <c r="H344" s="113">
        <v>0.19</v>
      </c>
      <c r="I344" s="134">
        <f t="shared" si="68"/>
        <v>15624.769700000001</v>
      </c>
      <c r="J344" s="134">
        <f t="shared" si="61"/>
        <v>97860.399700000009</v>
      </c>
      <c r="K344" s="130">
        <v>104255</v>
      </c>
      <c r="L344" s="113">
        <v>0.19</v>
      </c>
      <c r="M344" s="134">
        <f t="shared" si="69"/>
        <v>19808.45</v>
      </c>
      <c r="N344" s="134">
        <f t="shared" si="62"/>
        <v>124063.45</v>
      </c>
      <c r="O344" s="137">
        <v>106412</v>
      </c>
      <c r="P344" s="113">
        <v>0.19</v>
      </c>
      <c r="Q344" s="118">
        <f t="shared" si="70"/>
        <v>20218.28</v>
      </c>
      <c r="R344" s="118">
        <f t="shared" si="63"/>
        <v>126630.28</v>
      </c>
      <c r="S344" s="118">
        <f t="shared" si="64"/>
        <v>97634.21</v>
      </c>
      <c r="T344" s="113">
        <v>0.19</v>
      </c>
      <c r="U344" s="118">
        <f t="shared" si="65"/>
        <v>18550.499900000003</v>
      </c>
      <c r="V344" s="118">
        <f t="shared" si="66"/>
        <v>116184.70990000002</v>
      </c>
    </row>
    <row r="345" spans="1:22" s="109" customFormat="1" ht="38.25" x14ac:dyDescent="0.25">
      <c r="A345" s="110">
        <f t="shared" si="67"/>
        <v>336</v>
      </c>
      <c r="B345" s="111">
        <v>50202207</v>
      </c>
      <c r="C345" s="114" t="s">
        <v>321</v>
      </c>
      <c r="D345" s="73" t="s">
        <v>185</v>
      </c>
      <c r="E345" s="71">
        <v>1</v>
      </c>
      <c r="F345" s="129" t="s">
        <v>475</v>
      </c>
      <c r="G345" s="130">
        <v>90356.25</v>
      </c>
      <c r="H345" s="113">
        <v>0.19</v>
      </c>
      <c r="I345" s="134">
        <f t="shared" si="68"/>
        <v>17167.6875</v>
      </c>
      <c r="J345" s="134">
        <f t="shared" si="61"/>
        <v>107523.9375</v>
      </c>
      <c r="K345" s="130">
        <v>114550</v>
      </c>
      <c r="L345" s="113">
        <v>0.19</v>
      </c>
      <c r="M345" s="134">
        <f t="shared" si="69"/>
        <v>21764.5</v>
      </c>
      <c r="N345" s="134">
        <f t="shared" si="62"/>
        <v>136314.5</v>
      </c>
      <c r="O345" s="137">
        <v>116920</v>
      </c>
      <c r="P345" s="113">
        <v>0.19</v>
      </c>
      <c r="Q345" s="118">
        <f t="shared" si="70"/>
        <v>22214.799999999999</v>
      </c>
      <c r="R345" s="118">
        <f t="shared" si="63"/>
        <v>139134.79999999999</v>
      </c>
      <c r="S345" s="118">
        <f t="shared" si="64"/>
        <v>107275.41666666667</v>
      </c>
      <c r="T345" s="113">
        <v>0.19</v>
      </c>
      <c r="U345" s="118">
        <f t="shared" si="65"/>
        <v>20382.329166666666</v>
      </c>
      <c r="V345" s="118">
        <f t="shared" si="66"/>
        <v>127657.74583333333</v>
      </c>
    </row>
    <row r="346" spans="1:22" s="109" customFormat="1" ht="38.25" x14ac:dyDescent="0.25">
      <c r="A346" s="110">
        <f t="shared" si="67"/>
        <v>337</v>
      </c>
      <c r="B346" s="111">
        <v>50202207</v>
      </c>
      <c r="C346" s="114" t="s">
        <v>322</v>
      </c>
      <c r="D346" s="73" t="s">
        <v>185</v>
      </c>
      <c r="E346" s="71">
        <v>1</v>
      </c>
      <c r="F346" s="129" t="s">
        <v>475</v>
      </c>
      <c r="G346" s="130">
        <v>90356.25</v>
      </c>
      <c r="H346" s="113">
        <v>0.19</v>
      </c>
      <c r="I346" s="134">
        <f t="shared" si="68"/>
        <v>17167.6875</v>
      </c>
      <c r="J346" s="134">
        <f t="shared" si="61"/>
        <v>107523.9375</v>
      </c>
      <c r="K346" s="130">
        <v>114550</v>
      </c>
      <c r="L346" s="113">
        <v>0.19</v>
      </c>
      <c r="M346" s="134">
        <f t="shared" si="69"/>
        <v>21764.5</v>
      </c>
      <c r="N346" s="134">
        <f t="shared" si="62"/>
        <v>136314.5</v>
      </c>
      <c r="O346" s="137">
        <v>116920</v>
      </c>
      <c r="P346" s="113">
        <v>0.19</v>
      </c>
      <c r="Q346" s="118">
        <f t="shared" si="70"/>
        <v>22214.799999999999</v>
      </c>
      <c r="R346" s="118">
        <f t="shared" si="63"/>
        <v>139134.79999999999</v>
      </c>
      <c r="S346" s="118">
        <f t="shared" si="64"/>
        <v>107275.41666666667</v>
      </c>
      <c r="T346" s="113">
        <v>0.19</v>
      </c>
      <c r="U346" s="118">
        <f t="shared" si="65"/>
        <v>20382.329166666666</v>
      </c>
      <c r="V346" s="118">
        <f t="shared" si="66"/>
        <v>127657.74583333333</v>
      </c>
    </row>
    <row r="347" spans="1:22" s="109" customFormat="1" ht="38.25" x14ac:dyDescent="0.25">
      <c r="A347" s="110">
        <f t="shared" si="67"/>
        <v>338</v>
      </c>
      <c r="B347" s="111">
        <v>50202206</v>
      </c>
      <c r="C347" s="114" t="s">
        <v>484</v>
      </c>
      <c r="D347" s="73" t="s">
        <v>185</v>
      </c>
      <c r="E347" s="71">
        <v>1</v>
      </c>
      <c r="F347" s="129" t="s">
        <v>475</v>
      </c>
      <c r="G347" s="130">
        <v>217312.5</v>
      </c>
      <c r="H347" s="113">
        <v>0.19</v>
      </c>
      <c r="I347" s="134">
        <f t="shared" si="68"/>
        <v>41289.375</v>
      </c>
      <c r="J347" s="134">
        <f t="shared" si="61"/>
        <v>258601.875</v>
      </c>
      <c r="K347" s="130">
        <v>275500</v>
      </c>
      <c r="L347" s="113">
        <v>0.19</v>
      </c>
      <c r="M347" s="134">
        <f t="shared" si="69"/>
        <v>52345</v>
      </c>
      <c r="N347" s="134">
        <f t="shared" si="62"/>
        <v>327845</v>
      </c>
      <c r="O347" s="137">
        <v>281200</v>
      </c>
      <c r="P347" s="113">
        <v>0.19</v>
      </c>
      <c r="Q347" s="118">
        <f t="shared" si="70"/>
        <v>53428</v>
      </c>
      <c r="R347" s="118">
        <f t="shared" si="63"/>
        <v>334628</v>
      </c>
      <c r="S347" s="118">
        <f t="shared" si="64"/>
        <v>258004.16666666666</v>
      </c>
      <c r="T347" s="113">
        <v>0.19</v>
      </c>
      <c r="U347" s="118">
        <f t="shared" si="65"/>
        <v>49020.791666666664</v>
      </c>
      <c r="V347" s="118">
        <f t="shared" si="66"/>
        <v>307024.95833333331</v>
      </c>
    </row>
    <row r="348" spans="1:22" s="109" customFormat="1" ht="38.25" x14ac:dyDescent="0.25">
      <c r="A348" s="110">
        <f t="shared" si="67"/>
        <v>339</v>
      </c>
      <c r="B348" s="111">
        <v>50202206</v>
      </c>
      <c r="C348" s="114" t="s">
        <v>485</v>
      </c>
      <c r="D348" s="73" t="s">
        <v>185</v>
      </c>
      <c r="E348" s="71">
        <v>1</v>
      </c>
      <c r="F348" s="129" t="s">
        <v>475</v>
      </c>
      <c r="G348" s="130">
        <v>217312.5</v>
      </c>
      <c r="H348" s="113">
        <v>0.19</v>
      </c>
      <c r="I348" s="134">
        <f t="shared" si="68"/>
        <v>41289.375</v>
      </c>
      <c r="J348" s="134">
        <f t="shared" si="61"/>
        <v>258601.875</v>
      </c>
      <c r="K348" s="130">
        <v>275500</v>
      </c>
      <c r="L348" s="113">
        <v>0.19</v>
      </c>
      <c r="M348" s="134">
        <f t="shared" si="69"/>
        <v>52345</v>
      </c>
      <c r="N348" s="134">
        <f t="shared" si="62"/>
        <v>327845</v>
      </c>
      <c r="O348" s="137">
        <v>281200</v>
      </c>
      <c r="P348" s="113">
        <v>0.19</v>
      </c>
      <c r="Q348" s="118">
        <f t="shared" si="70"/>
        <v>53428</v>
      </c>
      <c r="R348" s="118">
        <f t="shared" si="63"/>
        <v>334628</v>
      </c>
      <c r="S348" s="118">
        <f t="shared" si="64"/>
        <v>258004.16666666666</v>
      </c>
      <c r="T348" s="113">
        <v>0.19</v>
      </c>
      <c r="U348" s="118">
        <f t="shared" si="65"/>
        <v>49020.791666666664</v>
      </c>
      <c r="V348" s="118">
        <f t="shared" si="66"/>
        <v>307024.95833333331</v>
      </c>
    </row>
    <row r="349" spans="1:22" s="109" customFormat="1" ht="38.25" x14ac:dyDescent="0.25">
      <c r="A349" s="110">
        <f t="shared" si="67"/>
        <v>340</v>
      </c>
      <c r="B349" s="111">
        <v>50202206</v>
      </c>
      <c r="C349" s="114" t="s">
        <v>486</v>
      </c>
      <c r="D349" s="73" t="s">
        <v>185</v>
      </c>
      <c r="E349" s="71">
        <v>1</v>
      </c>
      <c r="F349" s="129" t="s">
        <v>475</v>
      </c>
      <c r="G349" s="130">
        <v>217312.5</v>
      </c>
      <c r="H349" s="113">
        <v>0.19</v>
      </c>
      <c r="I349" s="134">
        <f t="shared" si="68"/>
        <v>41289.375</v>
      </c>
      <c r="J349" s="134">
        <f t="shared" si="61"/>
        <v>258601.875</v>
      </c>
      <c r="K349" s="130">
        <v>275500</v>
      </c>
      <c r="L349" s="113">
        <v>0.19</v>
      </c>
      <c r="M349" s="134">
        <f t="shared" si="69"/>
        <v>52345</v>
      </c>
      <c r="N349" s="134">
        <f t="shared" si="62"/>
        <v>327845</v>
      </c>
      <c r="O349" s="137">
        <v>281200</v>
      </c>
      <c r="P349" s="113">
        <v>0.19</v>
      </c>
      <c r="Q349" s="118">
        <f t="shared" si="70"/>
        <v>53428</v>
      </c>
      <c r="R349" s="118">
        <f t="shared" si="63"/>
        <v>334628</v>
      </c>
      <c r="S349" s="118">
        <f t="shared" si="64"/>
        <v>258004.16666666666</v>
      </c>
      <c r="T349" s="113">
        <v>0.19</v>
      </c>
      <c r="U349" s="118">
        <f t="shared" si="65"/>
        <v>49020.791666666664</v>
      </c>
      <c r="V349" s="118">
        <f t="shared" si="66"/>
        <v>307024.95833333331</v>
      </c>
    </row>
    <row r="350" spans="1:22" s="109" customFormat="1" ht="38.25" x14ac:dyDescent="0.25">
      <c r="A350" s="110">
        <f t="shared" si="67"/>
        <v>341</v>
      </c>
      <c r="B350" s="111">
        <v>50202200</v>
      </c>
      <c r="C350" s="116" t="s">
        <v>696</v>
      </c>
      <c r="D350" s="73" t="s">
        <v>185</v>
      </c>
      <c r="E350" s="71">
        <v>1</v>
      </c>
      <c r="F350" s="129" t="s">
        <v>475</v>
      </c>
      <c r="G350" s="131">
        <v>171562.5</v>
      </c>
      <c r="H350" s="117">
        <v>0</v>
      </c>
      <c r="I350" s="134">
        <f t="shared" si="68"/>
        <v>0</v>
      </c>
      <c r="J350" s="134">
        <f t="shared" si="61"/>
        <v>171562.5</v>
      </c>
      <c r="K350" s="131">
        <v>225000</v>
      </c>
      <c r="L350" s="117">
        <v>0</v>
      </c>
      <c r="M350" s="134">
        <f t="shared" si="69"/>
        <v>0</v>
      </c>
      <c r="N350" s="134">
        <f t="shared" si="62"/>
        <v>225000</v>
      </c>
      <c r="O350" s="137">
        <v>225000</v>
      </c>
      <c r="P350" s="113">
        <v>0</v>
      </c>
      <c r="Q350" s="118">
        <f t="shared" si="70"/>
        <v>0</v>
      </c>
      <c r="R350" s="118">
        <f t="shared" si="63"/>
        <v>225000</v>
      </c>
      <c r="S350" s="118">
        <f t="shared" si="64"/>
        <v>207187.5</v>
      </c>
      <c r="T350" s="113">
        <v>0</v>
      </c>
      <c r="U350" s="118">
        <f t="shared" si="65"/>
        <v>0</v>
      </c>
      <c r="V350" s="118">
        <f t="shared" si="66"/>
        <v>207187.5</v>
      </c>
    </row>
    <row r="351" spans="1:22" ht="38.25" x14ac:dyDescent="0.25">
      <c r="A351" s="110">
        <f t="shared" si="67"/>
        <v>342</v>
      </c>
      <c r="B351" s="111">
        <v>50202200</v>
      </c>
      <c r="C351" s="114" t="s">
        <v>487</v>
      </c>
      <c r="D351" s="72" t="s">
        <v>185</v>
      </c>
      <c r="E351" s="71">
        <v>1</v>
      </c>
      <c r="F351" s="129" t="s">
        <v>475</v>
      </c>
      <c r="G351" s="130">
        <v>308812.5</v>
      </c>
      <c r="H351" s="113">
        <v>0</v>
      </c>
      <c r="I351" s="134">
        <f t="shared" si="68"/>
        <v>0</v>
      </c>
      <c r="J351" s="134">
        <f t="shared" si="61"/>
        <v>308812.5</v>
      </c>
      <c r="K351" s="130">
        <v>405000</v>
      </c>
      <c r="L351" s="113">
        <v>0</v>
      </c>
      <c r="M351" s="134">
        <f t="shared" si="69"/>
        <v>0</v>
      </c>
      <c r="N351" s="134">
        <f t="shared" si="62"/>
        <v>405000</v>
      </c>
      <c r="O351" s="137">
        <v>405000</v>
      </c>
      <c r="P351" s="113">
        <v>0</v>
      </c>
      <c r="Q351" s="118">
        <f t="shared" si="70"/>
        <v>0</v>
      </c>
      <c r="R351" s="118">
        <f t="shared" si="63"/>
        <v>405000</v>
      </c>
      <c r="S351" s="118">
        <f t="shared" si="64"/>
        <v>372937.5</v>
      </c>
      <c r="T351" s="113">
        <v>0</v>
      </c>
      <c r="U351" s="118">
        <f t="shared" si="65"/>
        <v>0</v>
      </c>
      <c r="V351" s="118">
        <f t="shared" si="66"/>
        <v>372937.5</v>
      </c>
    </row>
    <row r="352" spans="1:22" ht="30" customHeight="1" x14ac:dyDescent="0.25">
      <c r="A352" s="110">
        <f t="shared" si="67"/>
        <v>343</v>
      </c>
      <c r="B352" s="111">
        <v>50202200</v>
      </c>
      <c r="C352" s="114" t="s">
        <v>323</v>
      </c>
      <c r="D352" s="72" t="s">
        <v>185</v>
      </c>
      <c r="E352" s="71">
        <v>1</v>
      </c>
      <c r="F352" s="129" t="s">
        <v>475</v>
      </c>
      <c r="G352" s="130">
        <v>308812.5</v>
      </c>
      <c r="H352" s="113">
        <v>0</v>
      </c>
      <c r="I352" s="134">
        <f t="shared" si="68"/>
        <v>0</v>
      </c>
      <c r="J352" s="134">
        <f t="shared" si="61"/>
        <v>308812.5</v>
      </c>
      <c r="K352" s="130">
        <v>285000</v>
      </c>
      <c r="L352" s="113">
        <v>0</v>
      </c>
      <c r="M352" s="134">
        <f t="shared" si="69"/>
        <v>0</v>
      </c>
      <c r="N352" s="134">
        <f t="shared" si="62"/>
        <v>285000</v>
      </c>
      <c r="O352" s="137">
        <v>285000</v>
      </c>
      <c r="P352" s="113">
        <v>0</v>
      </c>
      <c r="Q352" s="118">
        <f t="shared" si="70"/>
        <v>0</v>
      </c>
      <c r="R352" s="118">
        <f t="shared" si="63"/>
        <v>285000</v>
      </c>
      <c r="S352" s="118">
        <f t="shared" si="64"/>
        <v>292937.5</v>
      </c>
      <c r="T352" s="113">
        <v>0</v>
      </c>
      <c r="U352" s="118">
        <f t="shared" si="65"/>
        <v>0</v>
      </c>
      <c r="V352" s="118">
        <f t="shared" si="66"/>
        <v>292937.5</v>
      </c>
    </row>
    <row r="353" spans="1:22" ht="38.25" x14ac:dyDescent="0.25">
      <c r="A353" s="110">
        <f t="shared" si="67"/>
        <v>344</v>
      </c>
      <c r="B353" s="111">
        <v>50202200</v>
      </c>
      <c r="C353" s="112" t="s">
        <v>697</v>
      </c>
      <c r="D353" s="72" t="s">
        <v>185</v>
      </c>
      <c r="E353" s="71">
        <v>1</v>
      </c>
      <c r="F353" s="129" t="s">
        <v>475</v>
      </c>
      <c r="G353" s="130">
        <v>188718.75</v>
      </c>
      <c r="H353" s="113">
        <v>0</v>
      </c>
      <c r="I353" s="134">
        <f t="shared" si="68"/>
        <v>0</v>
      </c>
      <c r="J353" s="134">
        <f t="shared" si="61"/>
        <v>188718.75</v>
      </c>
      <c r="K353" s="130">
        <v>247500</v>
      </c>
      <c r="L353" s="113">
        <v>0</v>
      </c>
      <c r="M353" s="134">
        <f t="shared" si="69"/>
        <v>0</v>
      </c>
      <c r="N353" s="134">
        <f t="shared" si="62"/>
        <v>247500</v>
      </c>
      <c r="O353" s="137">
        <v>247500</v>
      </c>
      <c r="P353" s="113">
        <v>0</v>
      </c>
      <c r="Q353" s="118">
        <f t="shared" si="70"/>
        <v>0</v>
      </c>
      <c r="R353" s="118">
        <f t="shared" si="63"/>
        <v>247500</v>
      </c>
      <c r="S353" s="118">
        <f t="shared" si="64"/>
        <v>227906.25</v>
      </c>
      <c r="T353" s="113">
        <v>0</v>
      </c>
      <c r="U353" s="118">
        <f t="shared" si="65"/>
        <v>0</v>
      </c>
      <c r="V353" s="118">
        <f t="shared" si="66"/>
        <v>227906.25</v>
      </c>
    </row>
    <row r="354" spans="1:22" ht="38.25" x14ac:dyDescent="0.25">
      <c r="A354" s="110">
        <f t="shared" si="67"/>
        <v>345</v>
      </c>
      <c r="B354" s="111">
        <v>50202200</v>
      </c>
      <c r="C354" s="112" t="s">
        <v>698</v>
      </c>
      <c r="D354" s="72" t="s">
        <v>185</v>
      </c>
      <c r="E354" s="71">
        <v>1</v>
      </c>
      <c r="F354" s="129" t="s">
        <v>475</v>
      </c>
      <c r="G354" s="130">
        <v>114375</v>
      </c>
      <c r="H354" s="113">
        <v>0</v>
      </c>
      <c r="I354" s="134">
        <f t="shared" si="68"/>
        <v>0</v>
      </c>
      <c r="J354" s="134">
        <f t="shared" si="61"/>
        <v>114375</v>
      </c>
      <c r="K354" s="130">
        <v>150000</v>
      </c>
      <c r="L354" s="113">
        <v>0</v>
      </c>
      <c r="M354" s="134">
        <f t="shared" si="69"/>
        <v>0</v>
      </c>
      <c r="N354" s="134">
        <f t="shared" si="62"/>
        <v>150000</v>
      </c>
      <c r="O354" s="137">
        <v>150000</v>
      </c>
      <c r="P354" s="113">
        <v>0</v>
      </c>
      <c r="Q354" s="118">
        <f t="shared" si="70"/>
        <v>0</v>
      </c>
      <c r="R354" s="118">
        <f t="shared" si="63"/>
        <v>150000</v>
      </c>
      <c r="S354" s="118">
        <f t="shared" si="64"/>
        <v>138125</v>
      </c>
      <c r="T354" s="113">
        <v>0</v>
      </c>
      <c r="U354" s="118">
        <f t="shared" si="65"/>
        <v>0</v>
      </c>
      <c r="V354" s="118">
        <f t="shared" si="66"/>
        <v>138125</v>
      </c>
    </row>
    <row r="355" spans="1:22" ht="38.25" x14ac:dyDescent="0.25">
      <c r="A355" s="110">
        <f t="shared" si="67"/>
        <v>346</v>
      </c>
      <c r="B355" s="111">
        <v>50202200</v>
      </c>
      <c r="C355" s="114" t="s">
        <v>324</v>
      </c>
      <c r="D355" s="72" t="s">
        <v>185</v>
      </c>
      <c r="E355" s="71">
        <v>1</v>
      </c>
      <c r="F355" s="129" t="s">
        <v>475</v>
      </c>
      <c r="G355" s="130">
        <v>188718.75</v>
      </c>
      <c r="H355" s="113">
        <v>0</v>
      </c>
      <c r="I355" s="134">
        <f t="shared" si="68"/>
        <v>0</v>
      </c>
      <c r="J355" s="134">
        <f t="shared" si="61"/>
        <v>188718.75</v>
      </c>
      <c r="K355" s="130">
        <v>247500</v>
      </c>
      <c r="L355" s="113">
        <v>0</v>
      </c>
      <c r="M355" s="134">
        <f t="shared" si="69"/>
        <v>0</v>
      </c>
      <c r="N355" s="134">
        <f t="shared" si="62"/>
        <v>247500</v>
      </c>
      <c r="O355" s="138">
        <v>247500</v>
      </c>
      <c r="P355" s="115">
        <v>0</v>
      </c>
      <c r="Q355" s="118">
        <f t="shared" si="70"/>
        <v>0</v>
      </c>
      <c r="R355" s="118">
        <f t="shared" si="63"/>
        <v>247500</v>
      </c>
      <c r="S355" s="118">
        <f t="shared" si="64"/>
        <v>227906.25</v>
      </c>
      <c r="T355" s="115">
        <v>0</v>
      </c>
      <c r="U355" s="118">
        <f t="shared" si="65"/>
        <v>0</v>
      </c>
      <c r="V355" s="118">
        <f t="shared" si="66"/>
        <v>227906.25</v>
      </c>
    </row>
    <row r="356" spans="1:22" ht="38.25" x14ac:dyDescent="0.25">
      <c r="A356" s="110">
        <f t="shared" si="67"/>
        <v>347</v>
      </c>
      <c r="B356" s="111">
        <v>50202200</v>
      </c>
      <c r="C356" s="114" t="s">
        <v>325</v>
      </c>
      <c r="D356" s="72" t="s">
        <v>185</v>
      </c>
      <c r="E356" s="71">
        <v>1</v>
      </c>
      <c r="F356" s="129" t="s">
        <v>475</v>
      </c>
      <c r="G356" s="130">
        <v>166987.5</v>
      </c>
      <c r="H356" s="113">
        <v>0</v>
      </c>
      <c r="I356" s="134">
        <f t="shared" si="68"/>
        <v>0</v>
      </c>
      <c r="J356" s="134">
        <f t="shared" si="61"/>
        <v>166987.5</v>
      </c>
      <c r="K356" s="130">
        <v>219000</v>
      </c>
      <c r="L356" s="113">
        <v>0</v>
      </c>
      <c r="M356" s="134">
        <f t="shared" si="69"/>
        <v>0</v>
      </c>
      <c r="N356" s="134">
        <f t="shared" si="62"/>
        <v>219000</v>
      </c>
      <c r="O356" s="137">
        <v>219000</v>
      </c>
      <c r="P356" s="113">
        <v>0</v>
      </c>
      <c r="Q356" s="118">
        <f t="shared" si="70"/>
        <v>0</v>
      </c>
      <c r="R356" s="118">
        <f t="shared" si="63"/>
        <v>219000</v>
      </c>
      <c r="S356" s="118">
        <f t="shared" si="64"/>
        <v>201662.5</v>
      </c>
      <c r="T356" s="113">
        <v>0</v>
      </c>
      <c r="U356" s="118">
        <f t="shared" si="65"/>
        <v>0</v>
      </c>
      <c r="V356" s="118">
        <f t="shared" si="66"/>
        <v>201662.5</v>
      </c>
    </row>
    <row r="357" spans="1:22" ht="38.25" x14ac:dyDescent="0.25">
      <c r="A357" s="110">
        <f t="shared" si="67"/>
        <v>348</v>
      </c>
      <c r="B357" s="111">
        <v>50202200</v>
      </c>
      <c r="C357" s="114" t="s">
        <v>326</v>
      </c>
      <c r="D357" s="72" t="s">
        <v>185</v>
      </c>
      <c r="E357" s="71">
        <v>1</v>
      </c>
      <c r="F357" s="129" t="s">
        <v>475</v>
      </c>
      <c r="G357" s="130">
        <v>112087.5</v>
      </c>
      <c r="H357" s="113">
        <v>0</v>
      </c>
      <c r="I357" s="134">
        <f t="shared" si="68"/>
        <v>0</v>
      </c>
      <c r="J357" s="134">
        <f t="shared" si="61"/>
        <v>112087.5</v>
      </c>
      <c r="K357" s="130">
        <v>147000</v>
      </c>
      <c r="L357" s="113">
        <v>0</v>
      </c>
      <c r="M357" s="134">
        <f t="shared" si="69"/>
        <v>0</v>
      </c>
      <c r="N357" s="134">
        <f t="shared" si="62"/>
        <v>147000</v>
      </c>
      <c r="O357" s="137">
        <v>147000</v>
      </c>
      <c r="P357" s="113">
        <v>0</v>
      </c>
      <c r="Q357" s="118">
        <f t="shared" si="70"/>
        <v>0</v>
      </c>
      <c r="R357" s="118">
        <f t="shared" si="63"/>
        <v>147000</v>
      </c>
      <c r="S357" s="118">
        <f t="shared" si="64"/>
        <v>135362.5</v>
      </c>
      <c r="T357" s="113">
        <v>0</v>
      </c>
      <c r="U357" s="118">
        <f t="shared" si="65"/>
        <v>0</v>
      </c>
      <c r="V357" s="118">
        <f t="shared" si="66"/>
        <v>135362.5</v>
      </c>
    </row>
    <row r="358" spans="1:22" ht="38.25" x14ac:dyDescent="0.25">
      <c r="A358" s="110">
        <f t="shared" si="67"/>
        <v>349</v>
      </c>
      <c r="B358" s="111">
        <v>50202200</v>
      </c>
      <c r="C358" s="114" t="s">
        <v>327</v>
      </c>
      <c r="D358" s="72" t="s">
        <v>185</v>
      </c>
      <c r="E358" s="71">
        <v>1</v>
      </c>
      <c r="F358" s="129" t="s">
        <v>475</v>
      </c>
      <c r="G358" s="130">
        <v>92643.75</v>
      </c>
      <c r="H358" s="113">
        <v>0</v>
      </c>
      <c r="I358" s="134">
        <f t="shared" si="68"/>
        <v>0</v>
      </c>
      <c r="J358" s="134">
        <f t="shared" si="61"/>
        <v>92643.75</v>
      </c>
      <c r="K358" s="130">
        <v>121500</v>
      </c>
      <c r="L358" s="113">
        <v>0</v>
      </c>
      <c r="M358" s="134">
        <f t="shared" si="69"/>
        <v>0</v>
      </c>
      <c r="N358" s="134">
        <f t="shared" si="62"/>
        <v>121500</v>
      </c>
      <c r="O358" s="137">
        <v>121500</v>
      </c>
      <c r="P358" s="113">
        <v>0</v>
      </c>
      <c r="Q358" s="118">
        <f t="shared" si="70"/>
        <v>0</v>
      </c>
      <c r="R358" s="118">
        <f t="shared" si="63"/>
        <v>121500</v>
      </c>
      <c r="S358" s="118">
        <f t="shared" si="64"/>
        <v>111881.25</v>
      </c>
      <c r="T358" s="113">
        <v>0</v>
      </c>
      <c r="U358" s="118">
        <f t="shared" si="65"/>
        <v>0</v>
      </c>
      <c r="V358" s="118">
        <f t="shared" si="66"/>
        <v>111881.25</v>
      </c>
    </row>
    <row r="359" spans="1:22" ht="38.25" x14ac:dyDescent="0.25">
      <c r="A359" s="110">
        <f t="shared" si="67"/>
        <v>350</v>
      </c>
      <c r="B359" s="111">
        <v>50202200</v>
      </c>
      <c r="C359" s="114" t="s">
        <v>328</v>
      </c>
      <c r="D359" s="72" t="s">
        <v>185</v>
      </c>
      <c r="E359" s="71">
        <v>1</v>
      </c>
      <c r="F359" s="129" t="s">
        <v>475</v>
      </c>
      <c r="G359" s="130">
        <v>106025.63</v>
      </c>
      <c r="H359" s="113">
        <v>0</v>
      </c>
      <c r="I359" s="135">
        <f t="shared" si="68"/>
        <v>0</v>
      </c>
      <c r="J359" s="134">
        <f t="shared" si="61"/>
        <v>106025.63</v>
      </c>
      <c r="K359" s="130">
        <v>139050</v>
      </c>
      <c r="L359" s="113">
        <v>0</v>
      </c>
      <c r="M359" s="135">
        <f t="shared" si="69"/>
        <v>0</v>
      </c>
      <c r="N359" s="135">
        <f t="shared" si="62"/>
        <v>139050</v>
      </c>
      <c r="O359" s="137">
        <v>139050</v>
      </c>
      <c r="P359" s="113">
        <v>0</v>
      </c>
      <c r="Q359" s="136">
        <f t="shared" si="70"/>
        <v>0</v>
      </c>
      <c r="R359" s="118">
        <f t="shared" si="63"/>
        <v>139050</v>
      </c>
      <c r="S359" s="118">
        <f t="shared" si="64"/>
        <v>128041.87666666666</v>
      </c>
      <c r="T359" s="113">
        <v>0</v>
      </c>
      <c r="U359" s="118">
        <f t="shared" si="65"/>
        <v>0</v>
      </c>
      <c r="V359" s="118">
        <f t="shared" si="66"/>
        <v>128041.87666666666</v>
      </c>
    </row>
    <row r="360" spans="1:22" ht="38.25" x14ac:dyDescent="0.25">
      <c r="A360" s="110">
        <f t="shared" si="67"/>
        <v>351</v>
      </c>
      <c r="B360" s="111">
        <v>50202200</v>
      </c>
      <c r="C360" s="114" t="s">
        <v>329</v>
      </c>
      <c r="D360" s="72" t="s">
        <v>185</v>
      </c>
      <c r="E360" s="71">
        <v>1</v>
      </c>
      <c r="F360" s="129" t="s">
        <v>475</v>
      </c>
      <c r="G360" s="130">
        <v>87725.63</v>
      </c>
      <c r="H360" s="113">
        <v>0</v>
      </c>
      <c r="I360" s="134">
        <f t="shared" si="68"/>
        <v>0</v>
      </c>
      <c r="J360" s="134">
        <f t="shared" si="61"/>
        <v>87725.63</v>
      </c>
      <c r="K360" s="130">
        <v>115050</v>
      </c>
      <c r="L360" s="113">
        <v>0</v>
      </c>
      <c r="M360" s="134">
        <f t="shared" si="69"/>
        <v>0</v>
      </c>
      <c r="N360" s="134">
        <f t="shared" si="62"/>
        <v>115050</v>
      </c>
      <c r="O360" s="137">
        <v>115050</v>
      </c>
      <c r="P360" s="113">
        <v>0</v>
      </c>
      <c r="Q360" s="118">
        <f t="shared" si="70"/>
        <v>0</v>
      </c>
      <c r="R360" s="118">
        <f t="shared" si="63"/>
        <v>115050</v>
      </c>
      <c r="S360" s="118">
        <f t="shared" si="64"/>
        <v>105941.87666666666</v>
      </c>
      <c r="T360" s="113">
        <v>0</v>
      </c>
      <c r="U360" s="118">
        <f t="shared" si="65"/>
        <v>0</v>
      </c>
      <c r="V360" s="118">
        <f t="shared" si="66"/>
        <v>105941.87666666666</v>
      </c>
    </row>
    <row r="361" spans="1:22" ht="38.25" x14ac:dyDescent="0.25">
      <c r="A361" s="110">
        <f t="shared" si="67"/>
        <v>352</v>
      </c>
      <c r="B361" s="111">
        <v>50202200</v>
      </c>
      <c r="C361" s="114" t="s">
        <v>488</v>
      </c>
      <c r="D361" s="73" t="s">
        <v>185</v>
      </c>
      <c r="E361" s="71">
        <v>1</v>
      </c>
      <c r="F361" s="129" t="s">
        <v>475</v>
      </c>
      <c r="G361" s="130">
        <v>306525</v>
      </c>
      <c r="H361" s="113">
        <v>0</v>
      </c>
      <c r="I361" s="134">
        <f t="shared" si="68"/>
        <v>0</v>
      </c>
      <c r="J361" s="134">
        <f t="shared" si="61"/>
        <v>306525</v>
      </c>
      <c r="K361" s="130">
        <v>405000</v>
      </c>
      <c r="L361" s="113">
        <v>0</v>
      </c>
      <c r="M361" s="134">
        <f t="shared" si="69"/>
        <v>0</v>
      </c>
      <c r="N361" s="134">
        <f t="shared" si="62"/>
        <v>405000</v>
      </c>
      <c r="O361" s="137">
        <v>405000</v>
      </c>
      <c r="P361" s="113">
        <v>0</v>
      </c>
      <c r="Q361" s="118">
        <f t="shared" si="70"/>
        <v>0</v>
      </c>
      <c r="R361" s="118">
        <f t="shared" si="63"/>
        <v>405000</v>
      </c>
      <c r="S361" s="118">
        <f t="shared" si="64"/>
        <v>372175</v>
      </c>
      <c r="T361" s="113">
        <v>0</v>
      </c>
      <c r="U361" s="118">
        <f t="shared" si="65"/>
        <v>0</v>
      </c>
      <c r="V361" s="118">
        <f t="shared" si="66"/>
        <v>372175</v>
      </c>
    </row>
    <row r="362" spans="1:22" ht="38.25" x14ac:dyDescent="0.25">
      <c r="A362" s="110">
        <f t="shared" si="67"/>
        <v>353</v>
      </c>
      <c r="B362" s="111">
        <v>50202200</v>
      </c>
      <c r="C362" s="114" t="s">
        <v>330</v>
      </c>
      <c r="D362" s="73" t="s">
        <v>185</v>
      </c>
      <c r="E362" s="71">
        <v>1</v>
      </c>
      <c r="F362" s="129" t="s">
        <v>475</v>
      </c>
      <c r="G362" s="130">
        <v>137821.88</v>
      </c>
      <c r="H362" s="113">
        <v>0</v>
      </c>
      <c r="I362" s="134">
        <f t="shared" si="68"/>
        <v>0</v>
      </c>
      <c r="J362" s="134">
        <f t="shared" si="61"/>
        <v>137821.88</v>
      </c>
      <c r="K362" s="130">
        <v>180750</v>
      </c>
      <c r="L362" s="113">
        <v>0</v>
      </c>
      <c r="M362" s="134">
        <f t="shared" si="69"/>
        <v>0</v>
      </c>
      <c r="N362" s="134">
        <f t="shared" si="62"/>
        <v>180750</v>
      </c>
      <c r="O362" s="137">
        <v>180750</v>
      </c>
      <c r="P362" s="113">
        <v>0</v>
      </c>
      <c r="Q362" s="118">
        <f t="shared" si="70"/>
        <v>0</v>
      </c>
      <c r="R362" s="118">
        <f t="shared" si="63"/>
        <v>180750</v>
      </c>
      <c r="S362" s="118">
        <f t="shared" si="64"/>
        <v>166440.62666666668</v>
      </c>
      <c r="T362" s="113">
        <v>0</v>
      </c>
      <c r="U362" s="118">
        <f t="shared" si="65"/>
        <v>0</v>
      </c>
      <c r="V362" s="118">
        <f t="shared" si="66"/>
        <v>166440.62666666668</v>
      </c>
    </row>
    <row r="363" spans="1:22" ht="38.25" x14ac:dyDescent="0.25">
      <c r="A363" s="110">
        <f t="shared" si="67"/>
        <v>354</v>
      </c>
      <c r="B363" s="111">
        <v>50202200</v>
      </c>
      <c r="C363" s="114" t="s">
        <v>331</v>
      </c>
      <c r="D363" s="73" t="s">
        <v>185</v>
      </c>
      <c r="E363" s="71">
        <v>1</v>
      </c>
      <c r="F363" s="129" t="s">
        <v>475</v>
      </c>
      <c r="G363" s="130">
        <v>264206.25</v>
      </c>
      <c r="H363" s="113">
        <v>0</v>
      </c>
      <c r="I363" s="134">
        <f t="shared" si="68"/>
        <v>0</v>
      </c>
      <c r="J363" s="134">
        <f t="shared" si="61"/>
        <v>264206.25</v>
      </c>
      <c r="K363" s="130">
        <v>142500</v>
      </c>
      <c r="L363" s="113">
        <v>0</v>
      </c>
      <c r="M363" s="134">
        <f t="shared" si="69"/>
        <v>0</v>
      </c>
      <c r="N363" s="134">
        <f t="shared" si="62"/>
        <v>142500</v>
      </c>
      <c r="O363" s="137">
        <v>142500</v>
      </c>
      <c r="P363" s="113">
        <v>0</v>
      </c>
      <c r="Q363" s="118">
        <f t="shared" si="70"/>
        <v>0</v>
      </c>
      <c r="R363" s="118">
        <f t="shared" si="63"/>
        <v>142500</v>
      </c>
      <c r="S363" s="118">
        <f t="shared" si="64"/>
        <v>183068.75</v>
      </c>
      <c r="T363" s="113">
        <v>0</v>
      </c>
      <c r="U363" s="118">
        <f t="shared" si="65"/>
        <v>0</v>
      </c>
      <c r="V363" s="118">
        <f t="shared" si="66"/>
        <v>183068.75</v>
      </c>
    </row>
    <row r="364" spans="1:22" ht="38.25" x14ac:dyDescent="0.25">
      <c r="A364" s="110">
        <f t="shared" si="67"/>
        <v>355</v>
      </c>
      <c r="B364" s="111">
        <v>50202200</v>
      </c>
      <c r="C364" s="114" t="s">
        <v>332</v>
      </c>
      <c r="D364" s="73" t="s">
        <v>185</v>
      </c>
      <c r="E364" s="71">
        <v>1</v>
      </c>
      <c r="F364" s="129" t="s">
        <v>475</v>
      </c>
      <c r="G364" s="130">
        <v>81206.25</v>
      </c>
      <c r="H364" s="113">
        <v>0</v>
      </c>
      <c r="I364" s="134">
        <f t="shared" si="68"/>
        <v>0</v>
      </c>
      <c r="J364" s="134">
        <f t="shared" si="61"/>
        <v>81206.25</v>
      </c>
      <c r="K364" s="130">
        <v>106500</v>
      </c>
      <c r="L364" s="113">
        <v>0</v>
      </c>
      <c r="M364" s="134">
        <f t="shared" si="69"/>
        <v>0</v>
      </c>
      <c r="N364" s="134">
        <f t="shared" si="62"/>
        <v>106500</v>
      </c>
      <c r="O364" s="137">
        <v>106500</v>
      </c>
      <c r="P364" s="113">
        <v>0</v>
      </c>
      <c r="Q364" s="118">
        <f t="shared" si="70"/>
        <v>0</v>
      </c>
      <c r="R364" s="118">
        <f t="shared" si="63"/>
        <v>106500</v>
      </c>
      <c r="S364" s="118">
        <f t="shared" si="64"/>
        <v>98068.75</v>
      </c>
      <c r="T364" s="113">
        <v>0</v>
      </c>
      <c r="U364" s="118">
        <f t="shared" si="65"/>
        <v>0</v>
      </c>
      <c r="V364" s="118">
        <f t="shared" si="66"/>
        <v>98068.75</v>
      </c>
    </row>
    <row r="365" spans="1:22" ht="38.25" x14ac:dyDescent="0.25">
      <c r="A365" s="110">
        <f t="shared" si="67"/>
        <v>356</v>
      </c>
      <c r="B365" s="111">
        <v>50202200</v>
      </c>
      <c r="C365" s="114" t="s">
        <v>333</v>
      </c>
      <c r="D365" s="73" t="s">
        <v>185</v>
      </c>
      <c r="E365" s="71">
        <v>1</v>
      </c>
      <c r="F365" s="129" t="s">
        <v>475</v>
      </c>
      <c r="G365" s="130">
        <v>160125</v>
      </c>
      <c r="H365" s="113">
        <v>0</v>
      </c>
      <c r="I365" s="134">
        <f t="shared" si="68"/>
        <v>0</v>
      </c>
      <c r="J365" s="134">
        <f t="shared" si="61"/>
        <v>160125</v>
      </c>
      <c r="K365" s="130">
        <v>210000</v>
      </c>
      <c r="L365" s="113">
        <v>0</v>
      </c>
      <c r="M365" s="134">
        <f t="shared" si="69"/>
        <v>0</v>
      </c>
      <c r="N365" s="134">
        <f t="shared" si="62"/>
        <v>210000</v>
      </c>
      <c r="O365" s="137">
        <v>210000</v>
      </c>
      <c r="P365" s="113">
        <v>0</v>
      </c>
      <c r="Q365" s="118">
        <f t="shared" si="70"/>
        <v>0</v>
      </c>
      <c r="R365" s="118">
        <f t="shared" si="63"/>
        <v>210000</v>
      </c>
      <c r="S365" s="118">
        <f t="shared" si="64"/>
        <v>193375</v>
      </c>
      <c r="T365" s="113">
        <v>0</v>
      </c>
      <c r="U365" s="118">
        <f t="shared" si="65"/>
        <v>0</v>
      </c>
      <c r="V365" s="118">
        <f t="shared" si="66"/>
        <v>193375</v>
      </c>
    </row>
    <row r="366" spans="1:22" ht="38.25" x14ac:dyDescent="0.25">
      <c r="A366" s="110">
        <f t="shared" si="67"/>
        <v>357</v>
      </c>
      <c r="B366" s="111">
        <v>50202200</v>
      </c>
      <c r="C366" s="112" t="s">
        <v>699</v>
      </c>
      <c r="D366" s="73" t="s">
        <v>185</v>
      </c>
      <c r="E366" s="71">
        <v>1</v>
      </c>
      <c r="F366" s="129" t="s">
        <v>475</v>
      </c>
      <c r="G366" s="130">
        <v>77775</v>
      </c>
      <c r="H366" s="113">
        <v>0</v>
      </c>
      <c r="I366" s="134">
        <f t="shared" si="68"/>
        <v>0</v>
      </c>
      <c r="J366" s="134">
        <f t="shared" si="61"/>
        <v>77775</v>
      </c>
      <c r="K366" s="130">
        <v>102000</v>
      </c>
      <c r="L366" s="113">
        <v>0</v>
      </c>
      <c r="M366" s="134">
        <f t="shared" si="69"/>
        <v>0</v>
      </c>
      <c r="N366" s="134">
        <f t="shared" si="62"/>
        <v>102000</v>
      </c>
      <c r="O366" s="137">
        <v>102000</v>
      </c>
      <c r="P366" s="113">
        <v>0</v>
      </c>
      <c r="Q366" s="118">
        <f t="shared" si="70"/>
        <v>0</v>
      </c>
      <c r="R366" s="118">
        <f t="shared" si="63"/>
        <v>102000</v>
      </c>
      <c r="S366" s="118">
        <f t="shared" si="64"/>
        <v>93925</v>
      </c>
      <c r="T366" s="113">
        <v>0</v>
      </c>
      <c r="U366" s="118">
        <f t="shared" si="65"/>
        <v>0</v>
      </c>
      <c r="V366" s="118">
        <f t="shared" si="66"/>
        <v>93925</v>
      </c>
    </row>
    <row r="367" spans="1:22" ht="38.25" x14ac:dyDescent="0.25">
      <c r="A367" s="110">
        <f t="shared" si="67"/>
        <v>358</v>
      </c>
      <c r="B367" s="111">
        <v>50202200</v>
      </c>
      <c r="C367" s="112" t="s">
        <v>700</v>
      </c>
      <c r="D367" s="73" t="s">
        <v>185</v>
      </c>
      <c r="E367" s="71">
        <v>1</v>
      </c>
      <c r="F367" s="129" t="s">
        <v>475</v>
      </c>
      <c r="G367" s="130">
        <v>82350</v>
      </c>
      <c r="H367" s="113">
        <v>0</v>
      </c>
      <c r="I367" s="134">
        <f t="shared" si="68"/>
        <v>0</v>
      </c>
      <c r="J367" s="134">
        <f t="shared" si="61"/>
        <v>82350</v>
      </c>
      <c r="K367" s="130">
        <v>108000</v>
      </c>
      <c r="L367" s="113">
        <v>0</v>
      </c>
      <c r="M367" s="134">
        <f t="shared" si="69"/>
        <v>0</v>
      </c>
      <c r="N367" s="134">
        <f t="shared" si="62"/>
        <v>108000</v>
      </c>
      <c r="O367" s="137">
        <v>108000</v>
      </c>
      <c r="P367" s="113">
        <v>0</v>
      </c>
      <c r="Q367" s="118">
        <f t="shared" si="70"/>
        <v>0</v>
      </c>
      <c r="R367" s="118">
        <f t="shared" si="63"/>
        <v>108000</v>
      </c>
      <c r="S367" s="118">
        <f t="shared" si="64"/>
        <v>99450</v>
      </c>
      <c r="T367" s="113">
        <v>0</v>
      </c>
      <c r="U367" s="118">
        <f t="shared" si="65"/>
        <v>0</v>
      </c>
      <c r="V367" s="118">
        <f t="shared" si="66"/>
        <v>99450</v>
      </c>
    </row>
    <row r="368" spans="1:22" ht="38.25" x14ac:dyDescent="0.25">
      <c r="A368" s="110">
        <f t="shared" si="67"/>
        <v>359</v>
      </c>
      <c r="B368" s="111">
        <v>50202200</v>
      </c>
      <c r="C368" s="112" t="s">
        <v>701</v>
      </c>
      <c r="D368" s="73" t="s">
        <v>185</v>
      </c>
      <c r="E368" s="71">
        <v>1</v>
      </c>
      <c r="F368" s="129" t="s">
        <v>475</v>
      </c>
      <c r="G368" s="130">
        <v>77775</v>
      </c>
      <c r="H368" s="113">
        <v>0</v>
      </c>
      <c r="I368" s="134">
        <f t="shared" si="68"/>
        <v>0</v>
      </c>
      <c r="J368" s="134">
        <f t="shared" si="61"/>
        <v>77775</v>
      </c>
      <c r="K368" s="130">
        <v>102000</v>
      </c>
      <c r="L368" s="113">
        <v>0</v>
      </c>
      <c r="M368" s="134">
        <f t="shared" si="69"/>
        <v>0</v>
      </c>
      <c r="N368" s="134">
        <f t="shared" si="62"/>
        <v>102000</v>
      </c>
      <c r="O368" s="138">
        <v>102000</v>
      </c>
      <c r="P368" s="115">
        <v>0</v>
      </c>
      <c r="Q368" s="118">
        <f t="shared" si="70"/>
        <v>0</v>
      </c>
      <c r="R368" s="118">
        <f t="shared" si="63"/>
        <v>102000</v>
      </c>
      <c r="S368" s="118">
        <f t="shared" si="64"/>
        <v>93925</v>
      </c>
      <c r="T368" s="115">
        <v>0</v>
      </c>
      <c r="U368" s="118">
        <f t="shared" si="65"/>
        <v>0</v>
      </c>
      <c r="V368" s="118">
        <f t="shared" si="66"/>
        <v>93925</v>
      </c>
    </row>
    <row r="369" spans="1:22" ht="38.25" x14ac:dyDescent="0.25">
      <c r="A369" s="110">
        <f t="shared" si="67"/>
        <v>360</v>
      </c>
      <c r="B369" s="111">
        <v>50202203</v>
      </c>
      <c r="C369" s="116" t="s">
        <v>702</v>
      </c>
      <c r="D369" s="73" t="s">
        <v>185</v>
      </c>
      <c r="E369" s="71">
        <v>1</v>
      </c>
      <c r="F369" s="129" t="s">
        <v>475</v>
      </c>
      <c r="G369" s="131">
        <v>137250</v>
      </c>
      <c r="H369" s="117">
        <v>0</v>
      </c>
      <c r="I369" s="134">
        <f t="shared" si="68"/>
        <v>0</v>
      </c>
      <c r="J369" s="134">
        <f t="shared" si="61"/>
        <v>137250</v>
      </c>
      <c r="K369" s="131">
        <v>180000</v>
      </c>
      <c r="L369" s="117">
        <v>0</v>
      </c>
      <c r="M369" s="134">
        <f t="shared" si="69"/>
        <v>0</v>
      </c>
      <c r="N369" s="134">
        <f t="shared" si="62"/>
        <v>180000</v>
      </c>
      <c r="O369" s="137">
        <v>180000</v>
      </c>
      <c r="P369" s="113">
        <v>0</v>
      </c>
      <c r="Q369" s="118">
        <f t="shared" si="70"/>
        <v>0</v>
      </c>
      <c r="R369" s="118">
        <f t="shared" si="63"/>
        <v>180000</v>
      </c>
      <c r="S369" s="118">
        <f t="shared" si="64"/>
        <v>165750</v>
      </c>
      <c r="T369" s="113">
        <v>0</v>
      </c>
      <c r="U369" s="118">
        <f t="shared" si="65"/>
        <v>0</v>
      </c>
      <c r="V369" s="118">
        <f t="shared" si="66"/>
        <v>165750</v>
      </c>
    </row>
    <row r="370" spans="1:22" ht="38.25" x14ac:dyDescent="0.25">
      <c r="A370" s="110">
        <f t="shared" si="67"/>
        <v>361</v>
      </c>
      <c r="B370" s="111">
        <v>50202200</v>
      </c>
      <c r="C370" s="112" t="s">
        <v>703</v>
      </c>
      <c r="D370" s="73" t="s">
        <v>185</v>
      </c>
      <c r="E370" s="71">
        <v>1</v>
      </c>
      <c r="F370" s="129" t="s">
        <v>475</v>
      </c>
      <c r="G370" s="130">
        <v>102937.5</v>
      </c>
      <c r="H370" s="113">
        <v>0</v>
      </c>
      <c r="I370" s="134">
        <f t="shared" si="68"/>
        <v>0</v>
      </c>
      <c r="J370" s="134">
        <f t="shared" si="61"/>
        <v>102937.5</v>
      </c>
      <c r="K370" s="130">
        <v>135000</v>
      </c>
      <c r="L370" s="113">
        <v>0</v>
      </c>
      <c r="M370" s="134">
        <f t="shared" si="69"/>
        <v>0</v>
      </c>
      <c r="N370" s="134">
        <f t="shared" si="62"/>
        <v>135000</v>
      </c>
      <c r="O370" s="137">
        <v>135000</v>
      </c>
      <c r="P370" s="113">
        <v>0</v>
      </c>
      <c r="Q370" s="118">
        <f t="shared" si="70"/>
        <v>0</v>
      </c>
      <c r="R370" s="118">
        <f t="shared" si="63"/>
        <v>135000</v>
      </c>
      <c r="S370" s="118">
        <f t="shared" si="64"/>
        <v>124312.5</v>
      </c>
      <c r="T370" s="113">
        <v>0</v>
      </c>
      <c r="U370" s="118">
        <f t="shared" si="65"/>
        <v>0</v>
      </c>
      <c r="V370" s="118">
        <f t="shared" si="66"/>
        <v>124312.5</v>
      </c>
    </row>
    <row r="371" spans="1:22" ht="38.25" x14ac:dyDescent="0.25">
      <c r="A371" s="110">
        <f t="shared" si="67"/>
        <v>362</v>
      </c>
      <c r="B371" s="111">
        <v>50202200</v>
      </c>
      <c r="C371" s="112" t="s">
        <v>704</v>
      </c>
      <c r="D371" s="73" t="s">
        <v>185</v>
      </c>
      <c r="E371" s="71">
        <v>1</v>
      </c>
      <c r="F371" s="129" t="s">
        <v>475</v>
      </c>
      <c r="G371" s="130">
        <v>178425</v>
      </c>
      <c r="H371" s="113">
        <v>0</v>
      </c>
      <c r="I371" s="134">
        <f t="shared" si="68"/>
        <v>0</v>
      </c>
      <c r="J371" s="134">
        <f t="shared" si="61"/>
        <v>178425</v>
      </c>
      <c r="K371" s="130">
        <v>226200</v>
      </c>
      <c r="L371" s="113">
        <v>0</v>
      </c>
      <c r="M371" s="134">
        <f t="shared" si="69"/>
        <v>0</v>
      </c>
      <c r="N371" s="134">
        <f t="shared" si="62"/>
        <v>226200</v>
      </c>
      <c r="O371" s="137">
        <v>230880</v>
      </c>
      <c r="P371" s="113">
        <v>0</v>
      </c>
      <c r="Q371" s="118">
        <f t="shared" si="70"/>
        <v>0</v>
      </c>
      <c r="R371" s="118">
        <f t="shared" si="63"/>
        <v>230880</v>
      </c>
      <c r="S371" s="118">
        <f t="shared" si="64"/>
        <v>211835</v>
      </c>
      <c r="T371" s="113">
        <v>0</v>
      </c>
      <c r="U371" s="118">
        <f t="shared" si="65"/>
        <v>0</v>
      </c>
      <c r="V371" s="118">
        <f t="shared" si="66"/>
        <v>211835</v>
      </c>
    </row>
    <row r="372" spans="1:22" ht="38.25" x14ac:dyDescent="0.25">
      <c r="A372" s="110">
        <f t="shared" si="67"/>
        <v>363</v>
      </c>
      <c r="B372" s="111">
        <v>50202200</v>
      </c>
      <c r="C372" s="112" t="s">
        <v>705</v>
      </c>
      <c r="D372" s="73" t="s">
        <v>185</v>
      </c>
      <c r="E372" s="71">
        <v>1</v>
      </c>
      <c r="F372" s="129" t="s">
        <v>475</v>
      </c>
      <c r="G372" s="130">
        <v>67481.25</v>
      </c>
      <c r="H372" s="113">
        <v>0</v>
      </c>
      <c r="I372" s="134">
        <f t="shared" si="68"/>
        <v>0</v>
      </c>
      <c r="J372" s="134">
        <f t="shared" si="61"/>
        <v>67481.25</v>
      </c>
      <c r="K372" s="130">
        <v>88500</v>
      </c>
      <c r="L372" s="113">
        <v>0</v>
      </c>
      <c r="M372" s="134">
        <f t="shared" si="69"/>
        <v>0</v>
      </c>
      <c r="N372" s="134">
        <f t="shared" si="62"/>
        <v>88500</v>
      </c>
      <c r="O372" s="137">
        <v>88500</v>
      </c>
      <c r="P372" s="113">
        <v>0</v>
      </c>
      <c r="Q372" s="118">
        <f t="shared" si="70"/>
        <v>0</v>
      </c>
      <c r="R372" s="118">
        <f t="shared" si="63"/>
        <v>88500</v>
      </c>
      <c r="S372" s="118">
        <f t="shared" si="64"/>
        <v>81493.75</v>
      </c>
      <c r="T372" s="113">
        <v>0</v>
      </c>
      <c r="U372" s="118">
        <f t="shared" si="65"/>
        <v>0</v>
      </c>
      <c r="V372" s="118">
        <f t="shared" si="66"/>
        <v>81493.75</v>
      </c>
    </row>
    <row r="373" spans="1:22" ht="38.25" x14ac:dyDescent="0.25">
      <c r="A373" s="110">
        <f t="shared" si="67"/>
        <v>364</v>
      </c>
      <c r="B373" s="111">
        <v>50202203</v>
      </c>
      <c r="C373" s="112" t="s">
        <v>706</v>
      </c>
      <c r="D373" s="73" t="s">
        <v>185</v>
      </c>
      <c r="E373" s="71">
        <v>1</v>
      </c>
      <c r="F373" s="129" t="s">
        <v>475</v>
      </c>
      <c r="G373" s="130">
        <v>81206.25</v>
      </c>
      <c r="H373" s="113">
        <v>0</v>
      </c>
      <c r="I373" s="134">
        <f t="shared" si="68"/>
        <v>0</v>
      </c>
      <c r="J373" s="134">
        <f t="shared" si="61"/>
        <v>81206.25</v>
      </c>
      <c r="K373" s="130">
        <v>106500</v>
      </c>
      <c r="L373" s="113">
        <v>0</v>
      </c>
      <c r="M373" s="134">
        <f t="shared" si="69"/>
        <v>0</v>
      </c>
      <c r="N373" s="134">
        <f t="shared" si="62"/>
        <v>106500</v>
      </c>
      <c r="O373" s="137">
        <v>106500</v>
      </c>
      <c r="P373" s="113">
        <v>0</v>
      </c>
      <c r="Q373" s="118">
        <f t="shared" si="70"/>
        <v>0</v>
      </c>
      <c r="R373" s="118">
        <f t="shared" si="63"/>
        <v>106500</v>
      </c>
      <c r="S373" s="118">
        <f t="shared" si="64"/>
        <v>98068.75</v>
      </c>
      <c r="T373" s="113">
        <v>0</v>
      </c>
      <c r="U373" s="118">
        <f t="shared" si="65"/>
        <v>0</v>
      </c>
      <c r="V373" s="118">
        <f t="shared" si="66"/>
        <v>98068.75</v>
      </c>
    </row>
    <row r="374" spans="1:22" ht="38.25" x14ac:dyDescent="0.25">
      <c r="A374" s="110">
        <f t="shared" si="67"/>
        <v>365</v>
      </c>
      <c r="B374" s="111">
        <v>50202200</v>
      </c>
      <c r="C374" s="114" t="s">
        <v>334</v>
      </c>
      <c r="D374" s="73" t="s">
        <v>185</v>
      </c>
      <c r="E374" s="71">
        <v>1</v>
      </c>
      <c r="F374" s="129" t="s">
        <v>475</v>
      </c>
      <c r="G374" s="130">
        <v>178425</v>
      </c>
      <c r="H374" s="113">
        <v>0</v>
      </c>
      <c r="I374" s="134">
        <f t="shared" si="68"/>
        <v>0</v>
      </c>
      <c r="J374" s="134">
        <f t="shared" si="61"/>
        <v>178425</v>
      </c>
      <c r="K374" s="130">
        <v>226200</v>
      </c>
      <c r="L374" s="113">
        <v>0</v>
      </c>
      <c r="M374" s="134">
        <f t="shared" si="69"/>
        <v>0</v>
      </c>
      <c r="N374" s="134">
        <f t="shared" si="62"/>
        <v>226200</v>
      </c>
      <c r="O374" s="137">
        <v>230880</v>
      </c>
      <c r="P374" s="113">
        <v>0</v>
      </c>
      <c r="Q374" s="118">
        <f t="shared" si="70"/>
        <v>0</v>
      </c>
      <c r="R374" s="118">
        <f t="shared" si="63"/>
        <v>230880</v>
      </c>
      <c r="S374" s="118">
        <f t="shared" si="64"/>
        <v>211835</v>
      </c>
      <c r="T374" s="113">
        <v>0</v>
      </c>
      <c r="U374" s="118">
        <f t="shared" si="65"/>
        <v>0</v>
      </c>
      <c r="V374" s="118">
        <f t="shared" si="66"/>
        <v>211835</v>
      </c>
    </row>
    <row r="375" spans="1:22" ht="38.25" x14ac:dyDescent="0.25">
      <c r="A375" s="110">
        <f t="shared" si="67"/>
        <v>366</v>
      </c>
      <c r="B375" s="111">
        <v>50202200</v>
      </c>
      <c r="C375" s="114" t="s">
        <v>335</v>
      </c>
      <c r="D375" s="73" t="s">
        <v>185</v>
      </c>
      <c r="E375" s="71">
        <v>1</v>
      </c>
      <c r="F375" s="129" t="s">
        <v>475</v>
      </c>
      <c r="G375" s="130">
        <v>178425</v>
      </c>
      <c r="H375" s="113">
        <v>0</v>
      </c>
      <c r="I375" s="134">
        <f t="shared" si="68"/>
        <v>0</v>
      </c>
      <c r="J375" s="134">
        <f t="shared" si="61"/>
        <v>178425</v>
      </c>
      <c r="K375" s="130">
        <v>226200</v>
      </c>
      <c r="L375" s="113">
        <v>0</v>
      </c>
      <c r="M375" s="134">
        <f t="shared" si="69"/>
        <v>0</v>
      </c>
      <c r="N375" s="134">
        <f t="shared" si="62"/>
        <v>226200</v>
      </c>
      <c r="O375" s="137">
        <v>230880</v>
      </c>
      <c r="P375" s="113">
        <v>0</v>
      </c>
      <c r="Q375" s="118">
        <f t="shared" si="70"/>
        <v>0</v>
      </c>
      <c r="R375" s="118">
        <f t="shared" si="63"/>
        <v>230880</v>
      </c>
      <c r="S375" s="118">
        <f t="shared" si="64"/>
        <v>211835</v>
      </c>
      <c r="T375" s="113">
        <v>0</v>
      </c>
      <c r="U375" s="118">
        <f t="shared" si="65"/>
        <v>0</v>
      </c>
      <c r="V375" s="118">
        <f t="shared" si="66"/>
        <v>211835</v>
      </c>
    </row>
    <row r="376" spans="1:22" ht="38.25" x14ac:dyDescent="0.25">
      <c r="A376" s="110">
        <f t="shared" si="67"/>
        <v>367</v>
      </c>
      <c r="B376" s="111">
        <v>50202203</v>
      </c>
      <c r="C376" s="114" t="s">
        <v>336</v>
      </c>
      <c r="D376" s="73" t="s">
        <v>185</v>
      </c>
      <c r="E376" s="71">
        <v>1</v>
      </c>
      <c r="F376" s="129" t="s">
        <v>475</v>
      </c>
      <c r="G376" s="130">
        <v>131531.25</v>
      </c>
      <c r="H376" s="113">
        <v>0</v>
      </c>
      <c r="I376" s="134">
        <f t="shared" si="68"/>
        <v>0</v>
      </c>
      <c r="J376" s="134">
        <f t="shared" si="61"/>
        <v>131531.25</v>
      </c>
      <c r="K376" s="130">
        <v>166750</v>
      </c>
      <c r="L376" s="113">
        <v>0</v>
      </c>
      <c r="M376" s="134">
        <f t="shared" si="69"/>
        <v>0</v>
      </c>
      <c r="N376" s="134">
        <f t="shared" si="62"/>
        <v>166750</v>
      </c>
      <c r="O376" s="137">
        <v>170200</v>
      </c>
      <c r="P376" s="113">
        <v>0</v>
      </c>
      <c r="Q376" s="118">
        <f t="shared" si="70"/>
        <v>0</v>
      </c>
      <c r="R376" s="118">
        <f t="shared" si="63"/>
        <v>170200</v>
      </c>
      <c r="S376" s="118">
        <f t="shared" si="64"/>
        <v>156160.41666666666</v>
      </c>
      <c r="T376" s="113">
        <v>0</v>
      </c>
      <c r="U376" s="118">
        <f t="shared" si="65"/>
        <v>0</v>
      </c>
      <c r="V376" s="118">
        <f t="shared" si="66"/>
        <v>156160.41666666666</v>
      </c>
    </row>
    <row r="377" spans="1:22" ht="38.25" x14ac:dyDescent="0.25">
      <c r="A377" s="110">
        <f t="shared" si="67"/>
        <v>368</v>
      </c>
      <c r="B377" s="111">
        <v>50202200</v>
      </c>
      <c r="C377" s="114" t="s">
        <v>337</v>
      </c>
      <c r="D377" s="73" t="s">
        <v>185</v>
      </c>
      <c r="E377" s="71">
        <v>1</v>
      </c>
      <c r="F377" s="129" t="s">
        <v>475</v>
      </c>
      <c r="G377" s="130">
        <v>128100</v>
      </c>
      <c r="H377" s="113">
        <v>0</v>
      </c>
      <c r="I377" s="134">
        <f t="shared" si="68"/>
        <v>0</v>
      </c>
      <c r="J377" s="134">
        <f t="shared" si="61"/>
        <v>128100</v>
      </c>
      <c r="K377" s="130">
        <v>162400</v>
      </c>
      <c r="L377" s="113">
        <v>0</v>
      </c>
      <c r="M377" s="134">
        <f t="shared" si="69"/>
        <v>0</v>
      </c>
      <c r="N377" s="134">
        <f t="shared" si="62"/>
        <v>162400</v>
      </c>
      <c r="O377" s="137">
        <v>165760</v>
      </c>
      <c r="P377" s="113">
        <v>0</v>
      </c>
      <c r="Q377" s="118">
        <f t="shared" si="70"/>
        <v>0</v>
      </c>
      <c r="R377" s="118">
        <f t="shared" si="63"/>
        <v>165760</v>
      </c>
      <c r="S377" s="118">
        <f t="shared" si="64"/>
        <v>152086.66666666666</v>
      </c>
      <c r="T377" s="113">
        <v>0</v>
      </c>
      <c r="U377" s="118">
        <f t="shared" si="65"/>
        <v>0</v>
      </c>
      <c r="V377" s="118">
        <f t="shared" si="66"/>
        <v>152086.66666666666</v>
      </c>
    </row>
    <row r="378" spans="1:22" ht="38.25" x14ac:dyDescent="0.25">
      <c r="A378" s="110">
        <f t="shared" si="67"/>
        <v>369</v>
      </c>
      <c r="B378" s="111">
        <v>50202200</v>
      </c>
      <c r="C378" s="114" t="s">
        <v>489</v>
      </c>
      <c r="D378" s="73" t="s">
        <v>185</v>
      </c>
      <c r="E378" s="71">
        <v>1</v>
      </c>
      <c r="F378" s="129" t="s">
        <v>475</v>
      </c>
      <c r="G378" s="130">
        <v>263062.5</v>
      </c>
      <c r="H378" s="113">
        <v>0</v>
      </c>
      <c r="I378" s="134">
        <f t="shared" si="68"/>
        <v>0</v>
      </c>
      <c r="J378" s="134">
        <f t="shared" si="61"/>
        <v>263062.5</v>
      </c>
      <c r="K378" s="130">
        <v>333500</v>
      </c>
      <c r="L378" s="113">
        <v>0</v>
      </c>
      <c r="M378" s="134">
        <f t="shared" si="69"/>
        <v>0</v>
      </c>
      <c r="N378" s="134">
        <f t="shared" si="62"/>
        <v>333500</v>
      </c>
      <c r="O378" s="137">
        <v>340400</v>
      </c>
      <c r="P378" s="113">
        <v>0</v>
      </c>
      <c r="Q378" s="118">
        <f t="shared" si="70"/>
        <v>0</v>
      </c>
      <c r="R378" s="118">
        <f t="shared" si="63"/>
        <v>340400</v>
      </c>
      <c r="S378" s="118">
        <f t="shared" si="64"/>
        <v>312320.83333333331</v>
      </c>
      <c r="T378" s="113">
        <v>0</v>
      </c>
      <c r="U378" s="118">
        <f t="shared" si="65"/>
        <v>0</v>
      </c>
      <c r="V378" s="118">
        <f t="shared" si="66"/>
        <v>312320.83333333331</v>
      </c>
    </row>
    <row r="379" spans="1:22" ht="38.25" x14ac:dyDescent="0.25">
      <c r="A379" s="110">
        <f t="shared" si="67"/>
        <v>370</v>
      </c>
      <c r="B379" s="111">
        <v>50202200</v>
      </c>
      <c r="C379" s="114" t="s">
        <v>338</v>
      </c>
      <c r="D379" s="73" t="s">
        <v>185</v>
      </c>
      <c r="E379" s="71">
        <v>1</v>
      </c>
      <c r="F379" s="129" t="s">
        <v>475</v>
      </c>
      <c r="G379" s="130">
        <v>250481.25</v>
      </c>
      <c r="H379" s="113">
        <v>0</v>
      </c>
      <c r="I379" s="134">
        <f t="shared" si="68"/>
        <v>0</v>
      </c>
      <c r="J379" s="134">
        <f t="shared" si="61"/>
        <v>250481.25</v>
      </c>
      <c r="K379" s="130">
        <v>317550</v>
      </c>
      <c r="L379" s="113">
        <v>0</v>
      </c>
      <c r="M379" s="134">
        <f t="shared" si="69"/>
        <v>0</v>
      </c>
      <c r="N379" s="134">
        <f t="shared" si="62"/>
        <v>317550</v>
      </c>
      <c r="O379" s="137">
        <v>324120</v>
      </c>
      <c r="P379" s="113">
        <v>0</v>
      </c>
      <c r="Q379" s="118">
        <f t="shared" si="70"/>
        <v>0</v>
      </c>
      <c r="R379" s="118">
        <f t="shared" si="63"/>
        <v>324120</v>
      </c>
      <c r="S379" s="118">
        <f t="shared" si="64"/>
        <v>297383.75</v>
      </c>
      <c r="T379" s="113">
        <v>0</v>
      </c>
      <c r="U379" s="118">
        <f t="shared" si="65"/>
        <v>0</v>
      </c>
      <c r="V379" s="118">
        <f t="shared" si="66"/>
        <v>297383.75</v>
      </c>
    </row>
    <row r="380" spans="1:22" ht="38.25" x14ac:dyDescent="0.25">
      <c r="A380" s="110">
        <f t="shared" si="67"/>
        <v>371</v>
      </c>
      <c r="B380" s="111">
        <v>50202200</v>
      </c>
      <c r="C380" s="112" t="s">
        <v>707</v>
      </c>
      <c r="D380" s="73" t="s">
        <v>185</v>
      </c>
      <c r="E380" s="71">
        <v>1</v>
      </c>
      <c r="F380" s="129" t="s">
        <v>475</v>
      </c>
      <c r="G380" s="130">
        <v>148687.5</v>
      </c>
      <c r="H380" s="113">
        <v>0</v>
      </c>
      <c r="I380" s="134">
        <f t="shared" si="68"/>
        <v>0</v>
      </c>
      <c r="J380" s="134">
        <f t="shared" si="61"/>
        <v>148687.5</v>
      </c>
      <c r="K380" s="130">
        <v>195000</v>
      </c>
      <c r="L380" s="113">
        <v>0</v>
      </c>
      <c r="M380" s="134">
        <f t="shared" si="69"/>
        <v>0</v>
      </c>
      <c r="N380" s="134">
        <f t="shared" si="62"/>
        <v>195000</v>
      </c>
      <c r="O380" s="138">
        <v>195000</v>
      </c>
      <c r="P380" s="115">
        <v>0</v>
      </c>
      <c r="Q380" s="118">
        <f t="shared" si="70"/>
        <v>0</v>
      </c>
      <c r="R380" s="118">
        <f t="shared" si="63"/>
        <v>195000</v>
      </c>
      <c r="S380" s="118">
        <f t="shared" si="64"/>
        <v>179562.5</v>
      </c>
      <c r="T380" s="115">
        <v>0</v>
      </c>
      <c r="U380" s="118">
        <f t="shared" si="65"/>
        <v>0</v>
      </c>
      <c r="V380" s="118">
        <f t="shared" si="66"/>
        <v>179562.5</v>
      </c>
    </row>
    <row r="381" spans="1:22" ht="38.25" x14ac:dyDescent="0.25">
      <c r="A381" s="110">
        <f t="shared" si="67"/>
        <v>372</v>
      </c>
      <c r="B381" s="111">
        <v>50202200</v>
      </c>
      <c r="C381" s="114" t="s">
        <v>339</v>
      </c>
      <c r="D381" s="71" t="s">
        <v>185</v>
      </c>
      <c r="E381" s="71">
        <v>1</v>
      </c>
      <c r="F381" s="129" t="s">
        <v>475</v>
      </c>
      <c r="G381" s="130">
        <v>201300</v>
      </c>
      <c r="H381" s="113">
        <v>0</v>
      </c>
      <c r="I381" s="134">
        <f t="shared" si="68"/>
        <v>0</v>
      </c>
      <c r="J381" s="134">
        <f t="shared" si="61"/>
        <v>201300</v>
      </c>
      <c r="K381" s="130">
        <v>255200</v>
      </c>
      <c r="L381" s="113">
        <v>0</v>
      </c>
      <c r="M381" s="134">
        <f t="shared" si="69"/>
        <v>0</v>
      </c>
      <c r="N381" s="134">
        <f t="shared" si="62"/>
        <v>255200</v>
      </c>
      <c r="O381" s="137">
        <v>260480</v>
      </c>
      <c r="P381" s="113">
        <v>0</v>
      </c>
      <c r="Q381" s="118">
        <f t="shared" si="70"/>
        <v>0</v>
      </c>
      <c r="R381" s="118">
        <f t="shared" si="63"/>
        <v>260480</v>
      </c>
      <c r="S381" s="118">
        <f t="shared" si="64"/>
        <v>238993.33333333334</v>
      </c>
      <c r="T381" s="113">
        <v>0</v>
      </c>
      <c r="U381" s="118">
        <f t="shared" si="65"/>
        <v>0</v>
      </c>
      <c r="V381" s="118">
        <f t="shared" si="66"/>
        <v>238993.33333333334</v>
      </c>
    </row>
    <row r="382" spans="1:22" ht="38.25" x14ac:dyDescent="0.25">
      <c r="A382" s="110">
        <f t="shared" si="67"/>
        <v>373</v>
      </c>
      <c r="B382" s="111">
        <v>50202200</v>
      </c>
      <c r="C382" s="114" t="s">
        <v>340</v>
      </c>
      <c r="D382" s="72" t="s">
        <v>185</v>
      </c>
      <c r="E382" s="71">
        <v>1</v>
      </c>
      <c r="F382" s="129" t="s">
        <v>475</v>
      </c>
      <c r="G382" s="130">
        <v>375721.88</v>
      </c>
      <c r="H382" s="113">
        <v>0</v>
      </c>
      <c r="I382" s="134">
        <f t="shared" si="68"/>
        <v>0</v>
      </c>
      <c r="J382" s="134">
        <f t="shared" si="61"/>
        <v>375721.88</v>
      </c>
      <c r="K382" s="130">
        <v>492750</v>
      </c>
      <c r="L382" s="113">
        <v>0</v>
      </c>
      <c r="M382" s="134">
        <f t="shared" si="69"/>
        <v>0</v>
      </c>
      <c r="N382" s="134">
        <f t="shared" si="62"/>
        <v>492750</v>
      </c>
      <c r="O382" s="137">
        <v>492750</v>
      </c>
      <c r="P382" s="113">
        <v>0</v>
      </c>
      <c r="Q382" s="118">
        <f t="shared" si="70"/>
        <v>0</v>
      </c>
      <c r="R382" s="118">
        <f t="shared" si="63"/>
        <v>492750</v>
      </c>
      <c r="S382" s="118">
        <f t="shared" si="64"/>
        <v>453740.62666666665</v>
      </c>
      <c r="T382" s="113">
        <v>0</v>
      </c>
      <c r="U382" s="118">
        <f t="shared" si="65"/>
        <v>0</v>
      </c>
      <c r="V382" s="118">
        <f t="shared" si="66"/>
        <v>453740.62666666665</v>
      </c>
    </row>
    <row r="383" spans="1:22" ht="38.25" x14ac:dyDescent="0.25">
      <c r="A383" s="110">
        <f t="shared" si="67"/>
        <v>374</v>
      </c>
      <c r="B383" s="111">
        <v>50111513</v>
      </c>
      <c r="C383" s="112" t="s">
        <v>708</v>
      </c>
      <c r="D383" s="72" t="s">
        <v>185</v>
      </c>
      <c r="E383" s="71">
        <v>1</v>
      </c>
      <c r="F383" s="129" t="s">
        <v>475</v>
      </c>
      <c r="G383" s="130">
        <v>36600</v>
      </c>
      <c r="H383" s="113">
        <v>0</v>
      </c>
      <c r="I383" s="134">
        <f t="shared" si="68"/>
        <v>0</v>
      </c>
      <c r="J383" s="134">
        <f t="shared" si="61"/>
        <v>36600</v>
      </c>
      <c r="K383" s="130">
        <v>48000</v>
      </c>
      <c r="L383" s="113">
        <v>0</v>
      </c>
      <c r="M383" s="134">
        <f t="shared" si="69"/>
        <v>0</v>
      </c>
      <c r="N383" s="134">
        <f t="shared" si="62"/>
        <v>48000</v>
      </c>
      <c r="O383" s="137">
        <v>48000</v>
      </c>
      <c r="P383" s="113">
        <v>0</v>
      </c>
      <c r="Q383" s="118">
        <f t="shared" si="70"/>
        <v>0</v>
      </c>
      <c r="R383" s="118">
        <f t="shared" si="63"/>
        <v>48000</v>
      </c>
      <c r="S383" s="118">
        <f t="shared" si="64"/>
        <v>44200</v>
      </c>
      <c r="T383" s="113">
        <v>0</v>
      </c>
      <c r="U383" s="118">
        <f t="shared" si="65"/>
        <v>0</v>
      </c>
      <c r="V383" s="118">
        <f t="shared" si="66"/>
        <v>44200</v>
      </c>
    </row>
    <row r="384" spans="1:22" ht="38.25" x14ac:dyDescent="0.25">
      <c r="A384" s="110">
        <f t="shared" si="67"/>
        <v>375</v>
      </c>
      <c r="B384" s="111">
        <v>50111500</v>
      </c>
      <c r="C384" s="114" t="s">
        <v>341</v>
      </c>
      <c r="D384" s="72" t="s">
        <v>185</v>
      </c>
      <c r="E384" s="71">
        <v>1</v>
      </c>
      <c r="F384" s="129" t="s">
        <v>475</v>
      </c>
      <c r="G384" s="130">
        <v>27450</v>
      </c>
      <c r="H384" s="113">
        <v>0</v>
      </c>
      <c r="I384" s="134">
        <f t="shared" si="68"/>
        <v>0</v>
      </c>
      <c r="J384" s="134">
        <f t="shared" si="61"/>
        <v>27450</v>
      </c>
      <c r="K384" s="130">
        <v>36000</v>
      </c>
      <c r="L384" s="113">
        <v>0</v>
      </c>
      <c r="M384" s="134">
        <f t="shared" si="69"/>
        <v>0</v>
      </c>
      <c r="N384" s="134">
        <f t="shared" si="62"/>
        <v>36000</v>
      </c>
      <c r="O384" s="137">
        <v>36000</v>
      </c>
      <c r="P384" s="113">
        <v>0</v>
      </c>
      <c r="Q384" s="118">
        <f t="shared" si="70"/>
        <v>0</v>
      </c>
      <c r="R384" s="118">
        <f t="shared" si="63"/>
        <v>36000</v>
      </c>
      <c r="S384" s="118">
        <f t="shared" si="64"/>
        <v>33150</v>
      </c>
      <c r="T384" s="113">
        <v>0</v>
      </c>
      <c r="U384" s="118">
        <f t="shared" si="65"/>
        <v>0</v>
      </c>
      <c r="V384" s="118">
        <f t="shared" si="66"/>
        <v>33150</v>
      </c>
    </row>
    <row r="385" spans="1:22" ht="38.25" x14ac:dyDescent="0.25">
      <c r="A385" s="110">
        <f t="shared" si="67"/>
        <v>376</v>
      </c>
      <c r="B385" s="111">
        <v>50111513</v>
      </c>
      <c r="C385" s="112" t="s">
        <v>709</v>
      </c>
      <c r="D385" s="72" t="s">
        <v>185</v>
      </c>
      <c r="E385" s="71">
        <v>1</v>
      </c>
      <c r="F385" s="129" t="s">
        <v>475</v>
      </c>
      <c r="G385" s="130">
        <v>36600</v>
      </c>
      <c r="H385" s="113">
        <v>0</v>
      </c>
      <c r="I385" s="134">
        <f t="shared" si="68"/>
        <v>0</v>
      </c>
      <c r="J385" s="134">
        <f t="shared" si="61"/>
        <v>36600</v>
      </c>
      <c r="K385" s="130">
        <v>48000</v>
      </c>
      <c r="L385" s="113">
        <v>0</v>
      </c>
      <c r="M385" s="134">
        <f t="shared" si="69"/>
        <v>0</v>
      </c>
      <c r="N385" s="134">
        <f t="shared" si="62"/>
        <v>48000</v>
      </c>
      <c r="O385" s="137">
        <v>48000</v>
      </c>
      <c r="P385" s="113">
        <v>0</v>
      </c>
      <c r="Q385" s="118">
        <f t="shared" si="70"/>
        <v>0</v>
      </c>
      <c r="R385" s="118">
        <f t="shared" si="63"/>
        <v>48000</v>
      </c>
      <c r="S385" s="118">
        <f t="shared" si="64"/>
        <v>44200</v>
      </c>
      <c r="T385" s="113">
        <v>0</v>
      </c>
      <c r="U385" s="118">
        <f t="shared" si="65"/>
        <v>0</v>
      </c>
      <c r="V385" s="118">
        <f t="shared" si="66"/>
        <v>44200</v>
      </c>
    </row>
    <row r="386" spans="1:22" s="109" customFormat="1" ht="38.25" x14ac:dyDescent="0.25">
      <c r="A386" s="110">
        <f t="shared" si="67"/>
        <v>377</v>
      </c>
      <c r="B386" s="111">
        <v>50111514</v>
      </c>
      <c r="C386" s="114" t="s">
        <v>342</v>
      </c>
      <c r="D386" s="73" t="s">
        <v>185</v>
      </c>
      <c r="E386" s="71">
        <v>1</v>
      </c>
      <c r="F386" s="129" t="s">
        <v>475</v>
      </c>
      <c r="G386" s="130">
        <v>24018.75</v>
      </c>
      <c r="H386" s="113">
        <v>0</v>
      </c>
      <c r="I386" s="134">
        <f>+G386*H386</f>
        <v>0</v>
      </c>
      <c r="J386" s="134">
        <f t="shared" si="61"/>
        <v>24018.75</v>
      </c>
      <c r="K386" s="130">
        <v>31500</v>
      </c>
      <c r="L386" s="113">
        <v>0</v>
      </c>
      <c r="M386" s="134">
        <f>+K386*L386</f>
        <v>0</v>
      </c>
      <c r="N386" s="134">
        <f t="shared" si="62"/>
        <v>31500</v>
      </c>
      <c r="O386" s="137">
        <v>31500</v>
      </c>
      <c r="P386" s="113">
        <v>0</v>
      </c>
      <c r="Q386" s="118">
        <f>+O386*P386</f>
        <v>0</v>
      </c>
      <c r="R386" s="118">
        <f t="shared" si="63"/>
        <v>31500</v>
      </c>
      <c r="S386" s="118">
        <f t="shared" si="64"/>
        <v>29006.25</v>
      </c>
      <c r="T386" s="113">
        <v>0</v>
      </c>
      <c r="U386" s="118">
        <f t="shared" si="65"/>
        <v>0</v>
      </c>
      <c r="V386" s="118">
        <f t="shared" si="66"/>
        <v>29006.25</v>
      </c>
    </row>
    <row r="387" spans="1:22" s="109" customFormat="1" ht="38.25" x14ac:dyDescent="0.25">
      <c r="A387" s="110">
        <f t="shared" si="67"/>
        <v>378</v>
      </c>
      <c r="B387" s="111">
        <v>50111513</v>
      </c>
      <c r="C387" s="116" t="s">
        <v>710</v>
      </c>
      <c r="D387" s="73" t="s">
        <v>185</v>
      </c>
      <c r="E387" s="71">
        <v>1</v>
      </c>
      <c r="F387" s="129" t="s">
        <v>475</v>
      </c>
      <c r="G387" s="131">
        <v>24018.75</v>
      </c>
      <c r="H387" s="117">
        <v>0</v>
      </c>
      <c r="I387" s="134">
        <f t="shared" ref="I387:I432" si="71">+G387*H387</f>
        <v>0</v>
      </c>
      <c r="J387" s="134">
        <f t="shared" si="61"/>
        <v>24018.75</v>
      </c>
      <c r="K387" s="131">
        <v>31500</v>
      </c>
      <c r="L387" s="117">
        <v>0</v>
      </c>
      <c r="M387" s="134">
        <f t="shared" ref="M387:M432" si="72">+K387*L387</f>
        <v>0</v>
      </c>
      <c r="N387" s="134">
        <f t="shared" si="62"/>
        <v>31500</v>
      </c>
      <c r="O387" s="137">
        <v>31500</v>
      </c>
      <c r="P387" s="113">
        <v>0</v>
      </c>
      <c r="Q387" s="118">
        <f t="shared" ref="Q387:Q432" si="73">+O387*P387</f>
        <v>0</v>
      </c>
      <c r="R387" s="118">
        <f t="shared" si="63"/>
        <v>31500</v>
      </c>
      <c r="S387" s="118">
        <f t="shared" si="64"/>
        <v>29006.25</v>
      </c>
      <c r="T387" s="113">
        <v>0</v>
      </c>
      <c r="U387" s="118">
        <f t="shared" si="65"/>
        <v>0</v>
      </c>
      <c r="V387" s="118">
        <f t="shared" si="66"/>
        <v>29006.25</v>
      </c>
    </row>
    <row r="388" spans="1:22" s="109" customFormat="1" ht="38.25" x14ac:dyDescent="0.25">
      <c r="A388" s="110">
        <f t="shared" si="67"/>
        <v>379</v>
      </c>
      <c r="B388" s="111">
        <v>50111513</v>
      </c>
      <c r="C388" s="114" t="s">
        <v>343</v>
      </c>
      <c r="D388" s="73" t="s">
        <v>185</v>
      </c>
      <c r="E388" s="71">
        <v>1</v>
      </c>
      <c r="F388" s="129" t="s">
        <v>475</v>
      </c>
      <c r="G388" s="130">
        <v>29737.5</v>
      </c>
      <c r="H388" s="113">
        <v>0</v>
      </c>
      <c r="I388" s="134">
        <f t="shared" si="71"/>
        <v>0</v>
      </c>
      <c r="J388" s="134">
        <f t="shared" si="61"/>
        <v>29737.5</v>
      </c>
      <c r="K388" s="130">
        <v>39000</v>
      </c>
      <c r="L388" s="113">
        <v>0</v>
      </c>
      <c r="M388" s="134">
        <f t="shared" si="72"/>
        <v>0</v>
      </c>
      <c r="N388" s="134">
        <f t="shared" si="62"/>
        <v>39000</v>
      </c>
      <c r="O388" s="137">
        <v>39000</v>
      </c>
      <c r="P388" s="113">
        <v>0</v>
      </c>
      <c r="Q388" s="118">
        <f t="shared" si="73"/>
        <v>0</v>
      </c>
      <c r="R388" s="118">
        <f t="shared" si="63"/>
        <v>39000</v>
      </c>
      <c r="S388" s="118">
        <f t="shared" si="64"/>
        <v>35912.5</v>
      </c>
      <c r="T388" s="113">
        <v>0</v>
      </c>
      <c r="U388" s="118">
        <f t="shared" si="65"/>
        <v>0</v>
      </c>
      <c r="V388" s="118">
        <f t="shared" si="66"/>
        <v>35912.5</v>
      </c>
    </row>
    <row r="389" spans="1:22" s="109" customFormat="1" ht="38.25" x14ac:dyDescent="0.25">
      <c r="A389" s="110">
        <f t="shared" si="67"/>
        <v>380</v>
      </c>
      <c r="B389" s="111">
        <v>50111513</v>
      </c>
      <c r="C389" s="114" t="s">
        <v>344</v>
      </c>
      <c r="D389" s="73" t="s">
        <v>185</v>
      </c>
      <c r="E389" s="71">
        <v>1</v>
      </c>
      <c r="F389" s="129" t="s">
        <v>475</v>
      </c>
      <c r="G389" s="130">
        <v>36600</v>
      </c>
      <c r="H389" s="113">
        <v>0</v>
      </c>
      <c r="I389" s="134">
        <f t="shared" si="71"/>
        <v>0</v>
      </c>
      <c r="J389" s="134">
        <f t="shared" si="61"/>
        <v>36600</v>
      </c>
      <c r="K389" s="130">
        <v>48000</v>
      </c>
      <c r="L389" s="113">
        <v>0</v>
      </c>
      <c r="M389" s="134">
        <f t="shared" si="72"/>
        <v>0</v>
      </c>
      <c r="N389" s="134">
        <f t="shared" si="62"/>
        <v>48000</v>
      </c>
      <c r="O389" s="137">
        <v>48000</v>
      </c>
      <c r="P389" s="113">
        <v>0</v>
      </c>
      <c r="Q389" s="118">
        <f t="shared" si="73"/>
        <v>0</v>
      </c>
      <c r="R389" s="118">
        <f t="shared" si="63"/>
        <v>48000</v>
      </c>
      <c r="S389" s="118">
        <f t="shared" si="64"/>
        <v>44200</v>
      </c>
      <c r="T389" s="113">
        <v>0</v>
      </c>
      <c r="U389" s="118">
        <f t="shared" si="65"/>
        <v>0</v>
      </c>
      <c r="V389" s="118">
        <f t="shared" si="66"/>
        <v>44200</v>
      </c>
    </row>
    <row r="390" spans="1:22" s="109" customFormat="1" ht="38.25" x14ac:dyDescent="0.25">
      <c r="A390" s="110">
        <f t="shared" si="67"/>
        <v>381</v>
      </c>
      <c r="B390" s="111">
        <v>50111514</v>
      </c>
      <c r="C390" s="114" t="s">
        <v>345</v>
      </c>
      <c r="D390" s="73" t="s">
        <v>185</v>
      </c>
      <c r="E390" s="71">
        <v>1</v>
      </c>
      <c r="F390" s="129" t="s">
        <v>475</v>
      </c>
      <c r="G390" s="130">
        <v>29737.5</v>
      </c>
      <c r="H390" s="113">
        <v>0</v>
      </c>
      <c r="I390" s="134">
        <f t="shared" si="71"/>
        <v>0</v>
      </c>
      <c r="J390" s="134">
        <f t="shared" si="61"/>
        <v>29737.5</v>
      </c>
      <c r="K390" s="130">
        <v>39000</v>
      </c>
      <c r="L390" s="113">
        <v>0</v>
      </c>
      <c r="M390" s="134">
        <f t="shared" si="72"/>
        <v>0</v>
      </c>
      <c r="N390" s="134">
        <f t="shared" si="62"/>
        <v>39000</v>
      </c>
      <c r="O390" s="137">
        <v>39000</v>
      </c>
      <c r="P390" s="113">
        <v>0</v>
      </c>
      <c r="Q390" s="118">
        <f t="shared" si="73"/>
        <v>0</v>
      </c>
      <c r="R390" s="118">
        <f t="shared" si="63"/>
        <v>39000</v>
      </c>
      <c r="S390" s="118">
        <f t="shared" si="64"/>
        <v>35912.5</v>
      </c>
      <c r="T390" s="113">
        <v>0</v>
      </c>
      <c r="U390" s="118">
        <f t="shared" si="65"/>
        <v>0</v>
      </c>
      <c r="V390" s="118">
        <f t="shared" si="66"/>
        <v>35912.5</v>
      </c>
    </row>
    <row r="391" spans="1:22" s="109" customFormat="1" ht="38.25" x14ac:dyDescent="0.25">
      <c r="A391" s="110">
        <f t="shared" si="67"/>
        <v>382</v>
      </c>
      <c r="B391" s="111">
        <v>50111513</v>
      </c>
      <c r="C391" s="114" t="s">
        <v>346</v>
      </c>
      <c r="D391" s="73" t="s">
        <v>185</v>
      </c>
      <c r="E391" s="71">
        <v>1</v>
      </c>
      <c r="F391" s="129" t="s">
        <v>475</v>
      </c>
      <c r="G391" s="130">
        <v>25734.38</v>
      </c>
      <c r="H391" s="113">
        <v>0</v>
      </c>
      <c r="I391" s="134">
        <f t="shared" si="71"/>
        <v>0</v>
      </c>
      <c r="J391" s="134">
        <f t="shared" si="61"/>
        <v>25734.38</v>
      </c>
      <c r="K391" s="130">
        <v>33750</v>
      </c>
      <c r="L391" s="113">
        <v>0</v>
      </c>
      <c r="M391" s="134">
        <f t="shared" si="72"/>
        <v>0</v>
      </c>
      <c r="N391" s="134">
        <f t="shared" si="62"/>
        <v>33750</v>
      </c>
      <c r="O391" s="137">
        <v>33750</v>
      </c>
      <c r="P391" s="113">
        <v>0</v>
      </c>
      <c r="Q391" s="118">
        <f t="shared" si="73"/>
        <v>0</v>
      </c>
      <c r="R391" s="118">
        <f t="shared" si="63"/>
        <v>33750</v>
      </c>
      <c r="S391" s="118">
        <f t="shared" si="64"/>
        <v>31078.126666666667</v>
      </c>
      <c r="T391" s="113">
        <v>0</v>
      </c>
      <c r="U391" s="118">
        <f t="shared" si="65"/>
        <v>0</v>
      </c>
      <c r="V391" s="118">
        <f t="shared" si="66"/>
        <v>31078.126666666667</v>
      </c>
    </row>
    <row r="392" spans="1:22" s="109" customFormat="1" ht="38.25" x14ac:dyDescent="0.25">
      <c r="A392" s="110">
        <f t="shared" si="67"/>
        <v>383</v>
      </c>
      <c r="B392" s="111">
        <v>50111515</v>
      </c>
      <c r="C392" s="114" t="s">
        <v>347</v>
      </c>
      <c r="D392" s="73" t="s">
        <v>185</v>
      </c>
      <c r="E392" s="71">
        <v>1</v>
      </c>
      <c r="F392" s="129" t="s">
        <v>475</v>
      </c>
      <c r="G392" s="130">
        <v>22875</v>
      </c>
      <c r="H392" s="113">
        <v>0</v>
      </c>
      <c r="I392" s="134">
        <f t="shared" si="71"/>
        <v>0</v>
      </c>
      <c r="J392" s="134">
        <f t="shared" si="61"/>
        <v>22875</v>
      </c>
      <c r="K392" s="130">
        <v>30000</v>
      </c>
      <c r="L392" s="113">
        <v>0</v>
      </c>
      <c r="M392" s="134">
        <f t="shared" si="72"/>
        <v>0</v>
      </c>
      <c r="N392" s="134">
        <f t="shared" si="62"/>
        <v>30000</v>
      </c>
      <c r="O392" s="138">
        <v>30000</v>
      </c>
      <c r="P392" s="115">
        <v>0</v>
      </c>
      <c r="Q392" s="118">
        <f t="shared" si="73"/>
        <v>0</v>
      </c>
      <c r="R392" s="118">
        <f t="shared" si="63"/>
        <v>30000</v>
      </c>
      <c r="S392" s="118">
        <f t="shared" si="64"/>
        <v>27625</v>
      </c>
      <c r="T392" s="115">
        <v>0</v>
      </c>
      <c r="U392" s="118">
        <f t="shared" si="65"/>
        <v>0</v>
      </c>
      <c r="V392" s="118">
        <f t="shared" si="66"/>
        <v>27625</v>
      </c>
    </row>
    <row r="393" spans="1:22" s="109" customFormat="1" ht="38.25" x14ac:dyDescent="0.25">
      <c r="A393" s="110">
        <f t="shared" si="67"/>
        <v>384</v>
      </c>
      <c r="B393" s="111">
        <v>50111515</v>
      </c>
      <c r="C393" s="114" t="s">
        <v>348</v>
      </c>
      <c r="D393" s="73" t="s">
        <v>185</v>
      </c>
      <c r="E393" s="71">
        <v>1</v>
      </c>
      <c r="F393" s="129" t="s">
        <v>475</v>
      </c>
      <c r="G393" s="130">
        <v>20587.5</v>
      </c>
      <c r="H393" s="113">
        <v>0</v>
      </c>
      <c r="I393" s="134">
        <f t="shared" si="71"/>
        <v>0</v>
      </c>
      <c r="J393" s="134">
        <f t="shared" si="61"/>
        <v>20587.5</v>
      </c>
      <c r="K393" s="130">
        <v>27000</v>
      </c>
      <c r="L393" s="113">
        <v>0</v>
      </c>
      <c r="M393" s="134">
        <f t="shared" si="72"/>
        <v>0</v>
      </c>
      <c r="N393" s="134">
        <f t="shared" si="62"/>
        <v>27000</v>
      </c>
      <c r="O393" s="137">
        <v>27000</v>
      </c>
      <c r="P393" s="113">
        <v>0</v>
      </c>
      <c r="Q393" s="118">
        <f t="shared" si="73"/>
        <v>0</v>
      </c>
      <c r="R393" s="118">
        <f t="shared" si="63"/>
        <v>27000</v>
      </c>
      <c r="S393" s="118">
        <f t="shared" si="64"/>
        <v>24862.5</v>
      </c>
      <c r="T393" s="113">
        <v>0</v>
      </c>
      <c r="U393" s="118">
        <f t="shared" si="65"/>
        <v>0</v>
      </c>
      <c r="V393" s="118">
        <f t="shared" si="66"/>
        <v>24862.5</v>
      </c>
    </row>
    <row r="394" spans="1:22" s="109" customFormat="1" ht="38.25" x14ac:dyDescent="0.25">
      <c r="A394" s="110">
        <f t="shared" si="67"/>
        <v>385</v>
      </c>
      <c r="B394" s="111">
        <v>50111513</v>
      </c>
      <c r="C394" s="112" t="s">
        <v>711</v>
      </c>
      <c r="D394" s="73" t="s">
        <v>185</v>
      </c>
      <c r="E394" s="71">
        <v>1</v>
      </c>
      <c r="F394" s="129" t="s">
        <v>475</v>
      </c>
      <c r="G394" s="130">
        <v>24018.75</v>
      </c>
      <c r="H394" s="113">
        <v>0</v>
      </c>
      <c r="I394" s="134">
        <f t="shared" si="71"/>
        <v>0</v>
      </c>
      <c r="J394" s="134">
        <f t="shared" ref="J394:J457" si="74">+(G394+I394)*E394</f>
        <v>24018.75</v>
      </c>
      <c r="K394" s="130">
        <v>36000</v>
      </c>
      <c r="L394" s="113">
        <v>0</v>
      </c>
      <c r="M394" s="134">
        <f t="shared" si="72"/>
        <v>0</v>
      </c>
      <c r="N394" s="134">
        <f t="shared" ref="N394:N457" si="75">+(K394+M394)*E394</f>
        <v>36000</v>
      </c>
      <c r="O394" s="137">
        <v>36000</v>
      </c>
      <c r="P394" s="113">
        <v>0</v>
      </c>
      <c r="Q394" s="118">
        <f t="shared" si="73"/>
        <v>0</v>
      </c>
      <c r="R394" s="118">
        <f t="shared" ref="R394:R457" si="76">+(O394+Q394)*E394</f>
        <v>36000</v>
      </c>
      <c r="S394" s="118">
        <f t="shared" si="64"/>
        <v>32006.25</v>
      </c>
      <c r="T394" s="113">
        <v>0</v>
      </c>
      <c r="U394" s="118">
        <f t="shared" si="65"/>
        <v>0</v>
      </c>
      <c r="V394" s="118">
        <f t="shared" si="66"/>
        <v>32006.25</v>
      </c>
    </row>
    <row r="395" spans="1:22" s="109" customFormat="1" ht="38.25" x14ac:dyDescent="0.25">
      <c r="A395" s="110">
        <f t="shared" si="67"/>
        <v>386</v>
      </c>
      <c r="B395" s="111">
        <v>50111500</v>
      </c>
      <c r="C395" s="112" t="s">
        <v>712</v>
      </c>
      <c r="D395" s="73" t="s">
        <v>185</v>
      </c>
      <c r="E395" s="71">
        <v>1</v>
      </c>
      <c r="F395" s="129" t="s">
        <v>475</v>
      </c>
      <c r="G395" s="130">
        <v>27450</v>
      </c>
      <c r="H395" s="113">
        <v>0</v>
      </c>
      <c r="I395" s="134">
        <f t="shared" si="71"/>
        <v>0</v>
      </c>
      <c r="J395" s="134">
        <f t="shared" si="74"/>
        <v>27450</v>
      </c>
      <c r="K395" s="130">
        <v>36000</v>
      </c>
      <c r="L395" s="113">
        <v>0</v>
      </c>
      <c r="M395" s="134">
        <f t="shared" si="72"/>
        <v>0</v>
      </c>
      <c r="N395" s="134">
        <f t="shared" si="75"/>
        <v>36000</v>
      </c>
      <c r="O395" s="137">
        <v>36000</v>
      </c>
      <c r="P395" s="113">
        <v>0</v>
      </c>
      <c r="Q395" s="118">
        <f t="shared" si="73"/>
        <v>0</v>
      </c>
      <c r="R395" s="118">
        <f t="shared" si="76"/>
        <v>36000</v>
      </c>
      <c r="S395" s="118">
        <f t="shared" ref="S395:S458" si="77">+(K395+O395+G395)/3</f>
        <v>33150</v>
      </c>
      <c r="T395" s="113">
        <v>0</v>
      </c>
      <c r="U395" s="118">
        <f t="shared" ref="U395:U458" si="78">+S395*T395</f>
        <v>0</v>
      </c>
      <c r="V395" s="118">
        <f t="shared" ref="V395:V458" si="79">+(S395+U395)*E395</f>
        <v>33150</v>
      </c>
    </row>
    <row r="396" spans="1:22" s="109" customFormat="1" ht="38.25" x14ac:dyDescent="0.25">
      <c r="A396" s="110">
        <f t="shared" ref="A396:A459" si="80">+A395+1</f>
        <v>387</v>
      </c>
      <c r="B396" s="111">
        <v>50111514</v>
      </c>
      <c r="C396" s="114" t="s">
        <v>349</v>
      </c>
      <c r="D396" s="73" t="s">
        <v>185</v>
      </c>
      <c r="E396" s="71">
        <v>1</v>
      </c>
      <c r="F396" s="129" t="s">
        <v>475</v>
      </c>
      <c r="G396" s="130">
        <v>27450</v>
      </c>
      <c r="H396" s="113">
        <v>0</v>
      </c>
      <c r="I396" s="134">
        <f t="shared" si="71"/>
        <v>0</v>
      </c>
      <c r="J396" s="134">
        <f t="shared" si="74"/>
        <v>27450</v>
      </c>
      <c r="K396" s="130">
        <v>36000</v>
      </c>
      <c r="L396" s="113">
        <v>0</v>
      </c>
      <c r="M396" s="134">
        <f t="shared" si="72"/>
        <v>0</v>
      </c>
      <c r="N396" s="134">
        <f t="shared" si="75"/>
        <v>36000</v>
      </c>
      <c r="O396" s="137">
        <v>36000</v>
      </c>
      <c r="P396" s="113">
        <v>0</v>
      </c>
      <c r="Q396" s="118">
        <f t="shared" si="73"/>
        <v>0</v>
      </c>
      <c r="R396" s="118">
        <f t="shared" si="76"/>
        <v>36000</v>
      </c>
      <c r="S396" s="118">
        <f t="shared" si="77"/>
        <v>33150</v>
      </c>
      <c r="T396" s="113">
        <v>0</v>
      </c>
      <c r="U396" s="118">
        <f t="shared" si="78"/>
        <v>0</v>
      </c>
      <c r="V396" s="118">
        <f t="shared" si="79"/>
        <v>33150</v>
      </c>
    </row>
    <row r="397" spans="1:22" s="109" customFormat="1" ht="38.25" x14ac:dyDescent="0.25">
      <c r="A397" s="110">
        <f t="shared" si="80"/>
        <v>388</v>
      </c>
      <c r="B397" s="111">
        <v>50111514</v>
      </c>
      <c r="C397" s="114" t="s">
        <v>350</v>
      </c>
      <c r="D397" s="73" t="s">
        <v>185</v>
      </c>
      <c r="E397" s="71">
        <v>1</v>
      </c>
      <c r="F397" s="129" t="s">
        <v>475</v>
      </c>
      <c r="G397" s="130">
        <v>21159.38</v>
      </c>
      <c r="H397" s="113">
        <v>0</v>
      </c>
      <c r="I397" s="134">
        <f t="shared" si="71"/>
        <v>0</v>
      </c>
      <c r="J397" s="134">
        <f t="shared" si="74"/>
        <v>21159.38</v>
      </c>
      <c r="K397" s="130">
        <v>27750</v>
      </c>
      <c r="L397" s="113">
        <v>0</v>
      </c>
      <c r="M397" s="134">
        <f t="shared" si="72"/>
        <v>0</v>
      </c>
      <c r="N397" s="134">
        <f t="shared" si="75"/>
        <v>27750</v>
      </c>
      <c r="O397" s="137">
        <v>27750</v>
      </c>
      <c r="P397" s="113">
        <v>0</v>
      </c>
      <c r="Q397" s="118">
        <f t="shared" si="73"/>
        <v>0</v>
      </c>
      <c r="R397" s="118">
        <f t="shared" si="76"/>
        <v>27750</v>
      </c>
      <c r="S397" s="118">
        <f t="shared" si="77"/>
        <v>25553.126666666667</v>
      </c>
      <c r="T397" s="113">
        <v>0</v>
      </c>
      <c r="U397" s="118">
        <f t="shared" si="78"/>
        <v>0</v>
      </c>
      <c r="V397" s="118">
        <f t="shared" si="79"/>
        <v>25553.126666666667</v>
      </c>
    </row>
    <row r="398" spans="1:22" ht="38.25" x14ac:dyDescent="0.25">
      <c r="A398" s="110">
        <f t="shared" si="80"/>
        <v>389</v>
      </c>
      <c r="B398" s="111">
        <v>50111500</v>
      </c>
      <c r="C398" s="112" t="s">
        <v>713</v>
      </c>
      <c r="D398" s="72" t="s">
        <v>185</v>
      </c>
      <c r="E398" s="71">
        <v>1</v>
      </c>
      <c r="F398" s="129" t="s">
        <v>475</v>
      </c>
      <c r="G398" s="130">
        <v>21159.38</v>
      </c>
      <c r="H398" s="113">
        <v>0</v>
      </c>
      <c r="I398" s="134">
        <f t="shared" si="71"/>
        <v>0</v>
      </c>
      <c r="J398" s="134">
        <f t="shared" si="74"/>
        <v>21159.38</v>
      </c>
      <c r="K398" s="130">
        <v>27750</v>
      </c>
      <c r="L398" s="113">
        <v>0</v>
      </c>
      <c r="M398" s="134">
        <f t="shared" si="72"/>
        <v>0</v>
      </c>
      <c r="N398" s="134">
        <f t="shared" si="75"/>
        <v>27750</v>
      </c>
      <c r="O398" s="137">
        <v>27750</v>
      </c>
      <c r="P398" s="113">
        <v>0</v>
      </c>
      <c r="Q398" s="118">
        <f t="shared" si="73"/>
        <v>0</v>
      </c>
      <c r="R398" s="118">
        <f t="shared" si="76"/>
        <v>27750</v>
      </c>
      <c r="S398" s="118">
        <f t="shared" si="77"/>
        <v>25553.126666666667</v>
      </c>
      <c r="T398" s="113">
        <v>0</v>
      </c>
      <c r="U398" s="118">
        <f t="shared" si="78"/>
        <v>0</v>
      </c>
      <c r="V398" s="118">
        <f t="shared" si="79"/>
        <v>25553.126666666667</v>
      </c>
    </row>
    <row r="399" spans="1:22" ht="38.25" x14ac:dyDescent="0.25">
      <c r="A399" s="110">
        <f t="shared" si="80"/>
        <v>390</v>
      </c>
      <c r="B399" s="111">
        <v>50111514</v>
      </c>
      <c r="C399" s="112" t="s">
        <v>714</v>
      </c>
      <c r="D399" s="72" t="s">
        <v>185</v>
      </c>
      <c r="E399" s="71">
        <v>1</v>
      </c>
      <c r="F399" s="129" t="s">
        <v>475</v>
      </c>
      <c r="G399" s="130">
        <v>33168.75</v>
      </c>
      <c r="H399" s="113">
        <v>0</v>
      </c>
      <c r="I399" s="134">
        <f t="shared" si="71"/>
        <v>0</v>
      </c>
      <c r="J399" s="134">
        <f t="shared" si="74"/>
        <v>33168.75</v>
      </c>
      <c r="K399" s="130">
        <v>43500</v>
      </c>
      <c r="L399" s="113">
        <v>0</v>
      </c>
      <c r="M399" s="134">
        <f t="shared" si="72"/>
        <v>0</v>
      </c>
      <c r="N399" s="134">
        <f t="shared" si="75"/>
        <v>43500</v>
      </c>
      <c r="O399" s="137">
        <v>43500</v>
      </c>
      <c r="P399" s="113">
        <v>0</v>
      </c>
      <c r="Q399" s="118">
        <f t="shared" si="73"/>
        <v>0</v>
      </c>
      <c r="R399" s="118">
        <f t="shared" si="76"/>
        <v>43500</v>
      </c>
      <c r="S399" s="118">
        <f t="shared" si="77"/>
        <v>40056.25</v>
      </c>
      <c r="T399" s="113">
        <v>0</v>
      </c>
      <c r="U399" s="118">
        <f t="shared" si="78"/>
        <v>0</v>
      </c>
      <c r="V399" s="118">
        <f t="shared" si="79"/>
        <v>40056.25</v>
      </c>
    </row>
    <row r="400" spans="1:22" ht="38.25" x14ac:dyDescent="0.25">
      <c r="A400" s="110">
        <f t="shared" si="80"/>
        <v>391</v>
      </c>
      <c r="B400" s="111">
        <v>50111513</v>
      </c>
      <c r="C400" s="114" t="s">
        <v>351</v>
      </c>
      <c r="D400" s="72" t="s">
        <v>185</v>
      </c>
      <c r="E400" s="71">
        <v>1</v>
      </c>
      <c r="F400" s="129" t="s">
        <v>475</v>
      </c>
      <c r="G400" s="130">
        <v>9150</v>
      </c>
      <c r="H400" s="113">
        <v>0</v>
      </c>
      <c r="I400" s="134">
        <f t="shared" si="71"/>
        <v>0</v>
      </c>
      <c r="J400" s="134">
        <f t="shared" si="74"/>
        <v>9150</v>
      </c>
      <c r="K400" s="130">
        <v>12000</v>
      </c>
      <c r="L400" s="113">
        <v>0</v>
      </c>
      <c r="M400" s="134">
        <f t="shared" si="72"/>
        <v>0</v>
      </c>
      <c r="N400" s="134">
        <f t="shared" si="75"/>
        <v>12000</v>
      </c>
      <c r="O400" s="137">
        <v>12000</v>
      </c>
      <c r="P400" s="113">
        <v>0</v>
      </c>
      <c r="Q400" s="118">
        <f t="shared" si="73"/>
        <v>0</v>
      </c>
      <c r="R400" s="118">
        <f t="shared" si="76"/>
        <v>12000</v>
      </c>
      <c r="S400" s="118">
        <f t="shared" si="77"/>
        <v>11050</v>
      </c>
      <c r="T400" s="113">
        <v>0</v>
      </c>
      <c r="U400" s="118">
        <f t="shared" si="78"/>
        <v>0</v>
      </c>
      <c r="V400" s="118">
        <f t="shared" si="79"/>
        <v>11050</v>
      </c>
    </row>
    <row r="401" spans="1:22" ht="38.25" x14ac:dyDescent="0.25">
      <c r="A401" s="110">
        <f t="shared" si="80"/>
        <v>392</v>
      </c>
      <c r="B401" s="111">
        <v>50111513</v>
      </c>
      <c r="C401" s="114" t="s">
        <v>352</v>
      </c>
      <c r="D401" s="72" t="s">
        <v>185</v>
      </c>
      <c r="E401" s="71">
        <v>1</v>
      </c>
      <c r="F401" s="129" t="s">
        <v>475</v>
      </c>
      <c r="G401" s="130">
        <v>50325</v>
      </c>
      <c r="H401" s="113">
        <v>0</v>
      </c>
      <c r="I401" s="134">
        <f t="shared" si="71"/>
        <v>0</v>
      </c>
      <c r="J401" s="134">
        <f t="shared" si="74"/>
        <v>50325</v>
      </c>
      <c r="K401" s="130">
        <v>66000</v>
      </c>
      <c r="L401" s="113">
        <v>0</v>
      </c>
      <c r="M401" s="134">
        <f t="shared" si="72"/>
        <v>0</v>
      </c>
      <c r="N401" s="134">
        <f t="shared" si="75"/>
        <v>66000</v>
      </c>
      <c r="O401" s="137">
        <v>66000</v>
      </c>
      <c r="P401" s="113">
        <v>0</v>
      </c>
      <c r="Q401" s="118">
        <f t="shared" si="73"/>
        <v>0</v>
      </c>
      <c r="R401" s="118">
        <f t="shared" si="76"/>
        <v>66000</v>
      </c>
      <c r="S401" s="118">
        <f t="shared" si="77"/>
        <v>60775</v>
      </c>
      <c r="T401" s="113">
        <v>0</v>
      </c>
      <c r="U401" s="118">
        <f t="shared" si="78"/>
        <v>0</v>
      </c>
      <c r="V401" s="118">
        <f t="shared" si="79"/>
        <v>60775</v>
      </c>
    </row>
    <row r="402" spans="1:22" ht="38.25" x14ac:dyDescent="0.25">
      <c r="A402" s="110">
        <f t="shared" si="80"/>
        <v>393</v>
      </c>
      <c r="B402" s="111">
        <v>50111514</v>
      </c>
      <c r="C402" s="114" t="s">
        <v>353</v>
      </c>
      <c r="D402" s="72" t="s">
        <v>185</v>
      </c>
      <c r="E402" s="71">
        <v>1</v>
      </c>
      <c r="F402" s="129" t="s">
        <v>475</v>
      </c>
      <c r="G402" s="130">
        <v>29737.5</v>
      </c>
      <c r="H402" s="113">
        <v>0</v>
      </c>
      <c r="I402" s="134">
        <f t="shared" si="71"/>
        <v>0</v>
      </c>
      <c r="J402" s="134">
        <f t="shared" si="74"/>
        <v>29737.5</v>
      </c>
      <c r="K402" s="130">
        <v>39000</v>
      </c>
      <c r="L402" s="113">
        <v>0</v>
      </c>
      <c r="M402" s="134">
        <f t="shared" si="72"/>
        <v>0</v>
      </c>
      <c r="N402" s="134">
        <f t="shared" si="75"/>
        <v>39000</v>
      </c>
      <c r="O402" s="137">
        <v>39000</v>
      </c>
      <c r="P402" s="113">
        <v>0</v>
      </c>
      <c r="Q402" s="118">
        <f t="shared" si="73"/>
        <v>0</v>
      </c>
      <c r="R402" s="118">
        <f t="shared" si="76"/>
        <v>39000</v>
      </c>
      <c r="S402" s="118">
        <f t="shared" si="77"/>
        <v>35912.5</v>
      </c>
      <c r="T402" s="113">
        <v>0</v>
      </c>
      <c r="U402" s="118">
        <f t="shared" si="78"/>
        <v>0</v>
      </c>
      <c r="V402" s="118">
        <f t="shared" si="79"/>
        <v>35912.5</v>
      </c>
    </row>
    <row r="403" spans="1:22" ht="38.25" x14ac:dyDescent="0.25">
      <c r="A403" s="110">
        <f t="shared" si="80"/>
        <v>394</v>
      </c>
      <c r="B403" s="111">
        <v>50111513</v>
      </c>
      <c r="C403" s="114" t="s">
        <v>354</v>
      </c>
      <c r="D403" s="72" t="s">
        <v>185</v>
      </c>
      <c r="E403" s="71">
        <v>1</v>
      </c>
      <c r="F403" s="129" t="s">
        <v>475</v>
      </c>
      <c r="G403" s="130">
        <v>61762.5</v>
      </c>
      <c r="H403" s="113">
        <v>0</v>
      </c>
      <c r="I403" s="134">
        <f t="shared" si="71"/>
        <v>0</v>
      </c>
      <c r="J403" s="134">
        <f t="shared" si="74"/>
        <v>61762.5</v>
      </c>
      <c r="K403" s="130">
        <v>81000</v>
      </c>
      <c r="L403" s="113">
        <v>0</v>
      </c>
      <c r="M403" s="134">
        <f t="shared" si="72"/>
        <v>0</v>
      </c>
      <c r="N403" s="134">
        <f t="shared" si="75"/>
        <v>81000</v>
      </c>
      <c r="O403" s="137">
        <v>81000</v>
      </c>
      <c r="P403" s="113">
        <v>0</v>
      </c>
      <c r="Q403" s="118">
        <f t="shared" si="73"/>
        <v>0</v>
      </c>
      <c r="R403" s="118">
        <f t="shared" si="76"/>
        <v>81000</v>
      </c>
      <c r="S403" s="118">
        <f t="shared" si="77"/>
        <v>74587.5</v>
      </c>
      <c r="T403" s="113">
        <v>0</v>
      </c>
      <c r="U403" s="118">
        <f t="shared" si="78"/>
        <v>0</v>
      </c>
      <c r="V403" s="118">
        <f t="shared" si="79"/>
        <v>74587.5</v>
      </c>
    </row>
    <row r="404" spans="1:22" ht="38.25" x14ac:dyDescent="0.25">
      <c r="A404" s="110">
        <f t="shared" si="80"/>
        <v>395</v>
      </c>
      <c r="B404" s="111">
        <v>50111500</v>
      </c>
      <c r="C404" s="114" t="s">
        <v>355</v>
      </c>
      <c r="D404" s="72" t="s">
        <v>185</v>
      </c>
      <c r="E404" s="71">
        <v>1</v>
      </c>
      <c r="F404" s="129" t="s">
        <v>475</v>
      </c>
      <c r="G404" s="130">
        <v>36600</v>
      </c>
      <c r="H404" s="113">
        <v>0</v>
      </c>
      <c r="I404" s="134">
        <f t="shared" si="71"/>
        <v>0</v>
      </c>
      <c r="J404" s="134">
        <f t="shared" si="74"/>
        <v>36600</v>
      </c>
      <c r="K404" s="130">
        <v>48000</v>
      </c>
      <c r="L404" s="113">
        <v>0</v>
      </c>
      <c r="M404" s="134">
        <f t="shared" si="72"/>
        <v>0</v>
      </c>
      <c r="N404" s="134">
        <f t="shared" si="75"/>
        <v>48000</v>
      </c>
      <c r="O404" s="138">
        <v>48000</v>
      </c>
      <c r="P404" s="115">
        <v>0</v>
      </c>
      <c r="Q404" s="118">
        <f t="shared" si="73"/>
        <v>0</v>
      </c>
      <c r="R404" s="118">
        <f t="shared" si="76"/>
        <v>48000</v>
      </c>
      <c r="S404" s="118">
        <f t="shared" si="77"/>
        <v>44200</v>
      </c>
      <c r="T404" s="115">
        <v>0</v>
      </c>
      <c r="U404" s="118">
        <f t="shared" si="78"/>
        <v>0</v>
      </c>
      <c r="V404" s="118">
        <f t="shared" si="79"/>
        <v>44200</v>
      </c>
    </row>
    <row r="405" spans="1:22" ht="38.25" x14ac:dyDescent="0.25">
      <c r="A405" s="110">
        <f t="shared" si="80"/>
        <v>396</v>
      </c>
      <c r="B405" s="111">
        <v>50111513</v>
      </c>
      <c r="C405" s="114" t="s">
        <v>356</v>
      </c>
      <c r="D405" s="72" t="s">
        <v>185</v>
      </c>
      <c r="E405" s="71">
        <v>1</v>
      </c>
      <c r="F405" s="129" t="s">
        <v>475</v>
      </c>
      <c r="G405" s="130">
        <v>45750</v>
      </c>
      <c r="H405" s="113">
        <v>0</v>
      </c>
      <c r="I405" s="134">
        <f t="shared" si="71"/>
        <v>0</v>
      </c>
      <c r="J405" s="134">
        <f t="shared" si="74"/>
        <v>45750</v>
      </c>
      <c r="K405" s="130">
        <v>60000</v>
      </c>
      <c r="L405" s="113">
        <v>0</v>
      </c>
      <c r="M405" s="134">
        <f t="shared" si="72"/>
        <v>0</v>
      </c>
      <c r="N405" s="134">
        <f t="shared" si="75"/>
        <v>60000</v>
      </c>
      <c r="O405" s="137">
        <v>60000</v>
      </c>
      <c r="P405" s="113">
        <v>0</v>
      </c>
      <c r="Q405" s="118">
        <f t="shared" si="73"/>
        <v>0</v>
      </c>
      <c r="R405" s="118">
        <f t="shared" si="76"/>
        <v>60000</v>
      </c>
      <c r="S405" s="118">
        <f t="shared" si="77"/>
        <v>55250</v>
      </c>
      <c r="T405" s="113">
        <v>0</v>
      </c>
      <c r="U405" s="118">
        <f t="shared" si="78"/>
        <v>0</v>
      </c>
      <c r="V405" s="118">
        <f t="shared" si="79"/>
        <v>55250</v>
      </c>
    </row>
    <row r="406" spans="1:22" ht="38.25" x14ac:dyDescent="0.25">
      <c r="A406" s="110">
        <f t="shared" si="80"/>
        <v>397</v>
      </c>
      <c r="B406" s="111">
        <v>50111513</v>
      </c>
      <c r="C406" s="116" t="s">
        <v>715</v>
      </c>
      <c r="D406" s="72" t="s">
        <v>185</v>
      </c>
      <c r="E406" s="71">
        <v>1</v>
      </c>
      <c r="F406" s="129" t="s">
        <v>475</v>
      </c>
      <c r="G406" s="131">
        <v>27450</v>
      </c>
      <c r="H406" s="117">
        <v>0</v>
      </c>
      <c r="I406" s="135">
        <f t="shared" si="71"/>
        <v>0</v>
      </c>
      <c r="J406" s="134">
        <f t="shared" si="74"/>
        <v>27450</v>
      </c>
      <c r="K406" s="131">
        <v>36000</v>
      </c>
      <c r="L406" s="117">
        <v>0</v>
      </c>
      <c r="M406" s="135">
        <f t="shared" si="72"/>
        <v>0</v>
      </c>
      <c r="N406" s="135">
        <f t="shared" si="75"/>
        <v>36000</v>
      </c>
      <c r="O406" s="137">
        <v>36000</v>
      </c>
      <c r="P406" s="113">
        <v>0</v>
      </c>
      <c r="Q406" s="136">
        <f t="shared" si="73"/>
        <v>0</v>
      </c>
      <c r="R406" s="118">
        <f t="shared" si="76"/>
        <v>36000</v>
      </c>
      <c r="S406" s="118">
        <f t="shared" si="77"/>
        <v>33150</v>
      </c>
      <c r="T406" s="113">
        <v>0</v>
      </c>
      <c r="U406" s="118">
        <f t="shared" si="78"/>
        <v>0</v>
      </c>
      <c r="V406" s="118">
        <f t="shared" si="79"/>
        <v>33150</v>
      </c>
    </row>
    <row r="407" spans="1:22" ht="38.25" x14ac:dyDescent="0.25">
      <c r="A407" s="110">
        <f t="shared" si="80"/>
        <v>398</v>
      </c>
      <c r="B407" s="111">
        <v>50111500</v>
      </c>
      <c r="C407" s="114" t="s">
        <v>357</v>
      </c>
      <c r="D407" s="72" t="s">
        <v>185</v>
      </c>
      <c r="E407" s="71">
        <v>1</v>
      </c>
      <c r="F407" s="129" t="s">
        <v>475</v>
      </c>
      <c r="G407" s="130">
        <v>32025</v>
      </c>
      <c r="H407" s="113">
        <v>0</v>
      </c>
      <c r="I407" s="134">
        <f t="shared" si="71"/>
        <v>0</v>
      </c>
      <c r="J407" s="134">
        <f t="shared" si="74"/>
        <v>32025</v>
      </c>
      <c r="K407" s="130">
        <v>42000</v>
      </c>
      <c r="L407" s="113">
        <v>0</v>
      </c>
      <c r="M407" s="134">
        <f t="shared" si="72"/>
        <v>0</v>
      </c>
      <c r="N407" s="134">
        <f t="shared" si="75"/>
        <v>42000</v>
      </c>
      <c r="O407" s="137">
        <v>42000</v>
      </c>
      <c r="P407" s="113">
        <v>0</v>
      </c>
      <c r="Q407" s="118">
        <f t="shared" si="73"/>
        <v>0</v>
      </c>
      <c r="R407" s="118">
        <f t="shared" si="76"/>
        <v>42000</v>
      </c>
      <c r="S407" s="118">
        <f t="shared" si="77"/>
        <v>38675</v>
      </c>
      <c r="T407" s="113">
        <v>0</v>
      </c>
      <c r="U407" s="118">
        <f t="shared" si="78"/>
        <v>0</v>
      </c>
      <c r="V407" s="118">
        <f t="shared" si="79"/>
        <v>38675</v>
      </c>
    </row>
    <row r="408" spans="1:22" ht="38.25" x14ac:dyDescent="0.25">
      <c r="A408" s="110">
        <f t="shared" si="80"/>
        <v>399</v>
      </c>
      <c r="B408" s="111">
        <v>50111500</v>
      </c>
      <c r="C408" s="112" t="s">
        <v>716</v>
      </c>
      <c r="D408" s="73" t="s">
        <v>185</v>
      </c>
      <c r="E408" s="71">
        <v>1</v>
      </c>
      <c r="F408" s="129" t="s">
        <v>475</v>
      </c>
      <c r="G408" s="130">
        <v>66337.5</v>
      </c>
      <c r="H408" s="113">
        <v>0</v>
      </c>
      <c r="I408" s="134">
        <f t="shared" si="71"/>
        <v>0</v>
      </c>
      <c r="J408" s="134">
        <f t="shared" si="74"/>
        <v>66337.5</v>
      </c>
      <c r="K408" s="130">
        <v>87000</v>
      </c>
      <c r="L408" s="113">
        <v>0</v>
      </c>
      <c r="M408" s="134">
        <f t="shared" si="72"/>
        <v>0</v>
      </c>
      <c r="N408" s="134">
        <f t="shared" si="75"/>
        <v>87000</v>
      </c>
      <c r="O408" s="137">
        <v>87000</v>
      </c>
      <c r="P408" s="113">
        <v>0</v>
      </c>
      <c r="Q408" s="118">
        <f t="shared" si="73"/>
        <v>0</v>
      </c>
      <c r="R408" s="118">
        <f t="shared" si="76"/>
        <v>87000</v>
      </c>
      <c r="S408" s="118">
        <f t="shared" si="77"/>
        <v>80112.5</v>
      </c>
      <c r="T408" s="113">
        <v>0</v>
      </c>
      <c r="U408" s="118">
        <f t="shared" si="78"/>
        <v>0</v>
      </c>
      <c r="V408" s="118">
        <f t="shared" si="79"/>
        <v>80112.5</v>
      </c>
    </row>
    <row r="409" spans="1:22" ht="38.25" x14ac:dyDescent="0.25">
      <c r="A409" s="110">
        <f t="shared" si="80"/>
        <v>400</v>
      </c>
      <c r="B409" s="111">
        <v>50111500</v>
      </c>
      <c r="C409" s="112" t="s">
        <v>717</v>
      </c>
      <c r="D409" s="73" t="s">
        <v>185</v>
      </c>
      <c r="E409" s="71">
        <v>1</v>
      </c>
      <c r="F409" s="129" t="s">
        <v>475</v>
      </c>
      <c r="G409" s="130">
        <v>34312.5</v>
      </c>
      <c r="H409" s="113">
        <v>0</v>
      </c>
      <c r="I409" s="134">
        <f t="shared" si="71"/>
        <v>0</v>
      </c>
      <c r="J409" s="134">
        <f t="shared" si="74"/>
        <v>34312.5</v>
      </c>
      <c r="K409" s="130">
        <v>45000</v>
      </c>
      <c r="L409" s="113">
        <v>0</v>
      </c>
      <c r="M409" s="134">
        <f t="shared" si="72"/>
        <v>0</v>
      </c>
      <c r="N409" s="134">
        <f t="shared" si="75"/>
        <v>45000</v>
      </c>
      <c r="O409" s="137">
        <v>45000</v>
      </c>
      <c r="P409" s="113">
        <v>0</v>
      </c>
      <c r="Q409" s="118">
        <f t="shared" si="73"/>
        <v>0</v>
      </c>
      <c r="R409" s="118">
        <f t="shared" si="76"/>
        <v>45000</v>
      </c>
      <c r="S409" s="118">
        <f t="shared" si="77"/>
        <v>41437.5</v>
      </c>
      <c r="T409" s="113">
        <v>0</v>
      </c>
      <c r="U409" s="118">
        <f t="shared" si="78"/>
        <v>0</v>
      </c>
      <c r="V409" s="118">
        <f t="shared" si="79"/>
        <v>41437.5</v>
      </c>
    </row>
    <row r="410" spans="1:22" ht="38.25" x14ac:dyDescent="0.25">
      <c r="A410" s="110">
        <f t="shared" si="80"/>
        <v>401</v>
      </c>
      <c r="B410" s="111">
        <v>50111513</v>
      </c>
      <c r="C410" s="114" t="s">
        <v>358</v>
      </c>
      <c r="D410" s="73" t="s">
        <v>185</v>
      </c>
      <c r="E410" s="71">
        <v>1</v>
      </c>
      <c r="F410" s="129" t="s">
        <v>475</v>
      </c>
      <c r="G410" s="130">
        <v>28593.75</v>
      </c>
      <c r="H410" s="113">
        <v>0</v>
      </c>
      <c r="I410" s="134">
        <f t="shared" si="71"/>
        <v>0</v>
      </c>
      <c r="J410" s="134">
        <f t="shared" si="74"/>
        <v>28593.75</v>
      </c>
      <c r="K410" s="130">
        <v>37500</v>
      </c>
      <c r="L410" s="113">
        <v>0</v>
      </c>
      <c r="M410" s="134">
        <f t="shared" si="72"/>
        <v>0</v>
      </c>
      <c r="N410" s="134">
        <f t="shared" si="75"/>
        <v>37500</v>
      </c>
      <c r="O410" s="137">
        <v>37500</v>
      </c>
      <c r="P410" s="113">
        <v>0</v>
      </c>
      <c r="Q410" s="118">
        <f t="shared" si="73"/>
        <v>0</v>
      </c>
      <c r="R410" s="118">
        <f t="shared" si="76"/>
        <v>37500</v>
      </c>
      <c r="S410" s="118">
        <f t="shared" si="77"/>
        <v>34531.25</v>
      </c>
      <c r="T410" s="113">
        <v>0</v>
      </c>
      <c r="U410" s="118">
        <f t="shared" si="78"/>
        <v>0</v>
      </c>
      <c r="V410" s="118">
        <f t="shared" si="79"/>
        <v>34531.25</v>
      </c>
    </row>
    <row r="411" spans="1:22" ht="38.25" x14ac:dyDescent="0.25">
      <c r="A411" s="110">
        <f t="shared" si="80"/>
        <v>402</v>
      </c>
      <c r="B411" s="111">
        <v>50111500</v>
      </c>
      <c r="C411" s="112" t="s">
        <v>718</v>
      </c>
      <c r="D411" s="73" t="s">
        <v>185</v>
      </c>
      <c r="E411" s="71">
        <v>1</v>
      </c>
      <c r="F411" s="129" t="s">
        <v>475</v>
      </c>
      <c r="G411" s="130">
        <v>49181.25</v>
      </c>
      <c r="H411" s="113">
        <v>0</v>
      </c>
      <c r="I411" s="134">
        <f t="shared" si="71"/>
        <v>0</v>
      </c>
      <c r="J411" s="134">
        <f t="shared" si="74"/>
        <v>49181.25</v>
      </c>
      <c r="K411" s="130">
        <v>64500</v>
      </c>
      <c r="L411" s="113">
        <v>0</v>
      </c>
      <c r="M411" s="134">
        <f t="shared" si="72"/>
        <v>0</v>
      </c>
      <c r="N411" s="134">
        <f t="shared" si="75"/>
        <v>64500</v>
      </c>
      <c r="O411" s="137">
        <v>64500</v>
      </c>
      <c r="P411" s="113">
        <v>0</v>
      </c>
      <c r="Q411" s="118">
        <f t="shared" si="73"/>
        <v>0</v>
      </c>
      <c r="R411" s="118">
        <f t="shared" si="76"/>
        <v>64500</v>
      </c>
      <c r="S411" s="118">
        <f t="shared" si="77"/>
        <v>59393.75</v>
      </c>
      <c r="T411" s="113">
        <v>0</v>
      </c>
      <c r="U411" s="118">
        <f t="shared" si="78"/>
        <v>0</v>
      </c>
      <c r="V411" s="118">
        <f t="shared" si="79"/>
        <v>59393.75</v>
      </c>
    </row>
    <row r="412" spans="1:22" ht="38.25" x14ac:dyDescent="0.25">
      <c r="A412" s="110">
        <f t="shared" si="80"/>
        <v>403</v>
      </c>
      <c r="B412" s="111">
        <v>50111515</v>
      </c>
      <c r="C412" s="114" t="s">
        <v>359</v>
      </c>
      <c r="D412" s="73" t="s">
        <v>185</v>
      </c>
      <c r="E412" s="71">
        <v>1</v>
      </c>
      <c r="F412" s="129" t="s">
        <v>475</v>
      </c>
      <c r="G412" s="130">
        <v>22875</v>
      </c>
      <c r="H412" s="113">
        <v>0</v>
      </c>
      <c r="I412" s="134">
        <f t="shared" si="71"/>
        <v>0</v>
      </c>
      <c r="J412" s="134">
        <f t="shared" si="74"/>
        <v>22875</v>
      </c>
      <c r="K412" s="130">
        <v>30000</v>
      </c>
      <c r="L412" s="113">
        <v>0</v>
      </c>
      <c r="M412" s="134">
        <f t="shared" si="72"/>
        <v>0</v>
      </c>
      <c r="N412" s="134">
        <f t="shared" si="75"/>
        <v>30000</v>
      </c>
      <c r="O412" s="137">
        <v>30000</v>
      </c>
      <c r="P412" s="113">
        <v>0</v>
      </c>
      <c r="Q412" s="118">
        <f t="shared" si="73"/>
        <v>0</v>
      </c>
      <c r="R412" s="118">
        <f t="shared" si="76"/>
        <v>30000</v>
      </c>
      <c r="S412" s="118">
        <f t="shared" si="77"/>
        <v>27625</v>
      </c>
      <c r="T412" s="113">
        <v>0</v>
      </c>
      <c r="U412" s="118">
        <f t="shared" si="78"/>
        <v>0</v>
      </c>
      <c r="V412" s="118">
        <f t="shared" si="79"/>
        <v>27625</v>
      </c>
    </row>
    <row r="413" spans="1:22" ht="38.25" x14ac:dyDescent="0.25">
      <c r="A413" s="110">
        <f t="shared" si="80"/>
        <v>404</v>
      </c>
      <c r="B413" s="111">
        <v>50111500</v>
      </c>
      <c r="C413" s="114" t="s">
        <v>360</v>
      </c>
      <c r="D413" s="73" t="s">
        <v>185</v>
      </c>
      <c r="E413" s="71">
        <v>1</v>
      </c>
      <c r="F413" s="129" t="s">
        <v>475</v>
      </c>
      <c r="G413" s="130">
        <v>26306.25</v>
      </c>
      <c r="H413" s="113">
        <v>0</v>
      </c>
      <c r="I413" s="134">
        <f t="shared" si="71"/>
        <v>0</v>
      </c>
      <c r="J413" s="134">
        <f t="shared" si="74"/>
        <v>26306.25</v>
      </c>
      <c r="K413" s="130">
        <v>34500</v>
      </c>
      <c r="L413" s="113">
        <v>0</v>
      </c>
      <c r="M413" s="134">
        <f t="shared" si="72"/>
        <v>0</v>
      </c>
      <c r="N413" s="134">
        <f t="shared" si="75"/>
        <v>34500</v>
      </c>
      <c r="O413" s="137">
        <v>34500</v>
      </c>
      <c r="P413" s="113">
        <v>0</v>
      </c>
      <c r="Q413" s="118">
        <f t="shared" si="73"/>
        <v>0</v>
      </c>
      <c r="R413" s="118">
        <f t="shared" si="76"/>
        <v>34500</v>
      </c>
      <c r="S413" s="118">
        <f t="shared" si="77"/>
        <v>31768.75</v>
      </c>
      <c r="T413" s="113">
        <v>0</v>
      </c>
      <c r="U413" s="118">
        <f t="shared" si="78"/>
        <v>0</v>
      </c>
      <c r="V413" s="118">
        <f t="shared" si="79"/>
        <v>31768.75</v>
      </c>
    </row>
    <row r="414" spans="1:22" ht="38.25" x14ac:dyDescent="0.25">
      <c r="A414" s="110">
        <f t="shared" si="80"/>
        <v>405</v>
      </c>
      <c r="B414" s="111">
        <v>50111515</v>
      </c>
      <c r="C414" s="112" t="s">
        <v>719</v>
      </c>
      <c r="D414" s="73" t="s">
        <v>185</v>
      </c>
      <c r="E414" s="71">
        <v>1</v>
      </c>
      <c r="F414" s="129" t="s">
        <v>475</v>
      </c>
      <c r="G414" s="130">
        <v>18300</v>
      </c>
      <c r="H414" s="113">
        <v>0</v>
      </c>
      <c r="I414" s="134">
        <f t="shared" si="71"/>
        <v>0</v>
      </c>
      <c r="J414" s="134">
        <f t="shared" si="74"/>
        <v>18300</v>
      </c>
      <c r="K414" s="130">
        <v>24000</v>
      </c>
      <c r="L414" s="113">
        <v>0</v>
      </c>
      <c r="M414" s="134">
        <f t="shared" si="72"/>
        <v>0</v>
      </c>
      <c r="N414" s="134">
        <f t="shared" si="75"/>
        <v>24000</v>
      </c>
      <c r="O414" s="137">
        <v>24000</v>
      </c>
      <c r="P414" s="113">
        <v>0</v>
      </c>
      <c r="Q414" s="118">
        <f t="shared" si="73"/>
        <v>0</v>
      </c>
      <c r="R414" s="118">
        <f t="shared" si="76"/>
        <v>24000</v>
      </c>
      <c r="S414" s="118">
        <f t="shared" si="77"/>
        <v>22100</v>
      </c>
      <c r="T414" s="113">
        <v>0</v>
      </c>
      <c r="U414" s="118">
        <f t="shared" si="78"/>
        <v>0</v>
      </c>
      <c r="V414" s="118">
        <f t="shared" si="79"/>
        <v>22100</v>
      </c>
    </row>
    <row r="415" spans="1:22" ht="38.25" x14ac:dyDescent="0.25">
      <c r="A415" s="110">
        <f t="shared" si="80"/>
        <v>406</v>
      </c>
      <c r="B415" s="111">
        <v>50111515</v>
      </c>
      <c r="C415" s="114" t="s">
        <v>361</v>
      </c>
      <c r="D415" s="73" t="s">
        <v>185</v>
      </c>
      <c r="E415" s="71">
        <v>1</v>
      </c>
      <c r="F415" s="129" t="s">
        <v>475</v>
      </c>
      <c r="G415" s="130">
        <v>29737.5</v>
      </c>
      <c r="H415" s="113">
        <v>0</v>
      </c>
      <c r="I415" s="134">
        <f t="shared" si="71"/>
        <v>0</v>
      </c>
      <c r="J415" s="134">
        <f t="shared" si="74"/>
        <v>29737.5</v>
      </c>
      <c r="K415" s="130">
        <v>39000</v>
      </c>
      <c r="L415" s="113">
        <v>0</v>
      </c>
      <c r="M415" s="134">
        <f t="shared" si="72"/>
        <v>0</v>
      </c>
      <c r="N415" s="134">
        <f t="shared" si="75"/>
        <v>39000</v>
      </c>
      <c r="O415" s="137">
        <v>39000</v>
      </c>
      <c r="P415" s="113">
        <v>0</v>
      </c>
      <c r="Q415" s="118">
        <f t="shared" si="73"/>
        <v>0</v>
      </c>
      <c r="R415" s="118">
        <f t="shared" si="76"/>
        <v>39000</v>
      </c>
      <c r="S415" s="118">
        <f t="shared" si="77"/>
        <v>35912.5</v>
      </c>
      <c r="T415" s="113">
        <v>0</v>
      </c>
      <c r="U415" s="118">
        <f t="shared" si="78"/>
        <v>0</v>
      </c>
      <c r="V415" s="118">
        <f t="shared" si="79"/>
        <v>35912.5</v>
      </c>
    </row>
    <row r="416" spans="1:22" ht="38.25" x14ac:dyDescent="0.25">
      <c r="A416" s="110">
        <f t="shared" si="80"/>
        <v>407</v>
      </c>
      <c r="B416" s="111">
        <v>50111514</v>
      </c>
      <c r="C416" s="114" t="s">
        <v>362</v>
      </c>
      <c r="D416" s="73" t="s">
        <v>185</v>
      </c>
      <c r="E416" s="71">
        <v>1</v>
      </c>
      <c r="F416" s="129" t="s">
        <v>475</v>
      </c>
      <c r="G416" s="130">
        <v>26306.25</v>
      </c>
      <c r="H416" s="113">
        <v>0</v>
      </c>
      <c r="I416" s="134">
        <f t="shared" si="71"/>
        <v>0</v>
      </c>
      <c r="J416" s="134">
        <f t="shared" si="74"/>
        <v>26306.25</v>
      </c>
      <c r="K416" s="130">
        <v>34500</v>
      </c>
      <c r="L416" s="113">
        <v>0</v>
      </c>
      <c r="M416" s="134">
        <f t="shared" si="72"/>
        <v>0</v>
      </c>
      <c r="N416" s="134">
        <f t="shared" si="75"/>
        <v>34500</v>
      </c>
      <c r="O416" s="138">
        <v>34500</v>
      </c>
      <c r="P416" s="115">
        <v>0</v>
      </c>
      <c r="Q416" s="118">
        <f t="shared" si="73"/>
        <v>0</v>
      </c>
      <c r="R416" s="118">
        <f t="shared" si="76"/>
        <v>34500</v>
      </c>
      <c r="S416" s="118">
        <f t="shared" si="77"/>
        <v>31768.75</v>
      </c>
      <c r="T416" s="115">
        <v>0</v>
      </c>
      <c r="U416" s="118">
        <f t="shared" si="78"/>
        <v>0</v>
      </c>
      <c r="V416" s="118">
        <f t="shared" si="79"/>
        <v>31768.75</v>
      </c>
    </row>
    <row r="417" spans="1:22" ht="38.25" x14ac:dyDescent="0.25">
      <c r="A417" s="110">
        <f t="shared" si="80"/>
        <v>408</v>
      </c>
      <c r="B417" s="111">
        <v>50111500</v>
      </c>
      <c r="C417" s="114" t="s">
        <v>363</v>
      </c>
      <c r="D417" s="73" t="s">
        <v>185</v>
      </c>
      <c r="E417" s="71">
        <v>1</v>
      </c>
      <c r="F417" s="129" t="s">
        <v>475</v>
      </c>
      <c r="G417" s="130">
        <v>48037.5</v>
      </c>
      <c r="H417" s="113">
        <v>0</v>
      </c>
      <c r="I417" s="134">
        <f t="shared" si="71"/>
        <v>0</v>
      </c>
      <c r="J417" s="134">
        <f t="shared" si="74"/>
        <v>48037.5</v>
      </c>
      <c r="K417" s="130">
        <v>63000</v>
      </c>
      <c r="L417" s="113">
        <v>0</v>
      </c>
      <c r="M417" s="134">
        <f t="shared" si="72"/>
        <v>0</v>
      </c>
      <c r="N417" s="134">
        <f t="shared" si="75"/>
        <v>63000</v>
      </c>
      <c r="O417" s="137">
        <v>63000</v>
      </c>
      <c r="P417" s="113">
        <v>0</v>
      </c>
      <c r="Q417" s="118">
        <f t="shared" si="73"/>
        <v>0</v>
      </c>
      <c r="R417" s="118">
        <f t="shared" si="76"/>
        <v>63000</v>
      </c>
      <c r="S417" s="118">
        <f t="shared" si="77"/>
        <v>58012.5</v>
      </c>
      <c r="T417" s="113">
        <v>0</v>
      </c>
      <c r="U417" s="118">
        <f t="shared" si="78"/>
        <v>0</v>
      </c>
      <c r="V417" s="118">
        <f t="shared" si="79"/>
        <v>58012.5</v>
      </c>
    </row>
    <row r="418" spans="1:22" ht="38.25" x14ac:dyDescent="0.25">
      <c r="A418" s="110">
        <f t="shared" si="80"/>
        <v>409</v>
      </c>
      <c r="B418" s="111">
        <v>50111513</v>
      </c>
      <c r="C418" s="114" t="s">
        <v>364</v>
      </c>
      <c r="D418" s="73" t="s">
        <v>185</v>
      </c>
      <c r="E418" s="71">
        <v>1</v>
      </c>
      <c r="F418" s="129" t="s">
        <v>475</v>
      </c>
      <c r="G418" s="130">
        <v>32025</v>
      </c>
      <c r="H418" s="113">
        <v>0</v>
      </c>
      <c r="I418" s="134">
        <f t="shared" si="71"/>
        <v>0</v>
      </c>
      <c r="J418" s="134">
        <f t="shared" si="74"/>
        <v>32025</v>
      </c>
      <c r="K418" s="130">
        <v>42000</v>
      </c>
      <c r="L418" s="113">
        <v>0</v>
      </c>
      <c r="M418" s="134">
        <f t="shared" si="72"/>
        <v>0</v>
      </c>
      <c r="N418" s="134">
        <f t="shared" si="75"/>
        <v>42000</v>
      </c>
      <c r="O418" s="137">
        <v>42000</v>
      </c>
      <c r="P418" s="113">
        <v>0</v>
      </c>
      <c r="Q418" s="118">
        <f t="shared" si="73"/>
        <v>0</v>
      </c>
      <c r="R418" s="118">
        <f t="shared" si="76"/>
        <v>42000</v>
      </c>
      <c r="S418" s="118">
        <f t="shared" si="77"/>
        <v>38675</v>
      </c>
      <c r="T418" s="113">
        <v>0</v>
      </c>
      <c r="U418" s="118">
        <f t="shared" si="78"/>
        <v>0</v>
      </c>
      <c r="V418" s="118">
        <f t="shared" si="79"/>
        <v>38675</v>
      </c>
    </row>
    <row r="419" spans="1:22" ht="38.25" x14ac:dyDescent="0.25">
      <c r="A419" s="110">
        <f t="shared" si="80"/>
        <v>410</v>
      </c>
      <c r="B419" s="111">
        <v>50111500</v>
      </c>
      <c r="C419" s="112" t="s">
        <v>720</v>
      </c>
      <c r="D419" s="73" t="s">
        <v>185</v>
      </c>
      <c r="E419" s="71">
        <v>1</v>
      </c>
      <c r="F419" s="129" t="s">
        <v>475</v>
      </c>
      <c r="G419" s="130">
        <v>78918.75</v>
      </c>
      <c r="H419" s="113">
        <v>0</v>
      </c>
      <c r="I419" s="134">
        <f t="shared" si="71"/>
        <v>0</v>
      </c>
      <c r="J419" s="134">
        <f t="shared" si="74"/>
        <v>78918.75</v>
      </c>
      <c r="K419" s="130">
        <v>103500</v>
      </c>
      <c r="L419" s="113">
        <v>0</v>
      </c>
      <c r="M419" s="134">
        <f t="shared" si="72"/>
        <v>0</v>
      </c>
      <c r="N419" s="134">
        <f t="shared" si="75"/>
        <v>103500</v>
      </c>
      <c r="O419" s="137">
        <v>103500</v>
      </c>
      <c r="P419" s="113">
        <v>0</v>
      </c>
      <c r="Q419" s="118">
        <f t="shared" si="73"/>
        <v>0</v>
      </c>
      <c r="R419" s="118">
        <f t="shared" si="76"/>
        <v>103500</v>
      </c>
      <c r="S419" s="118">
        <f t="shared" si="77"/>
        <v>95306.25</v>
      </c>
      <c r="T419" s="113">
        <v>0</v>
      </c>
      <c r="U419" s="118">
        <f t="shared" si="78"/>
        <v>0</v>
      </c>
      <c r="V419" s="118">
        <f t="shared" si="79"/>
        <v>95306.25</v>
      </c>
    </row>
    <row r="420" spans="1:22" ht="38.25" x14ac:dyDescent="0.25">
      <c r="A420" s="110">
        <f t="shared" si="80"/>
        <v>411</v>
      </c>
      <c r="B420" s="111">
        <v>50111514</v>
      </c>
      <c r="C420" s="112" t="s">
        <v>721</v>
      </c>
      <c r="D420" s="73" t="s">
        <v>185</v>
      </c>
      <c r="E420" s="71">
        <v>1</v>
      </c>
      <c r="F420" s="129" t="s">
        <v>475</v>
      </c>
      <c r="G420" s="130">
        <v>33168.75</v>
      </c>
      <c r="H420" s="113">
        <v>0</v>
      </c>
      <c r="I420" s="134">
        <f t="shared" si="71"/>
        <v>0</v>
      </c>
      <c r="J420" s="134">
        <f t="shared" si="74"/>
        <v>33168.75</v>
      </c>
      <c r="K420" s="130">
        <v>43500</v>
      </c>
      <c r="L420" s="113">
        <v>0</v>
      </c>
      <c r="M420" s="134">
        <f t="shared" si="72"/>
        <v>0</v>
      </c>
      <c r="N420" s="134">
        <f t="shared" si="75"/>
        <v>43500</v>
      </c>
      <c r="O420" s="137">
        <v>43500</v>
      </c>
      <c r="P420" s="113">
        <v>0</v>
      </c>
      <c r="Q420" s="118">
        <f t="shared" si="73"/>
        <v>0</v>
      </c>
      <c r="R420" s="118">
        <f t="shared" si="76"/>
        <v>43500</v>
      </c>
      <c r="S420" s="118">
        <f t="shared" si="77"/>
        <v>40056.25</v>
      </c>
      <c r="T420" s="113">
        <v>0</v>
      </c>
      <c r="U420" s="118">
        <f t="shared" si="78"/>
        <v>0</v>
      </c>
      <c r="V420" s="118">
        <f t="shared" si="79"/>
        <v>40056.25</v>
      </c>
    </row>
    <row r="421" spans="1:22" ht="38.25" x14ac:dyDescent="0.25">
      <c r="A421" s="110">
        <f t="shared" si="80"/>
        <v>412</v>
      </c>
      <c r="B421" s="111">
        <v>50111500</v>
      </c>
      <c r="C421" s="114" t="s">
        <v>365</v>
      </c>
      <c r="D421" s="73" t="s">
        <v>185</v>
      </c>
      <c r="E421" s="71">
        <v>1</v>
      </c>
      <c r="F421" s="129" t="s">
        <v>475</v>
      </c>
      <c r="G421" s="130">
        <v>77775</v>
      </c>
      <c r="H421" s="113">
        <v>0</v>
      </c>
      <c r="I421" s="134">
        <f t="shared" si="71"/>
        <v>0</v>
      </c>
      <c r="J421" s="134">
        <f t="shared" si="74"/>
        <v>77775</v>
      </c>
      <c r="K421" s="130">
        <v>102000</v>
      </c>
      <c r="L421" s="113">
        <v>0</v>
      </c>
      <c r="M421" s="134">
        <f t="shared" si="72"/>
        <v>0</v>
      </c>
      <c r="N421" s="134">
        <f t="shared" si="75"/>
        <v>102000</v>
      </c>
      <c r="O421" s="137">
        <v>102000</v>
      </c>
      <c r="P421" s="113">
        <v>0</v>
      </c>
      <c r="Q421" s="118">
        <f t="shared" si="73"/>
        <v>0</v>
      </c>
      <c r="R421" s="118">
        <f t="shared" si="76"/>
        <v>102000</v>
      </c>
      <c r="S421" s="118">
        <f t="shared" si="77"/>
        <v>93925</v>
      </c>
      <c r="T421" s="113">
        <v>0</v>
      </c>
      <c r="U421" s="118">
        <f t="shared" si="78"/>
        <v>0</v>
      </c>
      <c r="V421" s="118">
        <f t="shared" si="79"/>
        <v>93925</v>
      </c>
    </row>
    <row r="422" spans="1:22" ht="38.25" x14ac:dyDescent="0.25">
      <c r="A422" s="110">
        <f t="shared" si="80"/>
        <v>413</v>
      </c>
      <c r="B422" s="111">
        <v>50121611</v>
      </c>
      <c r="C422" s="114" t="s">
        <v>366</v>
      </c>
      <c r="D422" s="73" t="s">
        <v>185</v>
      </c>
      <c r="E422" s="71">
        <v>1</v>
      </c>
      <c r="F422" s="129" t="s">
        <v>475</v>
      </c>
      <c r="G422" s="130">
        <v>10293.75</v>
      </c>
      <c r="H422" s="113">
        <v>0.19</v>
      </c>
      <c r="I422" s="134">
        <f t="shared" si="71"/>
        <v>1955.8125</v>
      </c>
      <c r="J422" s="134">
        <f t="shared" si="74"/>
        <v>12249.5625</v>
      </c>
      <c r="K422" s="130">
        <v>13050</v>
      </c>
      <c r="L422" s="113">
        <v>0.19</v>
      </c>
      <c r="M422" s="134">
        <f t="shared" si="72"/>
        <v>2479.5</v>
      </c>
      <c r="N422" s="134">
        <f t="shared" si="75"/>
        <v>15529.5</v>
      </c>
      <c r="O422" s="137">
        <v>13320</v>
      </c>
      <c r="P422" s="113">
        <v>0.19</v>
      </c>
      <c r="Q422" s="118">
        <f t="shared" si="73"/>
        <v>2530.8000000000002</v>
      </c>
      <c r="R422" s="118">
        <f t="shared" si="76"/>
        <v>15850.8</v>
      </c>
      <c r="S422" s="118">
        <f t="shared" si="77"/>
        <v>12221.25</v>
      </c>
      <c r="T422" s="113">
        <v>0.19</v>
      </c>
      <c r="U422" s="118">
        <f t="shared" si="78"/>
        <v>2322.0374999999999</v>
      </c>
      <c r="V422" s="118">
        <f t="shared" si="79"/>
        <v>14543.2875</v>
      </c>
    </row>
    <row r="423" spans="1:22" ht="38.25" x14ac:dyDescent="0.25">
      <c r="A423" s="110">
        <f t="shared" si="80"/>
        <v>414</v>
      </c>
      <c r="B423" s="111">
        <v>50121500</v>
      </c>
      <c r="C423" s="112" t="s">
        <v>722</v>
      </c>
      <c r="D423" s="73" t="s">
        <v>185</v>
      </c>
      <c r="E423" s="71">
        <v>1</v>
      </c>
      <c r="F423" s="129" t="s">
        <v>475</v>
      </c>
      <c r="G423" s="130">
        <v>43462.5</v>
      </c>
      <c r="H423" s="113">
        <v>0</v>
      </c>
      <c r="I423" s="134">
        <f t="shared" si="71"/>
        <v>0</v>
      </c>
      <c r="J423" s="134">
        <f t="shared" si="74"/>
        <v>43462.5</v>
      </c>
      <c r="K423" s="130">
        <v>57000</v>
      </c>
      <c r="L423" s="113">
        <v>0</v>
      </c>
      <c r="M423" s="134">
        <f t="shared" si="72"/>
        <v>0</v>
      </c>
      <c r="N423" s="134">
        <f t="shared" si="75"/>
        <v>57000</v>
      </c>
      <c r="O423" s="137">
        <v>57000</v>
      </c>
      <c r="P423" s="113">
        <v>0</v>
      </c>
      <c r="Q423" s="118">
        <f t="shared" si="73"/>
        <v>0</v>
      </c>
      <c r="R423" s="118">
        <f t="shared" si="76"/>
        <v>57000</v>
      </c>
      <c r="S423" s="118">
        <f t="shared" si="77"/>
        <v>52487.5</v>
      </c>
      <c r="T423" s="113">
        <v>0</v>
      </c>
      <c r="U423" s="118">
        <f t="shared" si="78"/>
        <v>0</v>
      </c>
      <c r="V423" s="118">
        <f t="shared" si="79"/>
        <v>52487.5</v>
      </c>
    </row>
    <row r="424" spans="1:22" ht="38.25" x14ac:dyDescent="0.25">
      <c r="A424" s="110">
        <f t="shared" si="80"/>
        <v>415</v>
      </c>
      <c r="B424" s="111">
        <v>50121500</v>
      </c>
      <c r="C424" s="114" t="s">
        <v>367</v>
      </c>
      <c r="D424" s="73" t="s">
        <v>185</v>
      </c>
      <c r="E424" s="71">
        <v>1</v>
      </c>
      <c r="F424" s="129" t="s">
        <v>475</v>
      </c>
      <c r="G424" s="130">
        <v>13725</v>
      </c>
      <c r="H424" s="113">
        <v>0</v>
      </c>
      <c r="I424" s="134">
        <f t="shared" si="71"/>
        <v>0</v>
      </c>
      <c r="J424" s="134">
        <f t="shared" si="74"/>
        <v>13725</v>
      </c>
      <c r="K424" s="130">
        <v>18000</v>
      </c>
      <c r="L424" s="113">
        <v>0</v>
      </c>
      <c r="M424" s="134">
        <f t="shared" si="72"/>
        <v>0</v>
      </c>
      <c r="N424" s="134">
        <f t="shared" si="75"/>
        <v>18000</v>
      </c>
      <c r="O424" s="137">
        <v>18000</v>
      </c>
      <c r="P424" s="113">
        <v>0</v>
      </c>
      <c r="Q424" s="118">
        <f t="shared" si="73"/>
        <v>0</v>
      </c>
      <c r="R424" s="118">
        <f t="shared" si="76"/>
        <v>18000</v>
      </c>
      <c r="S424" s="118">
        <f t="shared" si="77"/>
        <v>16575</v>
      </c>
      <c r="T424" s="113">
        <v>0</v>
      </c>
      <c r="U424" s="118">
        <f t="shared" si="78"/>
        <v>0</v>
      </c>
      <c r="V424" s="118">
        <f t="shared" si="79"/>
        <v>16575</v>
      </c>
    </row>
    <row r="425" spans="1:22" ht="38.25" x14ac:dyDescent="0.25">
      <c r="A425" s="110">
        <f t="shared" si="80"/>
        <v>416</v>
      </c>
      <c r="B425" s="111">
        <v>50121611</v>
      </c>
      <c r="C425" s="116" t="s">
        <v>723</v>
      </c>
      <c r="D425" s="73" t="s">
        <v>185</v>
      </c>
      <c r="E425" s="71">
        <v>1</v>
      </c>
      <c r="F425" s="129" t="s">
        <v>475</v>
      </c>
      <c r="G425" s="131">
        <v>36600</v>
      </c>
      <c r="H425" s="117">
        <v>0.19</v>
      </c>
      <c r="I425" s="134">
        <f t="shared" si="71"/>
        <v>6954</v>
      </c>
      <c r="J425" s="134">
        <f t="shared" si="74"/>
        <v>43554</v>
      </c>
      <c r="K425" s="131">
        <v>46400</v>
      </c>
      <c r="L425" s="117">
        <v>0.19</v>
      </c>
      <c r="M425" s="134">
        <f t="shared" si="72"/>
        <v>8816</v>
      </c>
      <c r="N425" s="134">
        <f t="shared" si="75"/>
        <v>55216</v>
      </c>
      <c r="O425" s="137">
        <v>47360</v>
      </c>
      <c r="P425" s="113">
        <v>0.19</v>
      </c>
      <c r="Q425" s="118">
        <f t="shared" si="73"/>
        <v>8998.4</v>
      </c>
      <c r="R425" s="118">
        <f t="shared" si="76"/>
        <v>56358.400000000001</v>
      </c>
      <c r="S425" s="118">
        <f t="shared" si="77"/>
        <v>43453.333333333336</v>
      </c>
      <c r="T425" s="113">
        <v>0.19</v>
      </c>
      <c r="U425" s="118">
        <f t="shared" si="78"/>
        <v>8256.1333333333332</v>
      </c>
      <c r="V425" s="118">
        <f t="shared" si="79"/>
        <v>51709.466666666667</v>
      </c>
    </row>
    <row r="426" spans="1:22" ht="38.25" x14ac:dyDescent="0.25">
      <c r="A426" s="110">
        <f t="shared" si="80"/>
        <v>417</v>
      </c>
      <c r="B426" s="111">
        <v>50121611</v>
      </c>
      <c r="C426" s="114" t="s">
        <v>368</v>
      </c>
      <c r="D426" s="73" t="s">
        <v>185</v>
      </c>
      <c r="E426" s="71">
        <v>1</v>
      </c>
      <c r="F426" s="129" t="s">
        <v>475</v>
      </c>
      <c r="G426" s="130">
        <v>45750</v>
      </c>
      <c r="H426" s="113">
        <v>0.19</v>
      </c>
      <c r="I426" s="134">
        <f t="shared" si="71"/>
        <v>8692.5</v>
      </c>
      <c r="J426" s="134">
        <f t="shared" si="74"/>
        <v>54442.5</v>
      </c>
      <c r="K426" s="130">
        <v>58000</v>
      </c>
      <c r="L426" s="113">
        <v>0.19</v>
      </c>
      <c r="M426" s="134">
        <f t="shared" si="72"/>
        <v>11020</v>
      </c>
      <c r="N426" s="134">
        <f t="shared" si="75"/>
        <v>69020</v>
      </c>
      <c r="O426" s="137">
        <v>59200</v>
      </c>
      <c r="P426" s="113">
        <v>0.19</v>
      </c>
      <c r="Q426" s="118">
        <f t="shared" si="73"/>
        <v>11248</v>
      </c>
      <c r="R426" s="118">
        <f t="shared" si="76"/>
        <v>70448</v>
      </c>
      <c r="S426" s="118">
        <f t="shared" si="77"/>
        <v>54316.666666666664</v>
      </c>
      <c r="T426" s="113">
        <v>0.19</v>
      </c>
      <c r="U426" s="118">
        <f t="shared" si="78"/>
        <v>10320.166666666666</v>
      </c>
      <c r="V426" s="118">
        <f t="shared" si="79"/>
        <v>64636.833333333328</v>
      </c>
    </row>
    <row r="427" spans="1:22" ht="38.25" x14ac:dyDescent="0.25">
      <c r="A427" s="110">
        <f t="shared" si="80"/>
        <v>418</v>
      </c>
      <c r="B427" s="111">
        <v>50121612</v>
      </c>
      <c r="C427" s="112" t="s">
        <v>724</v>
      </c>
      <c r="D427" s="73" t="s">
        <v>185</v>
      </c>
      <c r="E427" s="71">
        <v>1</v>
      </c>
      <c r="F427" s="129" t="s">
        <v>475</v>
      </c>
      <c r="G427" s="130">
        <v>38887.5</v>
      </c>
      <c r="H427" s="113">
        <v>0.19</v>
      </c>
      <c r="I427" s="134">
        <f t="shared" si="71"/>
        <v>7388.625</v>
      </c>
      <c r="J427" s="134">
        <f t="shared" si="74"/>
        <v>46276.125</v>
      </c>
      <c r="K427" s="130">
        <v>49300</v>
      </c>
      <c r="L427" s="113">
        <v>0.19</v>
      </c>
      <c r="M427" s="134">
        <f t="shared" si="72"/>
        <v>9367</v>
      </c>
      <c r="N427" s="134">
        <f t="shared" si="75"/>
        <v>58667</v>
      </c>
      <c r="O427" s="137">
        <v>50320</v>
      </c>
      <c r="P427" s="113">
        <v>0.19</v>
      </c>
      <c r="Q427" s="118">
        <f t="shared" si="73"/>
        <v>9560.7999999999993</v>
      </c>
      <c r="R427" s="118">
        <f t="shared" si="76"/>
        <v>59880.800000000003</v>
      </c>
      <c r="S427" s="118">
        <f t="shared" si="77"/>
        <v>46169.166666666664</v>
      </c>
      <c r="T427" s="113">
        <v>0.19</v>
      </c>
      <c r="U427" s="118">
        <f t="shared" si="78"/>
        <v>8772.1416666666664</v>
      </c>
      <c r="V427" s="118">
        <f t="shared" si="79"/>
        <v>54941.308333333334</v>
      </c>
    </row>
    <row r="428" spans="1:22" ht="38.25" x14ac:dyDescent="0.25">
      <c r="A428" s="110">
        <f t="shared" si="80"/>
        <v>419</v>
      </c>
      <c r="B428" s="111">
        <v>50121611</v>
      </c>
      <c r="C428" s="112" t="s">
        <v>725</v>
      </c>
      <c r="D428" s="71" t="s">
        <v>185</v>
      </c>
      <c r="E428" s="71">
        <v>1</v>
      </c>
      <c r="F428" s="129" t="s">
        <v>475</v>
      </c>
      <c r="G428" s="130">
        <v>13725</v>
      </c>
      <c r="H428" s="113">
        <v>0.19</v>
      </c>
      <c r="I428" s="134">
        <f t="shared" si="71"/>
        <v>2607.75</v>
      </c>
      <c r="J428" s="134">
        <f t="shared" si="74"/>
        <v>16332.75</v>
      </c>
      <c r="K428" s="130">
        <v>17400</v>
      </c>
      <c r="L428" s="113">
        <v>0.19</v>
      </c>
      <c r="M428" s="134">
        <f t="shared" si="72"/>
        <v>3306</v>
      </c>
      <c r="N428" s="134">
        <f t="shared" si="75"/>
        <v>20706</v>
      </c>
      <c r="O428" s="137">
        <v>17760</v>
      </c>
      <c r="P428" s="113">
        <v>0.19</v>
      </c>
      <c r="Q428" s="118">
        <f t="shared" si="73"/>
        <v>3374.4</v>
      </c>
      <c r="R428" s="118">
        <f t="shared" si="76"/>
        <v>21134.400000000001</v>
      </c>
      <c r="S428" s="118">
        <f t="shared" si="77"/>
        <v>16295</v>
      </c>
      <c r="T428" s="113">
        <v>0.19</v>
      </c>
      <c r="U428" s="118">
        <f t="shared" si="78"/>
        <v>3096.05</v>
      </c>
      <c r="V428" s="118">
        <f t="shared" si="79"/>
        <v>19391.05</v>
      </c>
    </row>
    <row r="429" spans="1:22" ht="38.25" x14ac:dyDescent="0.25">
      <c r="A429" s="110">
        <f t="shared" si="80"/>
        <v>420</v>
      </c>
      <c r="B429" s="111">
        <v>50121500</v>
      </c>
      <c r="C429" s="114" t="s">
        <v>369</v>
      </c>
      <c r="D429" s="72" t="s">
        <v>185</v>
      </c>
      <c r="E429" s="71">
        <v>1</v>
      </c>
      <c r="F429" s="129" t="s">
        <v>475</v>
      </c>
      <c r="G429" s="130">
        <v>86925</v>
      </c>
      <c r="H429" s="113">
        <v>0</v>
      </c>
      <c r="I429" s="134">
        <f t="shared" si="71"/>
        <v>0</v>
      </c>
      <c r="J429" s="134">
        <f t="shared" si="74"/>
        <v>86925</v>
      </c>
      <c r="K429" s="130">
        <v>114000</v>
      </c>
      <c r="L429" s="113">
        <v>0</v>
      </c>
      <c r="M429" s="134">
        <f t="shared" si="72"/>
        <v>0</v>
      </c>
      <c r="N429" s="134">
        <f t="shared" si="75"/>
        <v>114000</v>
      </c>
      <c r="O429" s="138">
        <v>114000</v>
      </c>
      <c r="P429" s="115">
        <v>0</v>
      </c>
      <c r="Q429" s="118">
        <f t="shared" si="73"/>
        <v>0</v>
      </c>
      <c r="R429" s="118">
        <f t="shared" si="76"/>
        <v>114000</v>
      </c>
      <c r="S429" s="118">
        <f t="shared" si="77"/>
        <v>104975</v>
      </c>
      <c r="T429" s="115">
        <v>0</v>
      </c>
      <c r="U429" s="118">
        <f t="shared" si="78"/>
        <v>0</v>
      </c>
      <c r="V429" s="118">
        <f t="shared" si="79"/>
        <v>104975</v>
      </c>
    </row>
    <row r="430" spans="1:22" ht="38.25" x14ac:dyDescent="0.25">
      <c r="A430" s="110">
        <f t="shared" si="80"/>
        <v>421</v>
      </c>
      <c r="B430" s="111">
        <v>50121611</v>
      </c>
      <c r="C430" s="114" t="s">
        <v>370</v>
      </c>
      <c r="D430" s="72" t="s">
        <v>185</v>
      </c>
      <c r="E430" s="71">
        <v>1</v>
      </c>
      <c r="F430" s="129" t="s">
        <v>475</v>
      </c>
      <c r="G430" s="130">
        <v>197868.75</v>
      </c>
      <c r="H430" s="113">
        <v>0.19</v>
      </c>
      <c r="I430" s="134">
        <f t="shared" si="71"/>
        <v>37595.0625</v>
      </c>
      <c r="J430" s="134">
        <f t="shared" si="74"/>
        <v>235463.8125</v>
      </c>
      <c r="K430" s="130">
        <v>250850</v>
      </c>
      <c r="L430" s="113">
        <v>0.19</v>
      </c>
      <c r="M430" s="134">
        <f t="shared" si="72"/>
        <v>47661.5</v>
      </c>
      <c r="N430" s="134">
        <f t="shared" si="75"/>
        <v>298511.5</v>
      </c>
      <c r="O430" s="137">
        <v>256040</v>
      </c>
      <c r="P430" s="113">
        <v>0.19</v>
      </c>
      <c r="Q430" s="118">
        <f t="shared" si="73"/>
        <v>48647.6</v>
      </c>
      <c r="R430" s="118">
        <f t="shared" si="76"/>
        <v>304687.59999999998</v>
      </c>
      <c r="S430" s="118">
        <f t="shared" si="77"/>
        <v>234919.58333333334</v>
      </c>
      <c r="T430" s="113">
        <v>0.19</v>
      </c>
      <c r="U430" s="118">
        <f t="shared" si="78"/>
        <v>44634.720833333333</v>
      </c>
      <c r="V430" s="118">
        <f t="shared" si="79"/>
        <v>279554.3041666667</v>
      </c>
    </row>
    <row r="431" spans="1:22" ht="38.25" x14ac:dyDescent="0.25">
      <c r="A431" s="110">
        <f t="shared" si="80"/>
        <v>422</v>
      </c>
      <c r="B431" s="111">
        <v>50121600</v>
      </c>
      <c r="C431" s="114" t="s">
        <v>490</v>
      </c>
      <c r="D431" s="72" t="s">
        <v>185</v>
      </c>
      <c r="E431" s="71">
        <v>1</v>
      </c>
      <c r="F431" s="129" t="s">
        <v>475</v>
      </c>
      <c r="G431" s="130">
        <v>217312.5</v>
      </c>
      <c r="H431" s="113">
        <v>0.19</v>
      </c>
      <c r="I431" s="134">
        <f t="shared" si="71"/>
        <v>41289.375</v>
      </c>
      <c r="J431" s="134">
        <f t="shared" si="74"/>
        <v>258601.875</v>
      </c>
      <c r="K431" s="130">
        <v>275500</v>
      </c>
      <c r="L431" s="113">
        <v>0.19</v>
      </c>
      <c r="M431" s="134">
        <f t="shared" si="72"/>
        <v>52345</v>
      </c>
      <c r="N431" s="134">
        <f t="shared" si="75"/>
        <v>327845</v>
      </c>
      <c r="O431" s="137">
        <v>281200</v>
      </c>
      <c r="P431" s="113">
        <v>0.19</v>
      </c>
      <c r="Q431" s="118">
        <f t="shared" si="73"/>
        <v>53428</v>
      </c>
      <c r="R431" s="118">
        <f t="shared" si="76"/>
        <v>334628</v>
      </c>
      <c r="S431" s="118">
        <f t="shared" si="77"/>
        <v>258004.16666666666</v>
      </c>
      <c r="T431" s="113">
        <v>0.19</v>
      </c>
      <c r="U431" s="118">
        <f t="shared" si="78"/>
        <v>49020.791666666664</v>
      </c>
      <c r="V431" s="118">
        <f t="shared" si="79"/>
        <v>307024.95833333331</v>
      </c>
    </row>
    <row r="432" spans="1:22" ht="38.25" x14ac:dyDescent="0.25">
      <c r="A432" s="110">
        <f t="shared" si="80"/>
        <v>423</v>
      </c>
      <c r="B432" s="111">
        <v>50121611</v>
      </c>
      <c r="C432" s="114" t="s">
        <v>371</v>
      </c>
      <c r="D432" s="72" t="s">
        <v>185</v>
      </c>
      <c r="E432" s="71">
        <v>1</v>
      </c>
      <c r="F432" s="129" t="s">
        <v>475</v>
      </c>
      <c r="G432" s="130">
        <v>57187.5</v>
      </c>
      <c r="H432" s="113">
        <v>0.19</v>
      </c>
      <c r="I432" s="134">
        <f t="shared" si="71"/>
        <v>10865.625</v>
      </c>
      <c r="J432" s="134">
        <f t="shared" si="74"/>
        <v>68053.125</v>
      </c>
      <c r="K432" s="130">
        <v>72500</v>
      </c>
      <c r="L432" s="113">
        <v>0.19</v>
      </c>
      <c r="M432" s="134">
        <f t="shared" si="72"/>
        <v>13775</v>
      </c>
      <c r="N432" s="134">
        <f t="shared" si="75"/>
        <v>86275</v>
      </c>
      <c r="O432" s="137">
        <v>74000</v>
      </c>
      <c r="P432" s="113">
        <v>0.19</v>
      </c>
      <c r="Q432" s="118">
        <f t="shared" si="73"/>
        <v>14060</v>
      </c>
      <c r="R432" s="118">
        <f t="shared" si="76"/>
        <v>88060</v>
      </c>
      <c r="S432" s="118">
        <f t="shared" si="77"/>
        <v>67895.833333333328</v>
      </c>
      <c r="T432" s="113">
        <v>0.19</v>
      </c>
      <c r="U432" s="118">
        <f t="shared" si="78"/>
        <v>12900.208333333332</v>
      </c>
      <c r="V432" s="118">
        <f t="shared" si="79"/>
        <v>80796.041666666657</v>
      </c>
    </row>
    <row r="433" spans="1:22" s="109" customFormat="1" ht="38.25" x14ac:dyDescent="0.25">
      <c r="A433" s="110">
        <f t="shared" si="80"/>
        <v>424</v>
      </c>
      <c r="B433" s="111">
        <v>50121600</v>
      </c>
      <c r="C433" s="114" t="s">
        <v>372</v>
      </c>
      <c r="D433" s="73" t="s">
        <v>185</v>
      </c>
      <c r="E433" s="71">
        <v>1</v>
      </c>
      <c r="F433" s="129" t="s">
        <v>475</v>
      </c>
      <c r="G433" s="130">
        <v>89212.5</v>
      </c>
      <c r="H433" s="113">
        <v>0.19</v>
      </c>
      <c r="I433" s="134">
        <f>+G433*H433</f>
        <v>16950.375</v>
      </c>
      <c r="J433" s="134">
        <f t="shared" si="74"/>
        <v>106162.875</v>
      </c>
      <c r="K433" s="130">
        <v>113100</v>
      </c>
      <c r="L433" s="113">
        <v>0.19</v>
      </c>
      <c r="M433" s="134">
        <f>+K433*L433</f>
        <v>21489</v>
      </c>
      <c r="N433" s="134">
        <f t="shared" si="75"/>
        <v>134589</v>
      </c>
      <c r="O433" s="137">
        <v>115440</v>
      </c>
      <c r="P433" s="113">
        <v>0.19</v>
      </c>
      <c r="Q433" s="118">
        <f>+O433*P433</f>
        <v>21933.599999999999</v>
      </c>
      <c r="R433" s="118">
        <f t="shared" si="76"/>
        <v>137373.6</v>
      </c>
      <c r="S433" s="118">
        <f t="shared" si="77"/>
        <v>105917.5</v>
      </c>
      <c r="T433" s="113">
        <v>0.19</v>
      </c>
      <c r="U433" s="118">
        <f t="shared" si="78"/>
        <v>20124.325000000001</v>
      </c>
      <c r="V433" s="118">
        <f t="shared" si="79"/>
        <v>126041.825</v>
      </c>
    </row>
    <row r="434" spans="1:22" s="109" customFormat="1" ht="38.25" x14ac:dyDescent="0.25">
      <c r="A434" s="110">
        <f t="shared" si="80"/>
        <v>425</v>
      </c>
      <c r="B434" s="111">
        <v>50121500</v>
      </c>
      <c r="C434" s="114" t="s">
        <v>373</v>
      </c>
      <c r="D434" s="73" t="s">
        <v>185</v>
      </c>
      <c r="E434" s="71">
        <v>1</v>
      </c>
      <c r="F434" s="129" t="s">
        <v>475</v>
      </c>
      <c r="G434" s="130">
        <v>26535</v>
      </c>
      <c r="H434" s="113">
        <v>0</v>
      </c>
      <c r="I434" s="134">
        <f t="shared" ref="I434:I497" si="81">+G434*H434</f>
        <v>0</v>
      </c>
      <c r="J434" s="134">
        <f t="shared" si="74"/>
        <v>26535</v>
      </c>
      <c r="K434" s="130">
        <v>34800</v>
      </c>
      <c r="L434" s="113">
        <v>0</v>
      </c>
      <c r="M434" s="134">
        <f t="shared" ref="M434:M496" si="82">+K434*L434</f>
        <v>0</v>
      </c>
      <c r="N434" s="134">
        <f t="shared" si="75"/>
        <v>34800</v>
      </c>
      <c r="O434" s="137">
        <v>34800</v>
      </c>
      <c r="P434" s="113">
        <v>0</v>
      </c>
      <c r="Q434" s="118">
        <f t="shared" ref="Q434:Q496" si="83">+O434*P434</f>
        <v>0</v>
      </c>
      <c r="R434" s="118">
        <f t="shared" si="76"/>
        <v>34800</v>
      </c>
      <c r="S434" s="118">
        <f t="shared" si="77"/>
        <v>32045</v>
      </c>
      <c r="T434" s="113">
        <v>0</v>
      </c>
      <c r="U434" s="118">
        <f t="shared" si="78"/>
        <v>0</v>
      </c>
      <c r="V434" s="118">
        <f t="shared" si="79"/>
        <v>32045</v>
      </c>
    </row>
    <row r="435" spans="1:22" s="109" customFormat="1" ht="38.25" x14ac:dyDescent="0.25">
      <c r="A435" s="110">
        <f t="shared" si="80"/>
        <v>426</v>
      </c>
      <c r="B435" s="111">
        <v>50121611</v>
      </c>
      <c r="C435" s="112" t="s">
        <v>726</v>
      </c>
      <c r="D435" s="73" t="s">
        <v>185</v>
      </c>
      <c r="E435" s="71">
        <v>1</v>
      </c>
      <c r="F435" s="129" t="s">
        <v>475</v>
      </c>
      <c r="G435" s="130">
        <v>40031.25</v>
      </c>
      <c r="H435" s="113">
        <v>0.19</v>
      </c>
      <c r="I435" s="134">
        <f t="shared" si="81"/>
        <v>7605.9375</v>
      </c>
      <c r="J435" s="134">
        <f t="shared" si="74"/>
        <v>47637.1875</v>
      </c>
      <c r="K435" s="130">
        <v>50750</v>
      </c>
      <c r="L435" s="113">
        <v>0.19</v>
      </c>
      <c r="M435" s="134">
        <f t="shared" si="82"/>
        <v>9642.5</v>
      </c>
      <c r="N435" s="134">
        <f t="shared" si="75"/>
        <v>60392.5</v>
      </c>
      <c r="O435" s="137">
        <v>51800</v>
      </c>
      <c r="P435" s="113">
        <v>0.19</v>
      </c>
      <c r="Q435" s="118">
        <f t="shared" si="83"/>
        <v>9842</v>
      </c>
      <c r="R435" s="118">
        <f t="shared" si="76"/>
        <v>61642</v>
      </c>
      <c r="S435" s="118">
        <f t="shared" si="77"/>
        <v>47527.083333333336</v>
      </c>
      <c r="T435" s="113">
        <v>0.19</v>
      </c>
      <c r="U435" s="118">
        <f t="shared" si="78"/>
        <v>9030.1458333333339</v>
      </c>
      <c r="V435" s="118">
        <f t="shared" si="79"/>
        <v>56557.229166666672</v>
      </c>
    </row>
    <row r="436" spans="1:22" s="109" customFormat="1" ht="38.25" x14ac:dyDescent="0.25">
      <c r="A436" s="110">
        <f t="shared" si="80"/>
        <v>427</v>
      </c>
      <c r="B436" s="111">
        <v>50121500</v>
      </c>
      <c r="C436" s="114" t="s">
        <v>374</v>
      </c>
      <c r="D436" s="73" t="s">
        <v>185</v>
      </c>
      <c r="E436" s="71">
        <v>1</v>
      </c>
      <c r="F436" s="129" t="s">
        <v>475</v>
      </c>
      <c r="G436" s="130">
        <v>20587.5</v>
      </c>
      <c r="H436" s="113">
        <v>0</v>
      </c>
      <c r="I436" s="134">
        <f t="shared" si="81"/>
        <v>0</v>
      </c>
      <c r="J436" s="134">
        <f t="shared" si="74"/>
        <v>20587.5</v>
      </c>
      <c r="K436" s="130">
        <v>30000</v>
      </c>
      <c r="L436" s="113">
        <v>0</v>
      </c>
      <c r="M436" s="134">
        <f t="shared" si="82"/>
        <v>0</v>
      </c>
      <c r="N436" s="134">
        <f t="shared" si="75"/>
        <v>30000</v>
      </c>
      <c r="O436" s="137">
        <v>30000</v>
      </c>
      <c r="P436" s="113">
        <v>0</v>
      </c>
      <c r="Q436" s="118">
        <f t="shared" si="83"/>
        <v>0</v>
      </c>
      <c r="R436" s="118">
        <f t="shared" si="76"/>
        <v>30000</v>
      </c>
      <c r="S436" s="118">
        <f t="shared" si="77"/>
        <v>26862.5</v>
      </c>
      <c r="T436" s="113">
        <v>0</v>
      </c>
      <c r="U436" s="118">
        <f t="shared" si="78"/>
        <v>0</v>
      </c>
      <c r="V436" s="118">
        <f t="shared" si="79"/>
        <v>26862.5</v>
      </c>
    </row>
    <row r="437" spans="1:22" s="109" customFormat="1" ht="38.25" x14ac:dyDescent="0.25">
      <c r="A437" s="110">
        <f t="shared" si="80"/>
        <v>428</v>
      </c>
      <c r="B437" s="111">
        <v>50121611</v>
      </c>
      <c r="C437" s="114" t="s">
        <v>375</v>
      </c>
      <c r="D437" s="73" t="s">
        <v>185</v>
      </c>
      <c r="E437" s="71">
        <v>1</v>
      </c>
      <c r="F437" s="129" t="s">
        <v>475</v>
      </c>
      <c r="G437" s="130">
        <v>18300</v>
      </c>
      <c r="H437" s="113">
        <v>0.19</v>
      </c>
      <c r="I437" s="134">
        <f t="shared" si="81"/>
        <v>3477</v>
      </c>
      <c r="J437" s="134">
        <f t="shared" si="74"/>
        <v>21777</v>
      </c>
      <c r="K437" s="130">
        <v>23200</v>
      </c>
      <c r="L437" s="113">
        <v>0.19</v>
      </c>
      <c r="M437" s="134">
        <f t="shared" si="82"/>
        <v>4408</v>
      </c>
      <c r="N437" s="134">
        <f t="shared" si="75"/>
        <v>27608</v>
      </c>
      <c r="O437" s="137">
        <v>23680</v>
      </c>
      <c r="P437" s="113">
        <v>0.19</v>
      </c>
      <c r="Q437" s="118">
        <f t="shared" si="83"/>
        <v>4499.2</v>
      </c>
      <c r="R437" s="118">
        <f t="shared" si="76"/>
        <v>28179.200000000001</v>
      </c>
      <c r="S437" s="118">
        <f t="shared" si="77"/>
        <v>21726.666666666668</v>
      </c>
      <c r="T437" s="113">
        <v>0.19</v>
      </c>
      <c r="U437" s="118">
        <f t="shared" si="78"/>
        <v>4128.0666666666666</v>
      </c>
      <c r="V437" s="118">
        <f t="shared" si="79"/>
        <v>25854.733333333334</v>
      </c>
    </row>
    <row r="438" spans="1:22" s="109" customFormat="1" ht="38.25" x14ac:dyDescent="0.25">
      <c r="A438" s="110">
        <f t="shared" si="80"/>
        <v>429</v>
      </c>
      <c r="B438" s="111">
        <v>50121539</v>
      </c>
      <c r="C438" s="114" t="s">
        <v>376</v>
      </c>
      <c r="D438" s="73" t="s">
        <v>185</v>
      </c>
      <c r="E438" s="71">
        <v>1</v>
      </c>
      <c r="F438" s="129" t="s">
        <v>475</v>
      </c>
      <c r="G438" s="130">
        <v>59475</v>
      </c>
      <c r="H438" s="113">
        <v>0</v>
      </c>
      <c r="I438" s="134">
        <f t="shared" si="81"/>
        <v>0</v>
      </c>
      <c r="J438" s="134">
        <f t="shared" si="74"/>
        <v>59475</v>
      </c>
      <c r="K438" s="130">
        <v>78000</v>
      </c>
      <c r="L438" s="113">
        <v>0</v>
      </c>
      <c r="M438" s="134">
        <f t="shared" si="82"/>
        <v>0</v>
      </c>
      <c r="N438" s="134">
        <f t="shared" si="75"/>
        <v>78000</v>
      </c>
      <c r="O438" s="137">
        <v>78000</v>
      </c>
      <c r="P438" s="113">
        <v>0</v>
      </c>
      <c r="Q438" s="118">
        <f t="shared" si="83"/>
        <v>0</v>
      </c>
      <c r="R438" s="118">
        <f t="shared" si="76"/>
        <v>78000</v>
      </c>
      <c r="S438" s="118">
        <f t="shared" si="77"/>
        <v>71825</v>
      </c>
      <c r="T438" s="113">
        <v>0</v>
      </c>
      <c r="U438" s="118">
        <f t="shared" si="78"/>
        <v>0</v>
      </c>
      <c r="V438" s="118">
        <f t="shared" si="79"/>
        <v>71825</v>
      </c>
    </row>
    <row r="439" spans="1:22" s="109" customFormat="1" ht="38.25" x14ac:dyDescent="0.25">
      <c r="A439" s="110">
        <f t="shared" si="80"/>
        <v>430</v>
      </c>
      <c r="B439" s="111">
        <v>50121611</v>
      </c>
      <c r="C439" s="114" t="s">
        <v>377</v>
      </c>
      <c r="D439" s="73" t="s">
        <v>185</v>
      </c>
      <c r="E439" s="71">
        <v>1</v>
      </c>
      <c r="F439" s="129" t="s">
        <v>475</v>
      </c>
      <c r="G439" s="130">
        <v>73200</v>
      </c>
      <c r="H439" s="113">
        <v>0.19</v>
      </c>
      <c r="I439" s="134">
        <f t="shared" si="81"/>
        <v>13908</v>
      </c>
      <c r="J439" s="134">
        <f t="shared" si="74"/>
        <v>87108</v>
      </c>
      <c r="K439" s="130">
        <v>92800</v>
      </c>
      <c r="L439" s="113">
        <v>0.19</v>
      </c>
      <c r="M439" s="134">
        <f t="shared" si="82"/>
        <v>17632</v>
      </c>
      <c r="N439" s="134">
        <f t="shared" si="75"/>
        <v>110432</v>
      </c>
      <c r="O439" s="137">
        <v>94720</v>
      </c>
      <c r="P439" s="113">
        <v>0.19</v>
      </c>
      <c r="Q439" s="118">
        <f t="shared" si="83"/>
        <v>17996.8</v>
      </c>
      <c r="R439" s="118">
        <f t="shared" si="76"/>
        <v>112716.8</v>
      </c>
      <c r="S439" s="118">
        <f t="shared" si="77"/>
        <v>86906.666666666672</v>
      </c>
      <c r="T439" s="113">
        <v>0.19</v>
      </c>
      <c r="U439" s="118">
        <f t="shared" si="78"/>
        <v>16512.266666666666</v>
      </c>
      <c r="V439" s="118">
        <f t="shared" si="79"/>
        <v>103418.93333333333</v>
      </c>
    </row>
    <row r="440" spans="1:22" s="109" customFormat="1" ht="38.25" x14ac:dyDescent="0.25">
      <c r="A440" s="110">
        <f t="shared" si="80"/>
        <v>431</v>
      </c>
      <c r="B440" s="111">
        <v>50121500</v>
      </c>
      <c r="C440" s="112" t="s">
        <v>727</v>
      </c>
      <c r="D440" s="73" t="s">
        <v>185</v>
      </c>
      <c r="E440" s="71">
        <v>1</v>
      </c>
      <c r="F440" s="129" t="s">
        <v>475</v>
      </c>
      <c r="G440" s="130">
        <v>114375</v>
      </c>
      <c r="H440" s="113">
        <v>0</v>
      </c>
      <c r="I440" s="134">
        <f t="shared" si="81"/>
        <v>0</v>
      </c>
      <c r="J440" s="134">
        <f t="shared" si="74"/>
        <v>114375</v>
      </c>
      <c r="K440" s="130">
        <v>150000</v>
      </c>
      <c r="L440" s="113">
        <v>0</v>
      </c>
      <c r="M440" s="134">
        <f t="shared" si="82"/>
        <v>0</v>
      </c>
      <c r="N440" s="134">
        <f t="shared" si="75"/>
        <v>150000</v>
      </c>
      <c r="O440" s="137">
        <v>150000</v>
      </c>
      <c r="P440" s="113">
        <v>0</v>
      </c>
      <c r="Q440" s="118">
        <f t="shared" si="83"/>
        <v>0</v>
      </c>
      <c r="R440" s="118">
        <f t="shared" si="76"/>
        <v>150000</v>
      </c>
      <c r="S440" s="118">
        <f t="shared" si="77"/>
        <v>138125</v>
      </c>
      <c r="T440" s="113">
        <v>0</v>
      </c>
      <c r="U440" s="118">
        <f t="shared" si="78"/>
        <v>0</v>
      </c>
      <c r="V440" s="118">
        <f t="shared" si="79"/>
        <v>138125</v>
      </c>
    </row>
    <row r="441" spans="1:22" s="109" customFormat="1" ht="38.25" x14ac:dyDescent="0.25">
      <c r="A441" s="110">
        <f t="shared" si="80"/>
        <v>432</v>
      </c>
      <c r="B441" s="111">
        <v>50121539</v>
      </c>
      <c r="C441" s="112" t="s">
        <v>728</v>
      </c>
      <c r="D441" s="73" t="s">
        <v>185</v>
      </c>
      <c r="E441" s="71">
        <v>1</v>
      </c>
      <c r="F441" s="129" t="s">
        <v>475</v>
      </c>
      <c r="G441" s="130">
        <v>32025</v>
      </c>
      <c r="H441" s="113">
        <v>0</v>
      </c>
      <c r="I441" s="134">
        <f t="shared" si="81"/>
        <v>0</v>
      </c>
      <c r="J441" s="134">
        <f t="shared" si="74"/>
        <v>32025</v>
      </c>
      <c r="K441" s="130">
        <v>42000</v>
      </c>
      <c r="L441" s="113">
        <v>0</v>
      </c>
      <c r="M441" s="134">
        <f t="shared" si="82"/>
        <v>0</v>
      </c>
      <c r="N441" s="134">
        <f t="shared" si="75"/>
        <v>42000</v>
      </c>
      <c r="O441" s="137">
        <v>42000</v>
      </c>
      <c r="P441" s="113">
        <v>0</v>
      </c>
      <c r="Q441" s="118">
        <f t="shared" si="83"/>
        <v>0</v>
      </c>
      <c r="R441" s="118">
        <f t="shared" si="76"/>
        <v>42000</v>
      </c>
      <c r="S441" s="118">
        <f t="shared" si="77"/>
        <v>38675</v>
      </c>
      <c r="T441" s="113">
        <v>0</v>
      </c>
      <c r="U441" s="118">
        <f t="shared" si="78"/>
        <v>0</v>
      </c>
      <c r="V441" s="118">
        <f t="shared" si="79"/>
        <v>38675</v>
      </c>
    </row>
    <row r="442" spans="1:22" s="109" customFormat="1" ht="38.25" x14ac:dyDescent="0.25">
      <c r="A442" s="110">
        <f t="shared" si="80"/>
        <v>433</v>
      </c>
      <c r="B442" s="111">
        <v>50121500</v>
      </c>
      <c r="C442" s="114" t="s">
        <v>378</v>
      </c>
      <c r="D442" s="73" t="s">
        <v>185</v>
      </c>
      <c r="E442" s="71">
        <v>1</v>
      </c>
      <c r="F442" s="129" t="s">
        <v>475</v>
      </c>
      <c r="G442" s="130">
        <v>25162.5</v>
      </c>
      <c r="H442" s="113">
        <v>0</v>
      </c>
      <c r="I442" s="134">
        <f t="shared" si="81"/>
        <v>0</v>
      </c>
      <c r="J442" s="134">
        <f t="shared" si="74"/>
        <v>25162.5</v>
      </c>
      <c r="K442" s="130">
        <v>33000</v>
      </c>
      <c r="L442" s="113">
        <v>0</v>
      </c>
      <c r="M442" s="134">
        <f t="shared" si="82"/>
        <v>0</v>
      </c>
      <c r="N442" s="134">
        <f t="shared" si="75"/>
        <v>33000</v>
      </c>
      <c r="O442" s="138">
        <v>33000</v>
      </c>
      <c r="P442" s="115">
        <v>0</v>
      </c>
      <c r="Q442" s="118">
        <f t="shared" si="83"/>
        <v>0</v>
      </c>
      <c r="R442" s="118">
        <f t="shared" si="76"/>
        <v>33000</v>
      </c>
      <c r="S442" s="118">
        <f t="shared" si="77"/>
        <v>30387.5</v>
      </c>
      <c r="T442" s="115">
        <v>0</v>
      </c>
      <c r="U442" s="118">
        <f t="shared" si="78"/>
        <v>0</v>
      </c>
      <c r="V442" s="118">
        <f t="shared" si="79"/>
        <v>30387.5</v>
      </c>
    </row>
    <row r="443" spans="1:22" s="109" customFormat="1" ht="38.25" x14ac:dyDescent="0.25">
      <c r="A443" s="110">
        <f t="shared" si="80"/>
        <v>434</v>
      </c>
      <c r="B443" s="111">
        <v>50121500</v>
      </c>
      <c r="C443" s="112" t="s">
        <v>729</v>
      </c>
      <c r="D443" s="73" t="s">
        <v>185</v>
      </c>
      <c r="E443" s="71">
        <v>1</v>
      </c>
      <c r="F443" s="129" t="s">
        <v>475</v>
      </c>
      <c r="G443" s="130">
        <v>29737.5</v>
      </c>
      <c r="H443" s="113">
        <v>0</v>
      </c>
      <c r="I443" s="134">
        <f t="shared" si="81"/>
        <v>0</v>
      </c>
      <c r="J443" s="134">
        <f t="shared" si="74"/>
        <v>29737.5</v>
      </c>
      <c r="K443" s="130">
        <v>39000</v>
      </c>
      <c r="L443" s="113">
        <v>0</v>
      </c>
      <c r="M443" s="134">
        <f t="shared" si="82"/>
        <v>0</v>
      </c>
      <c r="N443" s="134">
        <f t="shared" si="75"/>
        <v>39000</v>
      </c>
      <c r="O443" s="137">
        <v>39000</v>
      </c>
      <c r="P443" s="113">
        <v>0</v>
      </c>
      <c r="Q443" s="118">
        <f t="shared" si="83"/>
        <v>0</v>
      </c>
      <c r="R443" s="118">
        <f t="shared" si="76"/>
        <v>39000</v>
      </c>
      <c r="S443" s="118">
        <f t="shared" si="77"/>
        <v>35912.5</v>
      </c>
      <c r="T443" s="113">
        <v>0</v>
      </c>
      <c r="U443" s="118">
        <f t="shared" si="78"/>
        <v>0</v>
      </c>
      <c r="V443" s="118">
        <f t="shared" si="79"/>
        <v>35912.5</v>
      </c>
    </row>
    <row r="444" spans="1:22" s="109" customFormat="1" ht="38.25" x14ac:dyDescent="0.25">
      <c r="A444" s="110">
        <f t="shared" si="80"/>
        <v>435</v>
      </c>
      <c r="B444" s="111">
        <v>50112000</v>
      </c>
      <c r="C444" s="116" t="s">
        <v>730</v>
      </c>
      <c r="D444" s="73" t="s">
        <v>185</v>
      </c>
      <c r="E444" s="71">
        <v>1</v>
      </c>
      <c r="F444" s="129" t="s">
        <v>475</v>
      </c>
      <c r="G444" s="131">
        <v>53985</v>
      </c>
      <c r="H444" s="117">
        <v>0.05</v>
      </c>
      <c r="I444" s="134">
        <f t="shared" si="81"/>
        <v>2699.25</v>
      </c>
      <c r="J444" s="134">
        <f t="shared" si="74"/>
        <v>56684.25</v>
      </c>
      <c r="K444" s="131">
        <v>70800</v>
      </c>
      <c r="L444" s="117">
        <v>0.05</v>
      </c>
      <c r="M444" s="134">
        <f t="shared" si="82"/>
        <v>3540</v>
      </c>
      <c r="N444" s="134">
        <f t="shared" si="75"/>
        <v>74340</v>
      </c>
      <c r="O444" s="137">
        <v>70800</v>
      </c>
      <c r="P444" s="113">
        <v>0.05</v>
      </c>
      <c r="Q444" s="118">
        <f t="shared" si="83"/>
        <v>3540</v>
      </c>
      <c r="R444" s="118">
        <f t="shared" si="76"/>
        <v>74340</v>
      </c>
      <c r="S444" s="118">
        <f t="shared" si="77"/>
        <v>65195</v>
      </c>
      <c r="T444" s="113">
        <v>0.05</v>
      </c>
      <c r="U444" s="118">
        <f t="shared" si="78"/>
        <v>3259.75</v>
      </c>
      <c r="V444" s="118">
        <f t="shared" si="79"/>
        <v>68454.75</v>
      </c>
    </row>
    <row r="445" spans="1:22" ht="38.25" x14ac:dyDescent="0.25">
      <c r="A445" s="110">
        <f t="shared" si="80"/>
        <v>436</v>
      </c>
      <c r="B445" s="111">
        <v>50112000</v>
      </c>
      <c r="C445" s="114" t="s">
        <v>379</v>
      </c>
      <c r="D445" s="72" t="s">
        <v>185</v>
      </c>
      <c r="E445" s="71">
        <v>1</v>
      </c>
      <c r="F445" s="129" t="s">
        <v>475</v>
      </c>
      <c r="G445" s="130">
        <v>93787.5</v>
      </c>
      <c r="H445" s="113">
        <v>0.05</v>
      </c>
      <c r="I445" s="134">
        <f t="shared" si="81"/>
        <v>4689.375</v>
      </c>
      <c r="J445" s="134">
        <f t="shared" si="74"/>
        <v>98476.875</v>
      </c>
      <c r="K445" s="130">
        <v>90000</v>
      </c>
      <c r="L445" s="113">
        <v>0.05</v>
      </c>
      <c r="M445" s="134">
        <f t="shared" si="82"/>
        <v>4500</v>
      </c>
      <c r="N445" s="134">
        <f t="shared" si="75"/>
        <v>94500</v>
      </c>
      <c r="O445" s="137">
        <v>90000</v>
      </c>
      <c r="P445" s="113">
        <v>0.05</v>
      </c>
      <c r="Q445" s="118">
        <f t="shared" si="83"/>
        <v>4500</v>
      </c>
      <c r="R445" s="118">
        <f t="shared" si="76"/>
        <v>94500</v>
      </c>
      <c r="S445" s="118">
        <f t="shared" si="77"/>
        <v>91262.5</v>
      </c>
      <c r="T445" s="113">
        <v>0.05</v>
      </c>
      <c r="U445" s="118">
        <f t="shared" si="78"/>
        <v>4563.125</v>
      </c>
      <c r="V445" s="118">
        <f t="shared" si="79"/>
        <v>95825.625</v>
      </c>
    </row>
    <row r="446" spans="1:22" ht="38.25" x14ac:dyDescent="0.25">
      <c r="A446" s="110">
        <f t="shared" si="80"/>
        <v>437</v>
      </c>
      <c r="B446" s="111">
        <v>50131701</v>
      </c>
      <c r="C446" s="114" t="s">
        <v>380</v>
      </c>
      <c r="D446" s="72" t="s">
        <v>185</v>
      </c>
      <c r="E446" s="71">
        <v>1</v>
      </c>
      <c r="F446" s="129" t="s">
        <v>475</v>
      </c>
      <c r="G446" s="130">
        <v>27450</v>
      </c>
      <c r="H446" s="113">
        <v>0.19</v>
      </c>
      <c r="I446" s="134">
        <f t="shared" si="81"/>
        <v>5215.5</v>
      </c>
      <c r="J446" s="134">
        <f t="shared" si="74"/>
        <v>32665.5</v>
      </c>
      <c r="K446" s="130">
        <v>34800</v>
      </c>
      <c r="L446" s="113">
        <v>0.19</v>
      </c>
      <c r="M446" s="134">
        <f t="shared" si="82"/>
        <v>6612</v>
      </c>
      <c r="N446" s="134">
        <f t="shared" si="75"/>
        <v>41412</v>
      </c>
      <c r="O446" s="137">
        <v>35520</v>
      </c>
      <c r="P446" s="113">
        <v>0.19</v>
      </c>
      <c r="Q446" s="118">
        <f t="shared" si="83"/>
        <v>6748.8</v>
      </c>
      <c r="R446" s="118">
        <f t="shared" si="76"/>
        <v>42268.800000000003</v>
      </c>
      <c r="S446" s="118">
        <f t="shared" si="77"/>
        <v>32590</v>
      </c>
      <c r="T446" s="113">
        <v>0.19</v>
      </c>
      <c r="U446" s="118">
        <f t="shared" si="78"/>
        <v>6192.1</v>
      </c>
      <c r="V446" s="118">
        <f t="shared" si="79"/>
        <v>38782.1</v>
      </c>
    </row>
    <row r="447" spans="1:22" ht="38.25" x14ac:dyDescent="0.25">
      <c r="A447" s="110">
        <f t="shared" si="80"/>
        <v>438</v>
      </c>
      <c r="B447" s="111">
        <v>50192303</v>
      </c>
      <c r="C447" s="112" t="s">
        <v>731</v>
      </c>
      <c r="D447" s="72" t="s">
        <v>185</v>
      </c>
      <c r="E447" s="71">
        <v>1</v>
      </c>
      <c r="F447" s="129" t="s">
        <v>475</v>
      </c>
      <c r="G447" s="130">
        <v>128100</v>
      </c>
      <c r="H447" s="113">
        <v>0.19</v>
      </c>
      <c r="I447" s="134">
        <f t="shared" si="81"/>
        <v>24339</v>
      </c>
      <c r="J447" s="134">
        <f t="shared" si="74"/>
        <v>152439</v>
      </c>
      <c r="K447" s="130">
        <v>162400</v>
      </c>
      <c r="L447" s="113">
        <v>0.19</v>
      </c>
      <c r="M447" s="134">
        <f t="shared" si="82"/>
        <v>30856</v>
      </c>
      <c r="N447" s="134">
        <f t="shared" si="75"/>
        <v>193256</v>
      </c>
      <c r="O447" s="137">
        <v>165760</v>
      </c>
      <c r="P447" s="113">
        <v>0.19</v>
      </c>
      <c r="Q447" s="118">
        <f t="shared" si="83"/>
        <v>31494.400000000001</v>
      </c>
      <c r="R447" s="118">
        <f t="shared" si="76"/>
        <v>197254.39999999999</v>
      </c>
      <c r="S447" s="118">
        <f t="shared" si="77"/>
        <v>152086.66666666666</v>
      </c>
      <c r="T447" s="113">
        <v>0.19</v>
      </c>
      <c r="U447" s="118">
        <f t="shared" si="78"/>
        <v>28896.466666666664</v>
      </c>
      <c r="V447" s="118">
        <f t="shared" si="79"/>
        <v>180983.13333333333</v>
      </c>
    </row>
    <row r="448" spans="1:22" ht="38.25" x14ac:dyDescent="0.25">
      <c r="A448" s="110">
        <f t="shared" si="80"/>
        <v>439</v>
      </c>
      <c r="B448" s="111">
        <v>50192303</v>
      </c>
      <c r="C448" s="114" t="s">
        <v>381</v>
      </c>
      <c r="D448" s="72" t="s">
        <v>185</v>
      </c>
      <c r="E448" s="71">
        <v>1</v>
      </c>
      <c r="F448" s="129" t="s">
        <v>475</v>
      </c>
      <c r="G448" s="130">
        <v>33168.75</v>
      </c>
      <c r="H448" s="113">
        <v>0.19</v>
      </c>
      <c r="I448" s="134">
        <f t="shared" si="81"/>
        <v>6302.0625</v>
      </c>
      <c r="J448" s="134">
        <f t="shared" si="74"/>
        <v>39470.8125</v>
      </c>
      <c r="K448" s="130">
        <v>42050</v>
      </c>
      <c r="L448" s="113">
        <v>0.19</v>
      </c>
      <c r="M448" s="134">
        <f t="shared" si="82"/>
        <v>7989.5</v>
      </c>
      <c r="N448" s="134">
        <f t="shared" si="75"/>
        <v>50039.5</v>
      </c>
      <c r="O448" s="137">
        <v>42920</v>
      </c>
      <c r="P448" s="113">
        <v>0.19</v>
      </c>
      <c r="Q448" s="118">
        <f t="shared" si="83"/>
        <v>8154.8</v>
      </c>
      <c r="R448" s="118">
        <f t="shared" si="76"/>
        <v>51074.8</v>
      </c>
      <c r="S448" s="118">
        <f t="shared" si="77"/>
        <v>39379.583333333336</v>
      </c>
      <c r="T448" s="113">
        <v>0.19</v>
      </c>
      <c r="U448" s="118">
        <f t="shared" si="78"/>
        <v>7482.1208333333343</v>
      </c>
      <c r="V448" s="118">
        <f t="shared" si="79"/>
        <v>46861.70416666667</v>
      </c>
    </row>
    <row r="449" spans="1:22" ht="38.25" x14ac:dyDescent="0.25">
      <c r="A449" s="110">
        <f t="shared" si="80"/>
        <v>440</v>
      </c>
      <c r="B449" s="111">
        <v>50112000</v>
      </c>
      <c r="C449" s="112" t="s">
        <v>732</v>
      </c>
      <c r="D449" s="72" t="s">
        <v>185</v>
      </c>
      <c r="E449" s="71">
        <v>1</v>
      </c>
      <c r="F449" s="129" t="s">
        <v>475</v>
      </c>
      <c r="G449" s="130">
        <v>56043.75</v>
      </c>
      <c r="H449" s="113">
        <v>0.05</v>
      </c>
      <c r="I449" s="134">
        <f t="shared" si="81"/>
        <v>2802.1875</v>
      </c>
      <c r="J449" s="134">
        <f t="shared" si="74"/>
        <v>58845.9375</v>
      </c>
      <c r="K449" s="130">
        <v>73500</v>
      </c>
      <c r="L449" s="113">
        <v>0.05</v>
      </c>
      <c r="M449" s="134">
        <f t="shared" si="82"/>
        <v>3675</v>
      </c>
      <c r="N449" s="134">
        <f t="shared" si="75"/>
        <v>77175</v>
      </c>
      <c r="O449" s="137">
        <v>73500</v>
      </c>
      <c r="P449" s="113">
        <v>0.05</v>
      </c>
      <c r="Q449" s="118">
        <f t="shared" si="83"/>
        <v>3675</v>
      </c>
      <c r="R449" s="118">
        <f t="shared" si="76"/>
        <v>77175</v>
      </c>
      <c r="S449" s="118">
        <f t="shared" si="77"/>
        <v>67681.25</v>
      </c>
      <c r="T449" s="113">
        <v>0.05</v>
      </c>
      <c r="U449" s="118">
        <f t="shared" si="78"/>
        <v>3384.0625</v>
      </c>
      <c r="V449" s="118">
        <f t="shared" si="79"/>
        <v>71065.3125</v>
      </c>
    </row>
    <row r="450" spans="1:22" ht="38.25" x14ac:dyDescent="0.25">
      <c r="A450" s="110">
        <f t="shared" si="80"/>
        <v>441</v>
      </c>
      <c r="B450" s="111">
        <v>50131701</v>
      </c>
      <c r="C450" s="114" t="s">
        <v>382</v>
      </c>
      <c r="D450" s="72" t="s">
        <v>185</v>
      </c>
      <c r="E450" s="71">
        <v>1</v>
      </c>
      <c r="F450" s="129" t="s">
        <v>475</v>
      </c>
      <c r="G450" s="130">
        <v>16698.75</v>
      </c>
      <c r="H450" s="113">
        <v>0.19</v>
      </c>
      <c r="I450" s="134">
        <f t="shared" si="81"/>
        <v>3172.7624999999998</v>
      </c>
      <c r="J450" s="134">
        <f t="shared" si="74"/>
        <v>19871.512500000001</v>
      </c>
      <c r="K450" s="130">
        <v>21170</v>
      </c>
      <c r="L450" s="113">
        <v>0.19</v>
      </c>
      <c r="M450" s="134">
        <f t="shared" si="82"/>
        <v>4022.3</v>
      </c>
      <c r="N450" s="134">
        <f t="shared" si="75"/>
        <v>25192.3</v>
      </c>
      <c r="O450" s="137">
        <v>21608</v>
      </c>
      <c r="P450" s="113">
        <v>0.19</v>
      </c>
      <c r="Q450" s="118">
        <f t="shared" si="83"/>
        <v>4105.5200000000004</v>
      </c>
      <c r="R450" s="118">
        <f t="shared" si="76"/>
        <v>25713.52</v>
      </c>
      <c r="S450" s="118">
        <f t="shared" si="77"/>
        <v>19825.583333333332</v>
      </c>
      <c r="T450" s="113">
        <v>0.19</v>
      </c>
      <c r="U450" s="118">
        <f t="shared" si="78"/>
        <v>3766.8608333333332</v>
      </c>
      <c r="V450" s="118">
        <f t="shared" si="79"/>
        <v>23592.444166666664</v>
      </c>
    </row>
    <row r="451" spans="1:22" ht="38.25" x14ac:dyDescent="0.25">
      <c r="A451" s="110">
        <f t="shared" si="80"/>
        <v>442</v>
      </c>
      <c r="B451" s="111">
        <v>50112000</v>
      </c>
      <c r="C451" s="112" t="s">
        <v>733</v>
      </c>
      <c r="D451" s="72" t="s">
        <v>185</v>
      </c>
      <c r="E451" s="71">
        <v>1</v>
      </c>
      <c r="F451" s="129" t="s">
        <v>475</v>
      </c>
      <c r="G451" s="130">
        <v>39802.5</v>
      </c>
      <c r="H451" s="113">
        <v>0.05</v>
      </c>
      <c r="I451" s="134">
        <f t="shared" si="81"/>
        <v>1990.125</v>
      </c>
      <c r="J451" s="134">
        <f t="shared" si="74"/>
        <v>41792.625</v>
      </c>
      <c r="K451" s="130">
        <v>52200</v>
      </c>
      <c r="L451" s="113">
        <v>0.05</v>
      </c>
      <c r="M451" s="134">
        <f t="shared" si="82"/>
        <v>2610</v>
      </c>
      <c r="N451" s="134">
        <f t="shared" si="75"/>
        <v>54810</v>
      </c>
      <c r="O451" s="137">
        <v>52200</v>
      </c>
      <c r="P451" s="113">
        <v>0.05</v>
      </c>
      <c r="Q451" s="118">
        <f t="shared" si="83"/>
        <v>2610</v>
      </c>
      <c r="R451" s="118">
        <f t="shared" si="76"/>
        <v>54810</v>
      </c>
      <c r="S451" s="118">
        <f t="shared" si="77"/>
        <v>48067.5</v>
      </c>
      <c r="T451" s="113">
        <v>0.05</v>
      </c>
      <c r="U451" s="118">
        <f t="shared" si="78"/>
        <v>2403.375</v>
      </c>
      <c r="V451" s="118">
        <f t="shared" si="79"/>
        <v>50470.875</v>
      </c>
    </row>
    <row r="452" spans="1:22" ht="38.25" x14ac:dyDescent="0.25">
      <c r="A452" s="110">
        <f t="shared" si="80"/>
        <v>443</v>
      </c>
      <c r="B452" s="111">
        <v>50131701</v>
      </c>
      <c r="C452" s="112" t="s">
        <v>734</v>
      </c>
      <c r="D452" s="72" t="s">
        <v>185</v>
      </c>
      <c r="E452" s="71">
        <v>1</v>
      </c>
      <c r="F452" s="129" t="s">
        <v>475</v>
      </c>
      <c r="G452" s="130">
        <v>70866.75</v>
      </c>
      <c r="H452" s="113">
        <v>0.19</v>
      </c>
      <c r="I452" s="134">
        <f t="shared" si="81"/>
        <v>13464.682500000001</v>
      </c>
      <c r="J452" s="134">
        <f t="shared" si="74"/>
        <v>84331.432499999995</v>
      </c>
      <c r="K452" s="130">
        <v>89842</v>
      </c>
      <c r="L452" s="113">
        <v>0.19</v>
      </c>
      <c r="M452" s="134">
        <f t="shared" si="82"/>
        <v>17069.98</v>
      </c>
      <c r="N452" s="134">
        <f t="shared" si="75"/>
        <v>106911.98</v>
      </c>
      <c r="O452" s="137">
        <v>91701</v>
      </c>
      <c r="P452" s="113">
        <v>0.19</v>
      </c>
      <c r="Q452" s="118">
        <f t="shared" si="83"/>
        <v>17423.189999999999</v>
      </c>
      <c r="R452" s="118">
        <f t="shared" si="76"/>
        <v>109124.19</v>
      </c>
      <c r="S452" s="118">
        <f t="shared" si="77"/>
        <v>84136.583333333328</v>
      </c>
      <c r="T452" s="113">
        <v>0.19</v>
      </c>
      <c r="U452" s="118">
        <f t="shared" si="78"/>
        <v>15985.950833333332</v>
      </c>
      <c r="V452" s="118">
        <f t="shared" si="79"/>
        <v>100122.53416666666</v>
      </c>
    </row>
    <row r="453" spans="1:22" ht="38.25" x14ac:dyDescent="0.25">
      <c r="A453" s="110">
        <f t="shared" si="80"/>
        <v>444</v>
      </c>
      <c r="B453" s="111">
        <v>50112000</v>
      </c>
      <c r="C453" s="114" t="s">
        <v>383</v>
      </c>
      <c r="D453" s="72" t="s">
        <v>185</v>
      </c>
      <c r="E453" s="71">
        <v>1</v>
      </c>
      <c r="F453" s="129" t="s">
        <v>475</v>
      </c>
      <c r="G453" s="130">
        <v>34998.75</v>
      </c>
      <c r="H453" s="113">
        <v>0.05</v>
      </c>
      <c r="I453" s="135">
        <f t="shared" si="81"/>
        <v>1749.9375</v>
      </c>
      <c r="J453" s="134">
        <f t="shared" si="74"/>
        <v>36748.6875</v>
      </c>
      <c r="K453" s="130">
        <v>45900</v>
      </c>
      <c r="L453" s="113">
        <v>0.05</v>
      </c>
      <c r="M453" s="135">
        <f t="shared" si="82"/>
        <v>2295</v>
      </c>
      <c r="N453" s="135">
        <f t="shared" si="75"/>
        <v>48195</v>
      </c>
      <c r="O453" s="137">
        <v>45900</v>
      </c>
      <c r="P453" s="113">
        <v>0.05</v>
      </c>
      <c r="Q453" s="136">
        <f t="shared" si="83"/>
        <v>2295</v>
      </c>
      <c r="R453" s="118">
        <f t="shared" si="76"/>
        <v>48195</v>
      </c>
      <c r="S453" s="118">
        <f t="shared" si="77"/>
        <v>42266.25</v>
      </c>
      <c r="T453" s="113">
        <v>0.05</v>
      </c>
      <c r="U453" s="118">
        <f t="shared" si="78"/>
        <v>2113.3125</v>
      </c>
      <c r="V453" s="118">
        <f t="shared" si="79"/>
        <v>44379.5625</v>
      </c>
    </row>
    <row r="454" spans="1:22" ht="38.25" x14ac:dyDescent="0.25">
      <c r="A454" s="110">
        <f t="shared" si="80"/>
        <v>445</v>
      </c>
      <c r="B454" s="111">
        <v>50112000</v>
      </c>
      <c r="C454" s="112" t="s">
        <v>735</v>
      </c>
      <c r="D454" s="72" t="s">
        <v>185</v>
      </c>
      <c r="E454" s="71">
        <v>1</v>
      </c>
      <c r="F454" s="129" t="s">
        <v>475</v>
      </c>
      <c r="G454" s="130">
        <v>32025</v>
      </c>
      <c r="H454" s="113">
        <v>0.05</v>
      </c>
      <c r="I454" s="134">
        <f t="shared" si="81"/>
        <v>1601.25</v>
      </c>
      <c r="J454" s="134">
        <f t="shared" si="74"/>
        <v>33626.25</v>
      </c>
      <c r="K454" s="130">
        <v>42000</v>
      </c>
      <c r="L454" s="113">
        <v>0.05</v>
      </c>
      <c r="M454" s="134">
        <f t="shared" si="82"/>
        <v>2100</v>
      </c>
      <c r="N454" s="134">
        <f t="shared" si="75"/>
        <v>44100</v>
      </c>
      <c r="O454" s="137">
        <v>42000</v>
      </c>
      <c r="P454" s="113">
        <v>0.05</v>
      </c>
      <c r="Q454" s="118">
        <f t="shared" si="83"/>
        <v>2100</v>
      </c>
      <c r="R454" s="118">
        <f t="shared" si="76"/>
        <v>44100</v>
      </c>
      <c r="S454" s="118">
        <f t="shared" si="77"/>
        <v>38675</v>
      </c>
      <c r="T454" s="113">
        <v>0.05</v>
      </c>
      <c r="U454" s="118">
        <f t="shared" si="78"/>
        <v>1933.75</v>
      </c>
      <c r="V454" s="118">
        <f t="shared" si="79"/>
        <v>40608.75</v>
      </c>
    </row>
    <row r="455" spans="1:22" ht="38.25" x14ac:dyDescent="0.25">
      <c r="A455" s="110">
        <f t="shared" si="80"/>
        <v>446</v>
      </c>
      <c r="B455" s="111">
        <v>50131802</v>
      </c>
      <c r="C455" s="112" t="s">
        <v>736</v>
      </c>
      <c r="D455" s="73" t="s">
        <v>185</v>
      </c>
      <c r="E455" s="71">
        <v>1</v>
      </c>
      <c r="F455" s="129" t="s">
        <v>475</v>
      </c>
      <c r="G455" s="130">
        <v>123525</v>
      </c>
      <c r="H455" s="113">
        <v>0</v>
      </c>
      <c r="I455" s="134">
        <f t="shared" si="81"/>
        <v>0</v>
      </c>
      <c r="J455" s="134">
        <f t="shared" si="74"/>
        <v>123525</v>
      </c>
      <c r="K455" s="130">
        <v>162000</v>
      </c>
      <c r="L455" s="113">
        <v>0</v>
      </c>
      <c r="M455" s="134">
        <f t="shared" si="82"/>
        <v>0</v>
      </c>
      <c r="N455" s="134">
        <f t="shared" si="75"/>
        <v>162000</v>
      </c>
      <c r="O455" s="138">
        <v>162000</v>
      </c>
      <c r="P455" s="115">
        <v>0</v>
      </c>
      <c r="Q455" s="118">
        <f t="shared" si="83"/>
        <v>0</v>
      </c>
      <c r="R455" s="118">
        <f t="shared" si="76"/>
        <v>162000</v>
      </c>
      <c r="S455" s="118">
        <f t="shared" si="77"/>
        <v>149175</v>
      </c>
      <c r="T455" s="115">
        <v>0</v>
      </c>
      <c r="U455" s="118">
        <f t="shared" si="78"/>
        <v>0</v>
      </c>
      <c r="V455" s="118">
        <f t="shared" si="79"/>
        <v>149175</v>
      </c>
    </row>
    <row r="456" spans="1:22" ht="38.25" x14ac:dyDescent="0.25">
      <c r="A456" s="110">
        <f t="shared" si="80"/>
        <v>447</v>
      </c>
      <c r="B456" s="111">
        <v>50131802</v>
      </c>
      <c r="C456" s="114" t="s">
        <v>384</v>
      </c>
      <c r="D456" s="73" t="s">
        <v>185</v>
      </c>
      <c r="E456" s="71">
        <v>1</v>
      </c>
      <c r="F456" s="129" t="s">
        <v>475</v>
      </c>
      <c r="G456" s="130">
        <v>251625</v>
      </c>
      <c r="H456" s="113">
        <v>0</v>
      </c>
      <c r="I456" s="134">
        <f t="shared" si="81"/>
        <v>0</v>
      </c>
      <c r="J456" s="134">
        <f t="shared" si="74"/>
        <v>251625</v>
      </c>
      <c r="K456" s="130">
        <v>308000</v>
      </c>
      <c r="L456" s="113">
        <v>0</v>
      </c>
      <c r="M456" s="134">
        <f t="shared" si="82"/>
        <v>0</v>
      </c>
      <c r="N456" s="134">
        <f t="shared" si="75"/>
        <v>308000</v>
      </c>
      <c r="O456" s="137">
        <v>319000</v>
      </c>
      <c r="P456" s="113">
        <v>0</v>
      </c>
      <c r="Q456" s="118">
        <f t="shared" si="83"/>
        <v>0</v>
      </c>
      <c r="R456" s="118">
        <f t="shared" si="76"/>
        <v>319000</v>
      </c>
      <c r="S456" s="118">
        <f t="shared" si="77"/>
        <v>292875</v>
      </c>
      <c r="T456" s="113">
        <v>0</v>
      </c>
      <c r="U456" s="118">
        <f t="shared" si="78"/>
        <v>0</v>
      </c>
      <c r="V456" s="118">
        <f t="shared" si="79"/>
        <v>292875</v>
      </c>
    </row>
    <row r="457" spans="1:22" ht="38.25" x14ac:dyDescent="0.25">
      <c r="A457" s="110">
        <f t="shared" si="80"/>
        <v>448</v>
      </c>
      <c r="B457" s="111">
        <v>50131802</v>
      </c>
      <c r="C457" s="114" t="s">
        <v>385</v>
      </c>
      <c r="D457" s="73" t="s">
        <v>185</v>
      </c>
      <c r="E457" s="71">
        <v>1</v>
      </c>
      <c r="F457" s="129" t="s">
        <v>475</v>
      </c>
      <c r="G457" s="130">
        <v>272212.5</v>
      </c>
      <c r="H457" s="113">
        <v>0</v>
      </c>
      <c r="I457" s="134">
        <f t="shared" si="81"/>
        <v>0</v>
      </c>
      <c r="J457" s="134">
        <f t="shared" si="74"/>
        <v>272212.5</v>
      </c>
      <c r="K457" s="130">
        <v>340200</v>
      </c>
      <c r="L457" s="113">
        <v>0</v>
      </c>
      <c r="M457" s="134">
        <f t="shared" si="82"/>
        <v>0</v>
      </c>
      <c r="N457" s="134">
        <f t="shared" si="75"/>
        <v>340200</v>
      </c>
      <c r="O457" s="137">
        <v>352350</v>
      </c>
      <c r="P457" s="113">
        <v>0</v>
      </c>
      <c r="Q457" s="118">
        <f t="shared" si="83"/>
        <v>0</v>
      </c>
      <c r="R457" s="118">
        <f t="shared" si="76"/>
        <v>352350</v>
      </c>
      <c r="S457" s="118">
        <f t="shared" si="77"/>
        <v>321587.5</v>
      </c>
      <c r="T457" s="113">
        <v>0</v>
      </c>
      <c r="U457" s="118">
        <f t="shared" si="78"/>
        <v>0</v>
      </c>
      <c r="V457" s="118">
        <f t="shared" si="79"/>
        <v>321587.5</v>
      </c>
    </row>
    <row r="458" spans="1:22" ht="38.25" x14ac:dyDescent="0.25">
      <c r="A458" s="110">
        <f t="shared" si="80"/>
        <v>449</v>
      </c>
      <c r="B458" s="111">
        <v>50131800</v>
      </c>
      <c r="C458" s="114" t="s">
        <v>386</v>
      </c>
      <c r="D458" s="73" t="s">
        <v>185</v>
      </c>
      <c r="E458" s="71">
        <v>1</v>
      </c>
      <c r="F458" s="129" t="s">
        <v>475</v>
      </c>
      <c r="G458" s="130">
        <v>40717.5</v>
      </c>
      <c r="H458" s="113">
        <v>0</v>
      </c>
      <c r="I458" s="134">
        <f t="shared" si="81"/>
        <v>0</v>
      </c>
      <c r="J458" s="134">
        <f t="shared" ref="J458:J521" si="84">+(G458+I458)*E458</f>
        <v>40717.5</v>
      </c>
      <c r="K458" s="130">
        <v>53400</v>
      </c>
      <c r="L458" s="113">
        <v>0</v>
      </c>
      <c r="M458" s="134">
        <f t="shared" si="82"/>
        <v>0</v>
      </c>
      <c r="N458" s="134">
        <f t="shared" ref="N458:N521" si="85">+(K458+M458)*E458</f>
        <v>53400</v>
      </c>
      <c r="O458" s="137">
        <v>53400</v>
      </c>
      <c r="P458" s="113">
        <v>0</v>
      </c>
      <c r="Q458" s="118">
        <f t="shared" si="83"/>
        <v>0</v>
      </c>
      <c r="R458" s="118">
        <f t="shared" ref="R458:R521" si="86">+(O458+Q458)*E458</f>
        <v>53400</v>
      </c>
      <c r="S458" s="118">
        <f t="shared" si="77"/>
        <v>49172.5</v>
      </c>
      <c r="T458" s="113">
        <v>0</v>
      </c>
      <c r="U458" s="118">
        <f t="shared" si="78"/>
        <v>0</v>
      </c>
      <c r="V458" s="118">
        <f t="shared" si="79"/>
        <v>49172.5</v>
      </c>
    </row>
    <row r="459" spans="1:22" ht="38.25" x14ac:dyDescent="0.25">
      <c r="A459" s="110">
        <f t="shared" si="80"/>
        <v>450</v>
      </c>
      <c r="B459" s="111">
        <v>50131800</v>
      </c>
      <c r="C459" s="114" t="s">
        <v>387</v>
      </c>
      <c r="D459" s="73" t="s">
        <v>185</v>
      </c>
      <c r="E459" s="71">
        <v>1</v>
      </c>
      <c r="F459" s="129" t="s">
        <v>475</v>
      </c>
      <c r="G459" s="130">
        <v>44606.25</v>
      </c>
      <c r="H459" s="113">
        <v>0</v>
      </c>
      <c r="I459" s="134">
        <f t="shared" si="81"/>
        <v>0</v>
      </c>
      <c r="J459" s="134">
        <f t="shared" si="84"/>
        <v>44606.25</v>
      </c>
      <c r="K459" s="130">
        <v>58500</v>
      </c>
      <c r="L459" s="113">
        <v>0</v>
      </c>
      <c r="M459" s="134">
        <f t="shared" si="82"/>
        <v>0</v>
      </c>
      <c r="N459" s="134">
        <f t="shared" si="85"/>
        <v>58500</v>
      </c>
      <c r="O459" s="137">
        <v>58500</v>
      </c>
      <c r="P459" s="113">
        <v>0</v>
      </c>
      <c r="Q459" s="118">
        <f t="shared" si="83"/>
        <v>0</v>
      </c>
      <c r="R459" s="118">
        <f t="shared" si="86"/>
        <v>58500</v>
      </c>
      <c r="S459" s="118">
        <f t="shared" ref="S459:S522" si="87">+(K459+O459+G459)/3</f>
        <v>53868.75</v>
      </c>
      <c r="T459" s="113">
        <v>0</v>
      </c>
      <c r="U459" s="118">
        <f t="shared" ref="U459:U522" si="88">+S459*T459</f>
        <v>0</v>
      </c>
      <c r="V459" s="118">
        <f t="shared" ref="V459:V522" si="89">+(S459+U459)*E459</f>
        <v>53868.75</v>
      </c>
    </row>
    <row r="460" spans="1:22" ht="38.25" x14ac:dyDescent="0.25">
      <c r="A460" s="110">
        <f t="shared" ref="A460:A523" si="90">+A459+1</f>
        <v>451</v>
      </c>
      <c r="B460" s="111">
        <v>50131800</v>
      </c>
      <c r="C460" s="112" t="s">
        <v>737</v>
      </c>
      <c r="D460" s="73" t="s">
        <v>185</v>
      </c>
      <c r="E460" s="71">
        <v>1</v>
      </c>
      <c r="F460" s="129" t="s">
        <v>475</v>
      </c>
      <c r="G460" s="130">
        <v>29737.5</v>
      </c>
      <c r="H460" s="113">
        <v>0</v>
      </c>
      <c r="I460" s="134">
        <f t="shared" si="81"/>
        <v>0</v>
      </c>
      <c r="J460" s="134">
        <f t="shared" si="84"/>
        <v>29737.5</v>
      </c>
      <c r="K460" s="130">
        <v>39000</v>
      </c>
      <c r="L460" s="113">
        <v>0</v>
      </c>
      <c r="M460" s="134">
        <f t="shared" si="82"/>
        <v>0</v>
      </c>
      <c r="N460" s="134">
        <f t="shared" si="85"/>
        <v>39000</v>
      </c>
      <c r="O460" s="137">
        <v>39000</v>
      </c>
      <c r="P460" s="113">
        <v>0</v>
      </c>
      <c r="Q460" s="118">
        <f t="shared" si="83"/>
        <v>0</v>
      </c>
      <c r="R460" s="118">
        <f t="shared" si="86"/>
        <v>39000</v>
      </c>
      <c r="S460" s="118">
        <f t="shared" si="87"/>
        <v>35912.5</v>
      </c>
      <c r="T460" s="113">
        <v>0</v>
      </c>
      <c r="U460" s="118">
        <f t="shared" si="88"/>
        <v>0</v>
      </c>
      <c r="V460" s="118">
        <f t="shared" si="89"/>
        <v>35912.5</v>
      </c>
    </row>
    <row r="461" spans="1:22" ht="38.25" x14ac:dyDescent="0.25">
      <c r="A461" s="110">
        <f t="shared" si="90"/>
        <v>452</v>
      </c>
      <c r="B461" s="111">
        <v>50131801</v>
      </c>
      <c r="C461" s="114" t="s">
        <v>388</v>
      </c>
      <c r="D461" s="73" t="s">
        <v>185</v>
      </c>
      <c r="E461" s="71">
        <v>1</v>
      </c>
      <c r="F461" s="129" t="s">
        <v>475</v>
      </c>
      <c r="G461" s="130">
        <v>31338.75</v>
      </c>
      <c r="H461" s="113">
        <v>0</v>
      </c>
      <c r="I461" s="134">
        <f t="shared" si="81"/>
        <v>0</v>
      </c>
      <c r="J461" s="134">
        <f t="shared" si="84"/>
        <v>31338.75</v>
      </c>
      <c r="K461" s="130">
        <v>41100</v>
      </c>
      <c r="L461" s="113">
        <v>0</v>
      </c>
      <c r="M461" s="134">
        <f t="shared" si="82"/>
        <v>0</v>
      </c>
      <c r="N461" s="134">
        <f t="shared" si="85"/>
        <v>41100</v>
      </c>
      <c r="O461" s="137">
        <v>41100</v>
      </c>
      <c r="P461" s="113">
        <v>0</v>
      </c>
      <c r="Q461" s="118">
        <f t="shared" si="83"/>
        <v>0</v>
      </c>
      <c r="R461" s="118">
        <f t="shared" si="86"/>
        <v>41100</v>
      </c>
      <c r="S461" s="118">
        <f t="shared" si="87"/>
        <v>37846.25</v>
      </c>
      <c r="T461" s="113">
        <v>0</v>
      </c>
      <c r="U461" s="118">
        <f t="shared" si="88"/>
        <v>0</v>
      </c>
      <c r="V461" s="118">
        <f t="shared" si="89"/>
        <v>37846.25</v>
      </c>
    </row>
    <row r="462" spans="1:22" ht="38.25" x14ac:dyDescent="0.25">
      <c r="A462" s="110">
        <f t="shared" si="90"/>
        <v>453</v>
      </c>
      <c r="B462" s="111">
        <v>50131800</v>
      </c>
      <c r="C462" s="112" t="s">
        <v>738</v>
      </c>
      <c r="D462" s="73" t="s">
        <v>185</v>
      </c>
      <c r="E462" s="71">
        <v>1</v>
      </c>
      <c r="F462" s="129" t="s">
        <v>475</v>
      </c>
      <c r="G462" s="130">
        <v>50325</v>
      </c>
      <c r="H462" s="113">
        <v>0</v>
      </c>
      <c r="I462" s="134">
        <f t="shared" si="81"/>
        <v>0</v>
      </c>
      <c r="J462" s="134">
        <f t="shared" si="84"/>
        <v>50325</v>
      </c>
      <c r="K462" s="130">
        <v>66000</v>
      </c>
      <c r="L462" s="113">
        <v>0</v>
      </c>
      <c r="M462" s="134">
        <f t="shared" si="82"/>
        <v>0</v>
      </c>
      <c r="N462" s="134">
        <f t="shared" si="85"/>
        <v>66000</v>
      </c>
      <c r="O462" s="137">
        <v>66000</v>
      </c>
      <c r="P462" s="113">
        <v>0</v>
      </c>
      <c r="Q462" s="118">
        <f t="shared" si="83"/>
        <v>0</v>
      </c>
      <c r="R462" s="118">
        <f t="shared" si="86"/>
        <v>66000</v>
      </c>
      <c r="S462" s="118">
        <f t="shared" si="87"/>
        <v>60775</v>
      </c>
      <c r="T462" s="113">
        <v>0</v>
      </c>
      <c r="U462" s="118">
        <f t="shared" si="88"/>
        <v>0</v>
      </c>
      <c r="V462" s="118">
        <f t="shared" si="89"/>
        <v>60775</v>
      </c>
    </row>
    <row r="463" spans="1:22" ht="38.25" x14ac:dyDescent="0.25">
      <c r="A463" s="110">
        <f t="shared" si="90"/>
        <v>454</v>
      </c>
      <c r="B463" s="111">
        <v>50131800</v>
      </c>
      <c r="C463" s="116" t="s">
        <v>739</v>
      </c>
      <c r="D463" s="73" t="s">
        <v>185</v>
      </c>
      <c r="E463" s="71">
        <v>1</v>
      </c>
      <c r="F463" s="129" t="s">
        <v>475</v>
      </c>
      <c r="G463" s="131">
        <v>54900</v>
      </c>
      <c r="H463" s="117">
        <v>0</v>
      </c>
      <c r="I463" s="134">
        <f t="shared" si="81"/>
        <v>0</v>
      </c>
      <c r="J463" s="134">
        <f t="shared" si="84"/>
        <v>54900</v>
      </c>
      <c r="K463" s="131">
        <v>72000</v>
      </c>
      <c r="L463" s="117">
        <v>0</v>
      </c>
      <c r="M463" s="134">
        <f t="shared" si="82"/>
        <v>0</v>
      </c>
      <c r="N463" s="134">
        <f t="shared" si="85"/>
        <v>72000</v>
      </c>
      <c r="O463" s="137">
        <v>72000</v>
      </c>
      <c r="P463" s="113">
        <v>0</v>
      </c>
      <c r="Q463" s="118">
        <f t="shared" si="83"/>
        <v>0</v>
      </c>
      <c r="R463" s="118">
        <f t="shared" si="86"/>
        <v>72000</v>
      </c>
      <c r="S463" s="118">
        <f t="shared" si="87"/>
        <v>66300</v>
      </c>
      <c r="T463" s="113">
        <v>0</v>
      </c>
      <c r="U463" s="118">
        <f t="shared" si="88"/>
        <v>0</v>
      </c>
      <c r="V463" s="118">
        <f t="shared" si="89"/>
        <v>66300</v>
      </c>
    </row>
    <row r="464" spans="1:22" ht="38.25" x14ac:dyDescent="0.25">
      <c r="A464" s="110">
        <f t="shared" si="90"/>
        <v>455</v>
      </c>
      <c r="B464" s="111">
        <v>50131802</v>
      </c>
      <c r="C464" s="114" t="s">
        <v>389</v>
      </c>
      <c r="D464" s="73" t="s">
        <v>185</v>
      </c>
      <c r="E464" s="71">
        <v>1</v>
      </c>
      <c r="F464" s="129" t="s">
        <v>475</v>
      </c>
      <c r="G464" s="130">
        <v>153262.5</v>
      </c>
      <c r="H464" s="113">
        <v>0</v>
      </c>
      <c r="I464" s="134">
        <f t="shared" si="81"/>
        <v>0</v>
      </c>
      <c r="J464" s="134">
        <f t="shared" si="84"/>
        <v>153262.5</v>
      </c>
      <c r="K464" s="130">
        <v>201000</v>
      </c>
      <c r="L464" s="113">
        <v>0</v>
      </c>
      <c r="M464" s="134">
        <f t="shared" si="82"/>
        <v>0</v>
      </c>
      <c r="N464" s="134">
        <f t="shared" si="85"/>
        <v>201000</v>
      </c>
      <c r="O464" s="137">
        <v>201000</v>
      </c>
      <c r="P464" s="113">
        <v>0</v>
      </c>
      <c r="Q464" s="118">
        <f t="shared" si="83"/>
        <v>0</v>
      </c>
      <c r="R464" s="118">
        <f t="shared" si="86"/>
        <v>201000</v>
      </c>
      <c r="S464" s="118">
        <f t="shared" si="87"/>
        <v>185087.5</v>
      </c>
      <c r="T464" s="113">
        <v>0</v>
      </c>
      <c r="U464" s="118">
        <f t="shared" si="88"/>
        <v>0</v>
      </c>
      <c r="V464" s="118">
        <f t="shared" si="89"/>
        <v>185087.5</v>
      </c>
    </row>
    <row r="465" spans="1:22" ht="38.25" x14ac:dyDescent="0.25">
      <c r="A465" s="110">
        <f t="shared" si="90"/>
        <v>456</v>
      </c>
      <c r="B465" s="111">
        <v>50131802</v>
      </c>
      <c r="C465" s="112" t="s">
        <v>740</v>
      </c>
      <c r="D465" s="73" t="s">
        <v>185</v>
      </c>
      <c r="E465" s="71">
        <v>1</v>
      </c>
      <c r="F465" s="129" t="s">
        <v>475</v>
      </c>
      <c r="G465" s="130">
        <v>75487.5</v>
      </c>
      <c r="H465" s="113">
        <v>0</v>
      </c>
      <c r="I465" s="134">
        <f t="shared" si="81"/>
        <v>0</v>
      </c>
      <c r="J465" s="134">
        <f t="shared" si="84"/>
        <v>75487.5</v>
      </c>
      <c r="K465" s="130">
        <v>99000</v>
      </c>
      <c r="L465" s="113">
        <v>0</v>
      </c>
      <c r="M465" s="134">
        <f t="shared" si="82"/>
        <v>0</v>
      </c>
      <c r="N465" s="134">
        <f t="shared" si="85"/>
        <v>99000</v>
      </c>
      <c r="O465" s="137">
        <v>99000</v>
      </c>
      <c r="P465" s="113">
        <v>0</v>
      </c>
      <c r="Q465" s="118">
        <f t="shared" si="83"/>
        <v>0</v>
      </c>
      <c r="R465" s="118">
        <f t="shared" si="86"/>
        <v>99000</v>
      </c>
      <c r="S465" s="118">
        <f t="shared" si="87"/>
        <v>91162.5</v>
      </c>
      <c r="T465" s="113">
        <v>0</v>
      </c>
      <c r="U465" s="118">
        <f t="shared" si="88"/>
        <v>0</v>
      </c>
      <c r="V465" s="118">
        <f t="shared" si="89"/>
        <v>91162.5</v>
      </c>
    </row>
    <row r="466" spans="1:22" ht="38.25" x14ac:dyDescent="0.25">
      <c r="A466" s="110">
        <f t="shared" si="90"/>
        <v>457</v>
      </c>
      <c r="B466" s="111">
        <v>50131802</v>
      </c>
      <c r="C466" s="114" t="s">
        <v>390</v>
      </c>
      <c r="D466" s="73" t="s">
        <v>185</v>
      </c>
      <c r="E466" s="71">
        <v>1</v>
      </c>
      <c r="F466" s="129" t="s">
        <v>475</v>
      </c>
      <c r="G466" s="130">
        <v>141825</v>
      </c>
      <c r="H466" s="113">
        <v>0</v>
      </c>
      <c r="I466" s="134">
        <f t="shared" si="81"/>
        <v>0</v>
      </c>
      <c r="J466" s="134">
        <f t="shared" si="84"/>
        <v>141825</v>
      </c>
      <c r="K466" s="130">
        <v>186000</v>
      </c>
      <c r="L466" s="113">
        <v>0</v>
      </c>
      <c r="M466" s="134">
        <f t="shared" si="82"/>
        <v>0</v>
      </c>
      <c r="N466" s="134">
        <f t="shared" si="85"/>
        <v>186000</v>
      </c>
      <c r="O466" s="137">
        <v>186000</v>
      </c>
      <c r="P466" s="113">
        <v>0</v>
      </c>
      <c r="Q466" s="118">
        <f t="shared" si="83"/>
        <v>0</v>
      </c>
      <c r="R466" s="118">
        <f t="shared" si="86"/>
        <v>186000</v>
      </c>
      <c r="S466" s="118">
        <f t="shared" si="87"/>
        <v>171275</v>
      </c>
      <c r="T466" s="113">
        <v>0</v>
      </c>
      <c r="U466" s="118">
        <f t="shared" si="88"/>
        <v>0</v>
      </c>
      <c r="V466" s="118">
        <f t="shared" si="89"/>
        <v>171275</v>
      </c>
    </row>
    <row r="467" spans="1:22" ht="38.25" x14ac:dyDescent="0.25">
      <c r="A467" s="110">
        <f t="shared" si="90"/>
        <v>458</v>
      </c>
      <c r="B467" s="111">
        <v>50131802</v>
      </c>
      <c r="C467" s="114" t="s">
        <v>391</v>
      </c>
      <c r="D467" s="73" t="s">
        <v>185</v>
      </c>
      <c r="E467" s="71">
        <v>1</v>
      </c>
      <c r="F467" s="129" t="s">
        <v>475</v>
      </c>
      <c r="G467" s="130">
        <v>94931.25</v>
      </c>
      <c r="H467" s="113">
        <v>0</v>
      </c>
      <c r="I467" s="134">
        <f t="shared" si="81"/>
        <v>0</v>
      </c>
      <c r="J467" s="134">
        <f t="shared" si="84"/>
        <v>94931.25</v>
      </c>
      <c r="K467" s="130">
        <v>124500</v>
      </c>
      <c r="L467" s="113">
        <v>0</v>
      </c>
      <c r="M467" s="134">
        <f t="shared" si="82"/>
        <v>0</v>
      </c>
      <c r="N467" s="134">
        <f t="shared" si="85"/>
        <v>124500</v>
      </c>
      <c r="O467" s="138">
        <v>124500</v>
      </c>
      <c r="P467" s="115">
        <v>0</v>
      </c>
      <c r="Q467" s="118">
        <f t="shared" si="83"/>
        <v>0</v>
      </c>
      <c r="R467" s="118">
        <f t="shared" si="86"/>
        <v>124500</v>
      </c>
      <c r="S467" s="118">
        <f t="shared" si="87"/>
        <v>114643.75</v>
      </c>
      <c r="T467" s="115">
        <v>0</v>
      </c>
      <c r="U467" s="118">
        <f t="shared" si="88"/>
        <v>0</v>
      </c>
      <c r="V467" s="118">
        <f t="shared" si="89"/>
        <v>114643.75</v>
      </c>
    </row>
    <row r="468" spans="1:22" ht="38.25" x14ac:dyDescent="0.25">
      <c r="A468" s="110">
        <f t="shared" si="90"/>
        <v>459</v>
      </c>
      <c r="B468" s="111">
        <v>50131802</v>
      </c>
      <c r="C468" s="114" t="s">
        <v>392</v>
      </c>
      <c r="D468" s="73" t="s">
        <v>185</v>
      </c>
      <c r="E468" s="71">
        <v>1</v>
      </c>
      <c r="F468" s="129" t="s">
        <v>475</v>
      </c>
      <c r="G468" s="130">
        <v>192150</v>
      </c>
      <c r="H468" s="113">
        <v>0</v>
      </c>
      <c r="I468" s="134">
        <f t="shared" si="81"/>
        <v>0</v>
      </c>
      <c r="J468" s="134">
        <f t="shared" si="84"/>
        <v>192150</v>
      </c>
      <c r="K468" s="130">
        <v>252000</v>
      </c>
      <c r="L468" s="113">
        <v>0</v>
      </c>
      <c r="M468" s="134">
        <f t="shared" si="82"/>
        <v>0</v>
      </c>
      <c r="N468" s="134">
        <f t="shared" si="85"/>
        <v>252000</v>
      </c>
      <c r="O468" s="137">
        <v>252000</v>
      </c>
      <c r="P468" s="113">
        <v>0</v>
      </c>
      <c r="Q468" s="118">
        <f t="shared" si="83"/>
        <v>0</v>
      </c>
      <c r="R468" s="118">
        <f t="shared" si="86"/>
        <v>252000</v>
      </c>
      <c r="S468" s="118">
        <f t="shared" si="87"/>
        <v>232050</v>
      </c>
      <c r="T468" s="113">
        <v>0</v>
      </c>
      <c r="U468" s="118">
        <f t="shared" si="88"/>
        <v>0</v>
      </c>
      <c r="V468" s="118">
        <f t="shared" si="89"/>
        <v>232050</v>
      </c>
    </row>
    <row r="469" spans="1:22" ht="38.25" x14ac:dyDescent="0.25">
      <c r="A469" s="110">
        <f t="shared" si="90"/>
        <v>460</v>
      </c>
      <c r="B469" s="111">
        <v>50131800</v>
      </c>
      <c r="C469" s="114" t="s">
        <v>393</v>
      </c>
      <c r="D469" s="73" t="s">
        <v>185</v>
      </c>
      <c r="E469" s="71">
        <v>1</v>
      </c>
      <c r="F469" s="129" t="s">
        <v>475</v>
      </c>
      <c r="G469" s="130">
        <v>49181.25</v>
      </c>
      <c r="H469" s="113">
        <v>0</v>
      </c>
      <c r="I469" s="134">
        <f t="shared" si="81"/>
        <v>0</v>
      </c>
      <c r="J469" s="134">
        <f t="shared" si="84"/>
        <v>49181.25</v>
      </c>
      <c r="K469" s="130">
        <v>64500</v>
      </c>
      <c r="L469" s="113">
        <v>0</v>
      </c>
      <c r="M469" s="134">
        <f t="shared" si="82"/>
        <v>0</v>
      </c>
      <c r="N469" s="134">
        <f t="shared" si="85"/>
        <v>64500</v>
      </c>
      <c r="O469" s="137">
        <v>64500</v>
      </c>
      <c r="P469" s="113">
        <v>0</v>
      </c>
      <c r="Q469" s="118">
        <f t="shared" si="83"/>
        <v>0</v>
      </c>
      <c r="R469" s="118">
        <f t="shared" si="86"/>
        <v>64500</v>
      </c>
      <c r="S469" s="118">
        <f t="shared" si="87"/>
        <v>59393.75</v>
      </c>
      <c r="T469" s="113">
        <v>0</v>
      </c>
      <c r="U469" s="118">
        <f t="shared" si="88"/>
        <v>0</v>
      </c>
      <c r="V469" s="118">
        <f t="shared" si="89"/>
        <v>59393.75</v>
      </c>
    </row>
    <row r="470" spans="1:22" ht="38.25" x14ac:dyDescent="0.25">
      <c r="A470" s="110">
        <f t="shared" si="90"/>
        <v>461</v>
      </c>
      <c r="B470" s="111">
        <v>50131802</v>
      </c>
      <c r="C470" s="112" t="s">
        <v>741</v>
      </c>
      <c r="D470" s="73" t="s">
        <v>185</v>
      </c>
      <c r="E470" s="71">
        <v>1</v>
      </c>
      <c r="F470" s="129" t="s">
        <v>475</v>
      </c>
      <c r="G470" s="130">
        <v>145256.25</v>
      </c>
      <c r="H470" s="113">
        <v>0</v>
      </c>
      <c r="I470" s="134">
        <f t="shared" si="81"/>
        <v>0</v>
      </c>
      <c r="J470" s="134">
        <f t="shared" si="84"/>
        <v>145256.25</v>
      </c>
      <c r="K470" s="130">
        <v>190500</v>
      </c>
      <c r="L470" s="113">
        <v>0</v>
      </c>
      <c r="M470" s="134">
        <f t="shared" si="82"/>
        <v>0</v>
      </c>
      <c r="N470" s="134">
        <f t="shared" si="85"/>
        <v>190500</v>
      </c>
      <c r="O470" s="137">
        <v>190500</v>
      </c>
      <c r="P470" s="113">
        <v>0</v>
      </c>
      <c r="Q470" s="118">
        <f t="shared" si="83"/>
        <v>0</v>
      </c>
      <c r="R470" s="118">
        <f t="shared" si="86"/>
        <v>190500</v>
      </c>
      <c r="S470" s="118">
        <f t="shared" si="87"/>
        <v>175418.75</v>
      </c>
      <c r="T470" s="113">
        <v>0</v>
      </c>
      <c r="U470" s="118">
        <f t="shared" si="88"/>
        <v>0</v>
      </c>
      <c r="V470" s="118">
        <f t="shared" si="89"/>
        <v>175418.75</v>
      </c>
    </row>
    <row r="471" spans="1:22" ht="38.25" x14ac:dyDescent="0.25">
      <c r="A471" s="110">
        <f t="shared" si="90"/>
        <v>462</v>
      </c>
      <c r="B471" s="111">
        <v>50131800</v>
      </c>
      <c r="C471" s="112" t="s">
        <v>742</v>
      </c>
      <c r="D471" s="73" t="s">
        <v>185</v>
      </c>
      <c r="E471" s="71">
        <v>1</v>
      </c>
      <c r="F471" s="129" t="s">
        <v>475</v>
      </c>
      <c r="G471" s="130">
        <v>145256.25</v>
      </c>
      <c r="H471" s="113">
        <v>0</v>
      </c>
      <c r="I471" s="134">
        <f t="shared" si="81"/>
        <v>0</v>
      </c>
      <c r="J471" s="134">
        <f t="shared" si="84"/>
        <v>145256.25</v>
      </c>
      <c r="K471" s="130">
        <v>190500</v>
      </c>
      <c r="L471" s="113">
        <v>0</v>
      </c>
      <c r="M471" s="134">
        <f t="shared" si="82"/>
        <v>0</v>
      </c>
      <c r="N471" s="134">
        <f t="shared" si="85"/>
        <v>190500</v>
      </c>
      <c r="O471" s="137">
        <v>190500</v>
      </c>
      <c r="P471" s="113">
        <v>0</v>
      </c>
      <c r="Q471" s="118">
        <f t="shared" si="83"/>
        <v>0</v>
      </c>
      <c r="R471" s="118">
        <f t="shared" si="86"/>
        <v>190500</v>
      </c>
      <c r="S471" s="118">
        <f t="shared" si="87"/>
        <v>175418.75</v>
      </c>
      <c r="T471" s="113">
        <v>0</v>
      </c>
      <c r="U471" s="118">
        <f t="shared" si="88"/>
        <v>0</v>
      </c>
      <c r="V471" s="118">
        <f t="shared" si="89"/>
        <v>175418.75</v>
      </c>
    </row>
    <row r="472" spans="1:22" ht="38.25" x14ac:dyDescent="0.25">
      <c r="A472" s="110">
        <f t="shared" si="90"/>
        <v>463</v>
      </c>
      <c r="B472" s="111">
        <v>50131802</v>
      </c>
      <c r="C472" s="112" t="s">
        <v>743</v>
      </c>
      <c r="D472" s="73" t="s">
        <v>185</v>
      </c>
      <c r="E472" s="71">
        <v>1</v>
      </c>
      <c r="F472" s="129" t="s">
        <v>475</v>
      </c>
      <c r="G472" s="130">
        <v>83493.75</v>
      </c>
      <c r="H472" s="113">
        <v>0</v>
      </c>
      <c r="I472" s="134">
        <f t="shared" si="81"/>
        <v>0</v>
      </c>
      <c r="J472" s="134">
        <f t="shared" si="84"/>
        <v>83493.75</v>
      </c>
      <c r="K472" s="130">
        <v>109500</v>
      </c>
      <c r="L472" s="113">
        <v>0</v>
      </c>
      <c r="M472" s="134">
        <f t="shared" si="82"/>
        <v>0</v>
      </c>
      <c r="N472" s="134">
        <f t="shared" si="85"/>
        <v>109500</v>
      </c>
      <c r="O472" s="137">
        <v>109500</v>
      </c>
      <c r="P472" s="113">
        <v>0</v>
      </c>
      <c r="Q472" s="118">
        <f t="shared" si="83"/>
        <v>0</v>
      </c>
      <c r="R472" s="118">
        <f t="shared" si="86"/>
        <v>109500</v>
      </c>
      <c r="S472" s="118">
        <f t="shared" si="87"/>
        <v>100831.25</v>
      </c>
      <c r="T472" s="113">
        <v>0</v>
      </c>
      <c r="U472" s="118">
        <f t="shared" si="88"/>
        <v>0</v>
      </c>
      <c r="V472" s="118">
        <f t="shared" si="89"/>
        <v>100831.25</v>
      </c>
    </row>
    <row r="473" spans="1:22" ht="38.25" x14ac:dyDescent="0.25">
      <c r="A473" s="110">
        <f t="shared" si="90"/>
        <v>464</v>
      </c>
      <c r="B473" s="111">
        <v>50131802</v>
      </c>
      <c r="C473" s="114" t="s">
        <v>394</v>
      </c>
      <c r="D473" s="73" t="s">
        <v>185</v>
      </c>
      <c r="E473" s="71">
        <v>1</v>
      </c>
      <c r="F473" s="129" t="s">
        <v>475</v>
      </c>
      <c r="G473" s="130">
        <v>35456.25</v>
      </c>
      <c r="H473" s="113">
        <v>0</v>
      </c>
      <c r="I473" s="134">
        <f t="shared" si="81"/>
        <v>0</v>
      </c>
      <c r="J473" s="134">
        <f t="shared" si="84"/>
        <v>35456.25</v>
      </c>
      <c r="K473" s="130">
        <v>46500</v>
      </c>
      <c r="L473" s="113">
        <v>0</v>
      </c>
      <c r="M473" s="134">
        <f t="shared" si="82"/>
        <v>0</v>
      </c>
      <c r="N473" s="134">
        <f t="shared" si="85"/>
        <v>46500</v>
      </c>
      <c r="O473" s="137">
        <v>46500</v>
      </c>
      <c r="P473" s="113">
        <v>0</v>
      </c>
      <c r="Q473" s="118">
        <f t="shared" si="83"/>
        <v>0</v>
      </c>
      <c r="R473" s="118">
        <f t="shared" si="86"/>
        <v>46500</v>
      </c>
      <c r="S473" s="118">
        <f t="shared" si="87"/>
        <v>42818.75</v>
      </c>
      <c r="T473" s="113">
        <v>0</v>
      </c>
      <c r="U473" s="118">
        <f t="shared" si="88"/>
        <v>0</v>
      </c>
      <c r="V473" s="118">
        <f t="shared" si="89"/>
        <v>42818.75</v>
      </c>
    </row>
    <row r="474" spans="1:22" ht="38.25" x14ac:dyDescent="0.25">
      <c r="A474" s="110">
        <f t="shared" si="90"/>
        <v>465</v>
      </c>
      <c r="B474" s="111">
        <v>50131802</v>
      </c>
      <c r="C474" s="114" t="s">
        <v>395</v>
      </c>
      <c r="D474" s="73" t="s">
        <v>185</v>
      </c>
      <c r="E474" s="71">
        <v>1</v>
      </c>
      <c r="F474" s="129" t="s">
        <v>475</v>
      </c>
      <c r="G474" s="130">
        <v>186431.25</v>
      </c>
      <c r="H474" s="113">
        <v>0</v>
      </c>
      <c r="I474" s="134">
        <f t="shared" si="81"/>
        <v>0</v>
      </c>
      <c r="J474" s="134">
        <f t="shared" si="84"/>
        <v>186431.25</v>
      </c>
      <c r="K474" s="130">
        <v>244500</v>
      </c>
      <c r="L474" s="113">
        <v>0</v>
      </c>
      <c r="M474" s="134">
        <f t="shared" si="82"/>
        <v>0</v>
      </c>
      <c r="N474" s="134">
        <f t="shared" si="85"/>
        <v>244500</v>
      </c>
      <c r="O474" s="137">
        <v>244500</v>
      </c>
      <c r="P474" s="113">
        <v>0</v>
      </c>
      <c r="Q474" s="118">
        <f t="shared" si="83"/>
        <v>0</v>
      </c>
      <c r="R474" s="118">
        <f t="shared" si="86"/>
        <v>244500</v>
      </c>
      <c r="S474" s="118">
        <f t="shared" si="87"/>
        <v>225143.75</v>
      </c>
      <c r="T474" s="113">
        <v>0</v>
      </c>
      <c r="U474" s="118">
        <f t="shared" si="88"/>
        <v>0</v>
      </c>
      <c r="V474" s="118">
        <f t="shared" si="89"/>
        <v>225143.75</v>
      </c>
    </row>
    <row r="475" spans="1:22" ht="38.25" x14ac:dyDescent="0.25">
      <c r="A475" s="110">
        <f t="shared" si="90"/>
        <v>466</v>
      </c>
      <c r="B475" s="111">
        <v>50131802</v>
      </c>
      <c r="C475" s="112" t="s">
        <v>744</v>
      </c>
      <c r="D475" s="71" t="s">
        <v>185</v>
      </c>
      <c r="E475" s="71">
        <v>1</v>
      </c>
      <c r="F475" s="129" t="s">
        <v>475</v>
      </c>
      <c r="G475" s="130">
        <v>142968.75</v>
      </c>
      <c r="H475" s="113">
        <v>0</v>
      </c>
      <c r="I475" s="134">
        <f t="shared" si="81"/>
        <v>0</v>
      </c>
      <c r="J475" s="134">
        <f t="shared" si="84"/>
        <v>142968.75</v>
      </c>
      <c r="K475" s="130">
        <v>187500</v>
      </c>
      <c r="L475" s="113">
        <v>0</v>
      </c>
      <c r="M475" s="134">
        <f t="shared" si="82"/>
        <v>0</v>
      </c>
      <c r="N475" s="134">
        <f t="shared" si="85"/>
        <v>187500</v>
      </c>
      <c r="O475" s="137">
        <v>187500</v>
      </c>
      <c r="P475" s="113">
        <v>0</v>
      </c>
      <c r="Q475" s="118">
        <f t="shared" si="83"/>
        <v>0</v>
      </c>
      <c r="R475" s="118">
        <f t="shared" si="86"/>
        <v>187500</v>
      </c>
      <c r="S475" s="118">
        <f t="shared" si="87"/>
        <v>172656.25</v>
      </c>
      <c r="T475" s="113">
        <v>0</v>
      </c>
      <c r="U475" s="118">
        <f t="shared" si="88"/>
        <v>0</v>
      </c>
      <c r="V475" s="118">
        <f t="shared" si="89"/>
        <v>172656.25</v>
      </c>
    </row>
    <row r="476" spans="1:22" ht="38.25" x14ac:dyDescent="0.25">
      <c r="A476" s="110">
        <f t="shared" si="90"/>
        <v>467</v>
      </c>
      <c r="B476" s="111">
        <v>50112009</v>
      </c>
      <c r="C476" s="114" t="s">
        <v>396</v>
      </c>
      <c r="D476" s="72" t="s">
        <v>185</v>
      </c>
      <c r="E476" s="71">
        <v>1</v>
      </c>
      <c r="F476" s="129" t="s">
        <v>475</v>
      </c>
      <c r="G476" s="130">
        <v>203587.5</v>
      </c>
      <c r="H476" s="113">
        <v>0.05</v>
      </c>
      <c r="I476" s="134">
        <f t="shared" si="81"/>
        <v>10179.375</v>
      </c>
      <c r="J476" s="134">
        <f t="shared" si="84"/>
        <v>213766.875</v>
      </c>
      <c r="K476" s="130">
        <v>267000</v>
      </c>
      <c r="L476" s="113">
        <v>0.05</v>
      </c>
      <c r="M476" s="134">
        <f t="shared" si="82"/>
        <v>13350</v>
      </c>
      <c r="N476" s="134">
        <f t="shared" si="85"/>
        <v>280350</v>
      </c>
      <c r="O476" s="137">
        <v>267000</v>
      </c>
      <c r="P476" s="113">
        <v>0.05</v>
      </c>
      <c r="Q476" s="118">
        <f t="shared" si="83"/>
        <v>13350</v>
      </c>
      <c r="R476" s="118">
        <f t="shared" si="86"/>
        <v>280350</v>
      </c>
      <c r="S476" s="118">
        <f t="shared" si="87"/>
        <v>245862.5</v>
      </c>
      <c r="T476" s="113">
        <v>0.05</v>
      </c>
      <c r="U476" s="118">
        <f t="shared" si="88"/>
        <v>12293.125</v>
      </c>
      <c r="V476" s="118">
        <f t="shared" si="89"/>
        <v>258155.625</v>
      </c>
    </row>
    <row r="477" spans="1:22" ht="38.25" x14ac:dyDescent="0.25">
      <c r="A477" s="110">
        <f t="shared" si="90"/>
        <v>468</v>
      </c>
      <c r="B477" s="111">
        <v>50112000</v>
      </c>
      <c r="C477" s="114" t="s">
        <v>397</v>
      </c>
      <c r="D477" s="72" t="s">
        <v>185</v>
      </c>
      <c r="E477" s="71">
        <v>1</v>
      </c>
      <c r="F477" s="129" t="s">
        <v>475</v>
      </c>
      <c r="G477" s="130">
        <v>52612.5</v>
      </c>
      <c r="H477" s="113">
        <v>0.05</v>
      </c>
      <c r="I477" s="134">
        <f t="shared" si="81"/>
        <v>2630.625</v>
      </c>
      <c r="J477" s="134">
        <f t="shared" si="84"/>
        <v>55243.125</v>
      </c>
      <c r="K477" s="130">
        <v>69000</v>
      </c>
      <c r="L477" s="113">
        <v>0.05</v>
      </c>
      <c r="M477" s="134">
        <f t="shared" si="82"/>
        <v>3450</v>
      </c>
      <c r="N477" s="134">
        <f t="shared" si="85"/>
        <v>72450</v>
      </c>
      <c r="O477" s="137">
        <v>69000</v>
      </c>
      <c r="P477" s="113">
        <v>0.05</v>
      </c>
      <c r="Q477" s="118">
        <f t="shared" si="83"/>
        <v>3450</v>
      </c>
      <c r="R477" s="118">
        <f t="shared" si="86"/>
        <v>72450</v>
      </c>
      <c r="S477" s="118">
        <f t="shared" si="87"/>
        <v>63537.5</v>
      </c>
      <c r="T477" s="113">
        <v>0.05</v>
      </c>
      <c r="U477" s="118">
        <f t="shared" si="88"/>
        <v>3176.875</v>
      </c>
      <c r="V477" s="118">
        <f t="shared" si="89"/>
        <v>66714.375</v>
      </c>
    </row>
    <row r="478" spans="1:22" ht="38.25" x14ac:dyDescent="0.25">
      <c r="A478" s="110">
        <f t="shared" si="90"/>
        <v>469</v>
      </c>
      <c r="B478" s="111">
        <v>50112009</v>
      </c>
      <c r="C478" s="114" t="s">
        <v>398</v>
      </c>
      <c r="D478" s="72" t="s">
        <v>185</v>
      </c>
      <c r="E478" s="71">
        <v>1</v>
      </c>
      <c r="F478" s="129" t="s">
        <v>475</v>
      </c>
      <c r="G478" s="130">
        <v>130330.5</v>
      </c>
      <c r="H478" s="113">
        <v>0.05</v>
      </c>
      <c r="I478" s="134">
        <f t="shared" si="81"/>
        <v>6516.5250000000005</v>
      </c>
      <c r="J478" s="134">
        <f t="shared" si="84"/>
        <v>136847.02499999999</v>
      </c>
      <c r="K478" s="130">
        <v>159530</v>
      </c>
      <c r="L478" s="113">
        <v>0.05</v>
      </c>
      <c r="M478" s="134">
        <f t="shared" si="82"/>
        <v>7976.5</v>
      </c>
      <c r="N478" s="134">
        <f t="shared" si="85"/>
        <v>167506.5</v>
      </c>
      <c r="O478" s="137">
        <v>159530</v>
      </c>
      <c r="P478" s="113">
        <v>0.05</v>
      </c>
      <c r="Q478" s="118">
        <f t="shared" si="83"/>
        <v>7976.5</v>
      </c>
      <c r="R478" s="118">
        <f t="shared" si="86"/>
        <v>167506.5</v>
      </c>
      <c r="S478" s="118">
        <f t="shared" si="87"/>
        <v>149796.83333333334</v>
      </c>
      <c r="T478" s="113">
        <v>0.05</v>
      </c>
      <c r="U478" s="118">
        <f t="shared" si="88"/>
        <v>7489.8416666666672</v>
      </c>
      <c r="V478" s="118">
        <f t="shared" si="89"/>
        <v>157286.67500000002</v>
      </c>
    </row>
    <row r="479" spans="1:22" ht="38.25" x14ac:dyDescent="0.25">
      <c r="A479" s="110">
        <f t="shared" si="90"/>
        <v>470</v>
      </c>
      <c r="B479" s="111">
        <v>50131701</v>
      </c>
      <c r="C479" s="114" t="s">
        <v>399</v>
      </c>
      <c r="D479" s="72" t="s">
        <v>185</v>
      </c>
      <c r="E479" s="71">
        <v>1</v>
      </c>
      <c r="F479" s="129" t="s">
        <v>475</v>
      </c>
      <c r="G479" s="130">
        <v>13953.75</v>
      </c>
      <c r="H479" s="113">
        <v>0.19</v>
      </c>
      <c r="I479" s="134">
        <f t="shared" si="81"/>
        <v>2651.2125000000001</v>
      </c>
      <c r="J479" s="134">
        <f t="shared" si="84"/>
        <v>16604.962500000001</v>
      </c>
      <c r="K479" s="130">
        <v>17690</v>
      </c>
      <c r="L479" s="113">
        <v>0.19</v>
      </c>
      <c r="M479" s="134">
        <f t="shared" si="82"/>
        <v>3361.1</v>
      </c>
      <c r="N479" s="134">
        <f t="shared" si="85"/>
        <v>21051.1</v>
      </c>
      <c r="O479" s="137">
        <v>18056</v>
      </c>
      <c r="P479" s="113">
        <v>0.19</v>
      </c>
      <c r="Q479" s="118">
        <f t="shared" si="83"/>
        <v>3430.64</v>
      </c>
      <c r="R479" s="118">
        <f t="shared" si="86"/>
        <v>21486.639999999999</v>
      </c>
      <c r="S479" s="118">
        <f t="shared" si="87"/>
        <v>16566.583333333332</v>
      </c>
      <c r="T479" s="113">
        <v>0.19</v>
      </c>
      <c r="U479" s="118">
        <f t="shared" si="88"/>
        <v>3147.6508333333331</v>
      </c>
      <c r="V479" s="118">
        <f t="shared" si="89"/>
        <v>19714.234166666665</v>
      </c>
    </row>
    <row r="480" spans="1:22" s="109" customFormat="1" ht="38.25" x14ac:dyDescent="0.25">
      <c r="A480" s="110">
        <f t="shared" si="90"/>
        <v>471</v>
      </c>
      <c r="B480" s="111">
        <v>50131701</v>
      </c>
      <c r="C480" s="112" t="s">
        <v>745</v>
      </c>
      <c r="D480" s="73" t="s">
        <v>185</v>
      </c>
      <c r="E480" s="71">
        <v>1</v>
      </c>
      <c r="F480" s="129" t="s">
        <v>475</v>
      </c>
      <c r="G480" s="130">
        <v>29737.5</v>
      </c>
      <c r="H480" s="113">
        <v>0.19</v>
      </c>
      <c r="I480" s="134">
        <f t="shared" si="81"/>
        <v>5650.125</v>
      </c>
      <c r="J480" s="134">
        <f t="shared" si="84"/>
        <v>35387.625</v>
      </c>
      <c r="K480" s="130">
        <v>37700</v>
      </c>
      <c r="L480" s="113">
        <v>0.19</v>
      </c>
      <c r="M480" s="134">
        <f t="shared" si="82"/>
        <v>7163</v>
      </c>
      <c r="N480" s="134">
        <f t="shared" si="85"/>
        <v>44863</v>
      </c>
      <c r="O480" s="138">
        <v>38480</v>
      </c>
      <c r="P480" s="115">
        <v>0.19</v>
      </c>
      <c r="Q480" s="118">
        <f t="shared" si="83"/>
        <v>7311.2</v>
      </c>
      <c r="R480" s="118">
        <f t="shared" si="86"/>
        <v>45791.199999999997</v>
      </c>
      <c r="S480" s="118">
        <f t="shared" si="87"/>
        <v>35305.833333333336</v>
      </c>
      <c r="T480" s="115">
        <v>0.19</v>
      </c>
      <c r="U480" s="118">
        <f t="shared" si="88"/>
        <v>6708.1083333333336</v>
      </c>
      <c r="V480" s="118">
        <f t="shared" si="89"/>
        <v>42013.941666666666</v>
      </c>
    </row>
    <row r="481" spans="1:22" ht="38.25" x14ac:dyDescent="0.25">
      <c r="A481" s="110">
        <f t="shared" si="90"/>
        <v>472</v>
      </c>
      <c r="B481" s="111">
        <v>50402800</v>
      </c>
      <c r="C481" s="114" t="s">
        <v>400</v>
      </c>
      <c r="D481" s="72" t="s">
        <v>185</v>
      </c>
      <c r="E481" s="71">
        <v>1</v>
      </c>
      <c r="F481" s="129" t="s">
        <v>475</v>
      </c>
      <c r="G481" s="130">
        <v>4725</v>
      </c>
      <c r="H481" s="113">
        <v>0</v>
      </c>
      <c r="I481" s="134">
        <f t="shared" si="81"/>
        <v>0</v>
      </c>
      <c r="J481" s="134">
        <f t="shared" si="84"/>
        <v>4725</v>
      </c>
      <c r="K481" s="130">
        <v>6000</v>
      </c>
      <c r="L481" s="113">
        <v>0</v>
      </c>
      <c r="M481" s="134">
        <f t="shared" si="82"/>
        <v>0</v>
      </c>
      <c r="N481" s="134">
        <f t="shared" si="85"/>
        <v>6000</v>
      </c>
      <c r="O481" s="137">
        <v>6000</v>
      </c>
      <c r="P481" s="113">
        <v>0</v>
      </c>
      <c r="Q481" s="118">
        <f t="shared" si="83"/>
        <v>0</v>
      </c>
      <c r="R481" s="118">
        <f t="shared" si="86"/>
        <v>6000</v>
      </c>
      <c r="S481" s="118">
        <f t="shared" si="87"/>
        <v>5575</v>
      </c>
      <c r="T481" s="113">
        <v>0</v>
      </c>
      <c r="U481" s="118">
        <f t="shared" si="88"/>
        <v>0</v>
      </c>
      <c r="V481" s="118">
        <f t="shared" si="89"/>
        <v>5575</v>
      </c>
    </row>
    <row r="482" spans="1:22" ht="33" customHeight="1" x14ac:dyDescent="0.25">
      <c r="A482" s="110">
        <f t="shared" si="90"/>
        <v>473</v>
      </c>
      <c r="B482" s="111">
        <v>50302200</v>
      </c>
      <c r="C482" s="116" t="s">
        <v>746</v>
      </c>
      <c r="D482" s="72" t="s">
        <v>185</v>
      </c>
      <c r="E482" s="71">
        <v>1</v>
      </c>
      <c r="F482" s="129" t="s">
        <v>475</v>
      </c>
      <c r="G482" s="131">
        <v>21262.5</v>
      </c>
      <c r="H482" s="117">
        <v>0</v>
      </c>
      <c r="I482" s="135">
        <f t="shared" si="81"/>
        <v>0</v>
      </c>
      <c r="J482" s="134">
        <f t="shared" si="84"/>
        <v>21262.5</v>
      </c>
      <c r="K482" s="131">
        <v>27000</v>
      </c>
      <c r="L482" s="117">
        <v>0</v>
      </c>
      <c r="M482" s="135">
        <f t="shared" si="82"/>
        <v>0</v>
      </c>
      <c r="N482" s="135">
        <f t="shared" si="85"/>
        <v>27000</v>
      </c>
      <c r="O482" s="137">
        <v>27000</v>
      </c>
      <c r="P482" s="113">
        <v>0</v>
      </c>
      <c r="Q482" s="136">
        <f t="shared" si="83"/>
        <v>0</v>
      </c>
      <c r="R482" s="136">
        <f t="shared" si="86"/>
        <v>27000</v>
      </c>
      <c r="S482" s="118">
        <f t="shared" si="87"/>
        <v>25087.5</v>
      </c>
      <c r="T482" s="113">
        <v>0</v>
      </c>
      <c r="U482" s="118">
        <f t="shared" si="88"/>
        <v>0</v>
      </c>
      <c r="V482" s="118">
        <f t="shared" si="89"/>
        <v>25087.5</v>
      </c>
    </row>
    <row r="483" spans="1:22" ht="38.25" x14ac:dyDescent="0.25">
      <c r="A483" s="110">
        <f t="shared" si="90"/>
        <v>474</v>
      </c>
      <c r="B483" s="111">
        <v>50411700</v>
      </c>
      <c r="C483" s="114" t="s">
        <v>401</v>
      </c>
      <c r="D483" s="72" t="s">
        <v>185</v>
      </c>
      <c r="E483" s="71">
        <v>1</v>
      </c>
      <c r="F483" s="129" t="s">
        <v>475</v>
      </c>
      <c r="G483" s="130">
        <v>17718.75</v>
      </c>
      <c r="H483" s="113">
        <v>0</v>
      </c>
      <c r="I483" s="134">
        <f t="shared" si="81"/>
        <v>0</v>
      </c>
      <c r="J483" s="134">
        <f t="shared" si="84"/>
        <v>17718.75</v>
      </c>
      <c r="K483" s="130">
        <v>22500</v>
      </c>
      <c r="L483" s="113">
        <v>0</v>
      </c>
      <c r="M483" s="134">
        <f t="shared" si="82"/>
        <v>0</v>
      </c>
      <c r="N483" s="134">
        <f t="shared" si="85"/>
        <v>22500</v>
      </c>
      <c r="O483" s="137">
        <v>22500</v>
      </c>
      <c r="P483" s="113">
        <v>0</v>
      </c>
      <c r="Q483" s="118">
        <f t="shared" si="83"/>
        <v>0</v>
      </c>
      <c r="R483" s="118">
        <f t="shared" si="86"/>
        <v>22500</v>
      </c>
      <c r="S483" s="118">
        <f t="shared" si="87"/>
        <v>20906.25</v>
      </c>
      <c r="T483" s="113">
        <v>0</v>
      </c>
      <c r="U483" s="118">
        <f t="shared" si="88"/>
        <v>0</v>
      </c>
      <c r="V483" s="118">
        <f t="shared" si="89"/>
        <v>20906.25</v>
      </c>
    </row>
    <row r="484" spans="1:22" ht="38.25" x14ac:dyDescent="0.25">
      <c r="A484" s="110">
        <f t="shared" si="90"/>
        <v>475</v>
      </c>
      <c r="B484" s="111">
        <v>50401736</v>
      </c>
      <c r="C484" s="112" t="s">
        <v>747</v>
      </c>
      <c r="D484" s="72" t="s">
        <v>185</v>
      </c>
      <c r="E484" s="71">
        <v>1</v>
      </c>
      <c r="F484" s="129" t="s">
        <v>475</v>
      </c>
      <c r="G484" s="130">
        <v>15356.25</v>
      </c>
      <c r="H484" s="113">
        <v>0</v>
      </c>
      <c r="I484" s="134">
        <f t="shared" si="81"/>
        <v>0</v>
      </c>
      <c r="J484" s="134">
        <f t="shared" si="84"/>
        <v>15356.25</v>
      </c>
      <c r="K484" s="130">
        <v>19500</v>
      </c>
      <c r="L484" s="113">
        <v>0</v>
      </c>
      <c r="M484" s="134">
        <f t="shared" si="82"/>
        <v>0</v>
      </c>
      <c r="N484" s="134">
        <f t="shared" si="85"/>
        <v>19500</v>
      </c>
      <c r="O484" s="137">
        <v>19500</v>
      </c>
      <c r="P484" s="113">
        <v>0</v>
      </c>
      <c r="Q484" s="118">
        <f t="shared" si="83"/>
        <v>0</v>
      </c>
      <c r="R484" s="118">
        <f t="shared" si="86"/>
        <v>19500</v>
      </c>
      <c r="S484" s="118">
        <f t="shared" si="87"/>
        <v>18118.75</v>
      </c>
      <c r="T484" s="113">
        <v>0</v>
      </c>
      <c r="U484" s="118">
        <f t="shared" si="88"/>
        <v>0</v>
      </c>
      <c r="V484" s="118">
        <f t="shared" si="89"/>
        <v>18118.75</v>
      </c>
    </row>
    <row r="485" spans="1:22" ht="38.25" x14ac:dyDescent="0.25">
      <c r="A485" s="110">
        <f t="shared" si="90"/>
        <v>476</v>
      </c>
      <c r="B485" s="111">
        <v>50400000</v>
      </c>
      <c r="C485" s="114" t="s">
        <v>402</v>
      </c>
      <c r="D485" s="72" t="s">
        <v>185</v>
      </c>
      <c r="E485" s="71">
        <v>1</v>
      </c>
      <c r="F485" s="129" t="s">
        <v>475</v>
      </c>
      <c r="G485" s="130">
        <v>3543.75</v>
      </c>
      <c r="H485" s="113">
        <v>0</v>
      </c>
      <c r="I485" s="134">
        <f t="shared" si="81"/>
        <v>0</v>
      </c>
      <c r="J485" s="134">
        <f t="shared" si="84"/>
        <v>3543.75</v>
      </c>
      <c r="K485" s="130">
        <v>8400</v>
      </c>
      <c r="L485" s="113">
        <v>0</v>
      </c>
      <c r="M485" s="134">
        <f t="shared" si="82"/>
        <v>0</v>
      </c>
      <c r="N485" s="134">
        <f t="shared" si="85"/>
        <v>8400</v>
      </c>
      <c r="O485" s="137">
        <v>8400</v>
      </c>
      <c r="P485" s="113">
        <v>0</v>
      </c>
      <c r="Q485" s="118">
        <f t="shared" si="83"/>
        <v>0</v>
      </c>
      <c r="R485" s="118">
        <f t="shared" si="86"/>
        <v>8400</v>
      </c>
      <c r="S485" s="118">
        <f t="shared" si="87"/>
        <v>6781.25</v>
      </c>
      <c r="T485" s="113">
        <v>0</v>
      </c>
      <c r="U485" s="118">
        <f t="shared" si="88"/>
        <v>0</v>
      </c>
      <c r="V485" s="118">
        <f t="shared" si="89"/>
        <v>6781.25</v>
      </c>
    </row>
    <row r="486" spans="1:22" ht="38.25" x14ac:dyDescent="0.25">
      <c r="A486" s="110">
        <f t="shared" si="90"/>
        <v>477</v>
      </c>
      <c r="B486" s="111">
        <v>50171500</v>
      </c>
      <c r="C486" s="114" t="s">
        <v>191</v>
      </c>
      <c r="D486" s="72" t="s">
        <v>185</v>
      </c>
      <c r="E486" s="71">
        <v>1</v>
      </c>
      <c r="F486" s="129" t="s">
        <v>475</v>
      </c>
      <c r="G486" s="130">
        <v>92137.5</v>
      </c>
      <c r="H486" s="113">
        <v>0</v>
      </c>
      <c r="I486" s="135">
        <f t="shared" si="81"/>
        <v>0</v>
      </c>
      <c r="J486" s="134">
        <f t="shared" si="84"/>
        <v>92137.5</v>
      </c>
      <c r="K486" s="130">
        <v>117000</v>
      </c>
      <c r="L486" s="113">
        <v>0</v>
      </c>
      <c r="M486" s="135">
        <f t="shared" si="82"/>
        <v>0</v>
      </c>
      <c r="N486" s="135">
        <f t="shared" si="85"/>
        <v>117000</v>
      </c>
      <c r="O486" s="137">
        <v>117000</v>
      </c>
      <c r="P486" s="113">
        <v>0</v>
      </c>
      <c r="Q486" s="136">
        <f t="shared" si="83"/>
        <v>0</v>
      </c>
      <c r="R486" s="136">
        <f t="shared" si="86"/>
        <v>117000</v>
      </c>
      <c r="S486" s="118">
        <f t="shared" si="87"/>
        <v>108712.5</v>
      </c>
      <c r="T486" s="113">
        <v>0</v>
      </c>
      <c r="U486" s="118">
        <f t="shared" si="88"/>
        <v>0</v>
      </c>
      <c r="V486" s="118">
        <f t="shared" si="89"/>
        <v>108712.5</v>
      </c>
    </row>
    <row r="487" spans="1:22" ht="38.25" x14ac:dyDescent="0.25">
      <c r="A487" s="110">
        <f t="shared" si="90"/>
        <v>478</v>
      </c>
      <c r="B487" s="111">
        <v>50171500</v>
      </c>
      <c r="C487" s="114" t="s">
        <v>192</v>
      </c>
      <c r="D487" s="72" t="s">
        <v>185</v>
      </c>
      <c r="E487" s="71">
        <v>1</v>
      </c>
      <c r="F487" s="129" t="s">
        <v>475</v>
      </c>
      <c r="G487" s="130">
        <v>92137.5</v>
      </c>
      <c r="H487" s="113">
        <v>0</v>
      </c>
      <c r="I487" s="135">
        <f t="shared" si="81"/>
        <v>0</v>
      </c>
      <c r="J487" s="134">
        <f t="shared" si="84"/>
        <v>92137.5</v>
      </c>
      <c r="K487" s="130">
        <v>117000</v>
      </c>
      <c r="L487" s="113">
        <v>0</v>
      </c>
      <c r="M487" s="135">
        <f t="shared" si="82"/>
        <v>0</v>
      </c>
      <c r="N487" s="135">
        <f t="shared" si="85"/>
        <v>117000</v>
      </c>
      <c r="O487" s="137">
        <v>117000</v>
      </c>
      <c r="P487" s="113">
        <v>0</v>
      </c>
      <c r="Q487" s="136">
        <f t="shared" si="83"/>
        <v>0</v>
      </c>
      <c r="R487" s="136">
        <f t="shared" si="86"/>
        <v>117000</v>
      </c>
      <c r="S487" s="118">
        <f t="shared" si="87"/>
        <v>108712.5</v>
      </c>
      <c r="T487" s="113">
        <v>0</v>
      </c>
      <c r="U487" s="118">
        <f t="shared" si="88"/>
        <v>0</v>
      </c>
      <c r="V487" s="118">
        <f t="shared" si="89"/>
        <v>108712.5</v>
      </c>
    </row>
    <row r="488" spans="1:22" ht="38.25" x14ac:dyDescent="0.25">
      <c r="A488" s="110">
        <f t="shared" si="90"/>
        <v>479</v>
      </c>
      <c r="B488" s="111">
        <v>50171500</v>
      </c>
      <c r="C488" s="114" t="s">
        <v>403</v>
      </c>
      <c r="D488" s="72" t="s">
        <v>185</v>
      </c>
      <c r="E488" s="71">
        <v>1</v>
      </c>
      <c r="F488" s="129" t="s">
        <v>475</v>
      </c>
      <c r="G488" s="130">
        <v>92137.5</v>
      </c>
      <c r="H488" s="113">
        <v>0</v>
      </c>
      <c r="I488" s="135">
        <f t="shared" si="81"/>
        <v>0</v>
      </c>
      <c r="J488" s="134">
        <f t="shared" si="84"/>
        <v>92137.5</v>
      </c>
      <c r="K488" s="130">
        <v>117000</v>
      </c>
      <c r="L488" s="113">
        <v>0</v>
      </c>
      <c r="M488" s="135">
        <f t="shared" si="82"/>
        <v>0</v>
      </c>
      <c r="N488" s="135">
        <f t="shared" si="85"/>
        <v>117000</v>
      </c>
      <c r="O488" s="137">
        <v>117000</v>
      </c>
      <c r="P488" s="113">
        <v>0</v>
      </c>
      <c r="Q488" s="136">
        <f t="shared" si="83"/>
        <v>0</v>
      </c>
      <c r="R488" s="118">
        <f t="shared" si="86"/>
        <v>117000</v>
      </c>
      <c r="S488" s="118">
        <f t="shared" si="87"/>
        <v>108712.5</v>
      </c>
      <c r="T488" s="113">
        <v>0</v>
      </c>
      <c r="U488" s="118">
        <f t="shared" si="88"/>
        <v>0</v>
      </c>
      <c r="V488" s="118">
        <f t="shared" si="89"/>
        <v>108712.5</v>
      </c>
    </row>
    <row r="489" spans="1:22" ht="38.25" x14ac:dyDescent="0.25">
      <c r="A489" s="110">
        <f t="shared" si="90"/>
        <v>480</v>
      </c>
      <c r="B489" s="111">
        <v>50403800</v>
      </c>
      <c r="C489" s="114" t="s">
        <v>404</v>
      </c>
      <c r="D489" s="72" t="s">
        <v>185</v>
      </c>
      <c r="E489" s="71">
        <v>1</v>
      </c>
      <c r="F489" s="129" t="s">
        <v>475</v>
      </c>
      <c r="G489" s="130">
        <v>16537.5</v>
      </c>
      <c r="H489" s="113">
        <v>0</v>
      </c>
      <c r="I489" s="134">
        <f t="shared" si="81"/>
        <v>0</v>
      </c>
      <c r="J489" s="134">
        <f t="shared" si="84"/>
        <v>16537.5</v>
      </c>
      <c r="K489" s="130">
        <v>21000</v>
      </c>
      <c r="L489" s="113">
        <v>0</v>
      </c>
      <c r="M489" s="134">
        <f t="shared" si="82"/>
        <v>0</v>
      </c>
      <c r="N489" s="134">
        <f t="shared" si="85"/>
        <v>21000</v>
      </c>
      <c r="O489" s="137">
        <v>21000</v>
      </c>
      <c r="P489" s="113">
        <v>0</v>
      </c>
      <c r="Q489" s="118">
        <f t="shared" si="83"/>
        <v>0</v>
      </c>
      <c r="R489" s="118">
        <f t="shared" si="86"/>
        <v>21000</v>
      </c>
      <c r="S489" s="118">
        <f t="shared" si="87"/>
        <v>19512.5</v>
      </c>
      <c r="T489" s="113">
        <v>0</v>
      </c>
      <c r="U489" s="118">
        <f t="shared" si="88"/>
        <v>0</v>
      </c>
      <c r="V489" s="118">
        <f t="shared" si="89"/>
        <v>19512.5</v>
      </c>
    </row>
    <row r="490" spans="1:22" ht="38.25" x14ac:dyDescent="0.25">
      <c r="A490" s="110">
        <f t="shared" si="90"/>
        <v>481</v>
      </c>
      <c r="B490" s="111">
        <v>50404101</v>
      </c>
      <c r="C490" s="114" t="s">
        <v>405</v>
      </c>
      <c r="D490" s="73" t="s">
        <v>185</v>
      </c>
      <c r="E490" s="71">
        <v>1</v>
      </c>
      <c r="F490" s="129" t="s">
        <v>475</v>
      </c>
      <c r="G490" s="130">
        <v>23625</v>
      </c>
      <c r="H490" s="113">
        <v>0</v>
      </c>
      <c r="I490" s="134">
        <f t="shared" si="81"/>
        <v>0</v>
      </c>
      <c r="J490" s="134">
        <f t="shared" si="84"/>
        <v>23625</v>
      </c>
      <c r="K490" s="130">
        <v>30000</v>
      </c>
      <c r="L490" s="113">
        <v>0</v>
      </c>
      <c r="M490" s="134">
        <f t="shared" si="82"/>
        <v>0</v>
      </c>
      <c r="N490" s="134">
        <f t="shared" si="85"/>
        <v>30000</v>
      </c>
      <c r="O490" s="137">
        <v>30000</v>
      </c>
      <c r="P490" s="113">
        <v>0</v>
      </c>
      <c r="Q490" s="118">
        <f t="shared" si="83"/>
        <v>0</v>
      </c>
      <c r="R490" s="118">
        <f t="shared" si="86"/>
        <v>30000</v>
      </c>
      <c r="S490" s="118">
        <f t="shared" si="87"/>
        <v>27875</v>
      </c>
      <c r="T490" s="113">
        <v>0</v>
      </c>
      <c r="U490" s="118">
        <f t="shared" si="88"/>
        <v>0</v>
      </c>
      <c r="V490" s="118">
        <f t="shared" si="89"/>
        <v>27875</v>
      </c>
    </row>
    <row r="491" spans="1:22" ht="38.25" x14ac:dyDescent="0.25">
      <c r="A491" s="110">
        <f t="shared" si="90"/>
        <v>482</v>
      </c>
      <c r="B491" s="111">
        <v>50407003</v>
      </c>
      <c r="C491" s="112" t="s">
        <v>748</v>
      </c>
      <c r="D491" s="73" t="s">
        <v>185</v>
      </c>
      <c r="E491" s="71">
        <v>1</v>
      </c>
      <c r="F491" s="129" t="s">
        <v>475</v>
      </c>
      <c r="G491" s="130">
        <v>7087.5</v>
      </c>
      <c r="H491" s="113">
        <v>0</v>
      </c>
      <c r="I491" s="134">
        <f t="shared" si="81"/>
        <v>0</v>
      </c>
      <c r="J491" s="134">
        <f t="shared" si="84"/>
        <v>7087.5</v>
      </c>
      <c r="K491" s="130">
        <v>9000</v>
      </c>
      <c r="L491" s="113">
        <v>0</v>
      </c>
      <c r="M491" s="134">
        <f t="shared" si="82"/>
        <v>0</v>
      </c>
      <c r="N491" s="134">
        <f t="shared" si="85"/>
        <v>9000</v>
      </c>
      <c r="O491" s="137">
        <v>9000</v>
      </c>
      <c r="P491" s="113">
        <v>0</v>
      </c>
      <c r="Q491" s="118">
        <f t="shared" si="83"/>
        <v>0</v>
      </c>
      <c r="R491" s="118">
        <f t="shared" si="86"/>
        <v>9000</v>
      </c>
      <c r="S491" s="118">
        <f t="shared" si="87"/>
        <v>8362.5</v>
      </c>
      <c r="T491" s="113">
        <v>0</v>
      </c>
      <c r="U491" s="118">
        <f t="shared" si="88"/>
        <v>0</v>
      </c>
      <c r="V491" s="118">
        <f t="shared" si="89"/>
        <v>8362.5</v>
      </c>
    </row>
    <row r="492" spans="1:22" ht="38.25" x14ac:dyDescent="0.25">
      <c r="A492" s="110">
        <f t="shared" si="90"/>
        <v>483</v>
      </c>
      <c r="B492" s="111">
        <v>50407201</v>
      </c>
      <c r="C492" s="112" t="s">
        <v>749</v>
      </c>
      <c r="D492" s="73" t="s">
        <v>185</v>
      </c>
      <c r="E492" s="71">
        <v>1</v>
      </c>
      <c r="F492" s="129" t="s">
        <v>475</v>
      </c>
      <c r="G492" s="130">
        <v>7087.5</v>
      </c>
      <c r="H492" s="113">
        <v>0</v>
      </c>
      <c r="I492" s="134">
        <f t="shared" si="81"/>
        <v>0</v>
      </c>
      <c r="J492" s="134">
        <f t="shared" si="84"/>
        <v>7087.5</v>
      </c>
      <c r="K492" s="130">
        <v>9000</v>
      </c>
      <c r="L492" s="113">
        <v>0</v>
      </c>
      <c r="M492" s="134">
        <f t="shared" si="82"/>
        <v>0</v>
      </c>
      <c r="N492" s="134">
        <f t="shared" si="85"/>
        <v>9000</v>
      </c>
      <c r="O492" s="137">
        <v>9000</v>
      </c>
      <c r="P492" s="113">
        <v>0</v>
      </c>
      <c r="Q492" s="118">
        <f t="shared" si="83"/>
        <v>0</v>
      </c>
      <c r="R492" s="118">
        <f t="shared" si="86"/>
        <v>9000</v>
      </c>
      <c r="S492" s="118">
        <f t="shared" si="87"/>
        <v>8362.5</v>
      </c>
      <c r="T492" s="113">
        <v>0</v>
      </c>
      <c r="U492" s="118">
        <f t="shared" si="88"/>
        <v>0</v>
      </c>
      <c r="V492" s="118">
        <f t="shared" si="89"/>
        <v>8362.5</v>
      </c>
    </row>
    <row r="493" spans="1:22" ht="38.25" x14ac:dyDescent="0.25">
      <c r="A493" s="110">
        <f t="shared" si="90"/>
        <v>484</v>
      </c>
      <c r="B493" s="111">
        <v>50440000</v>
      </c>
      <c r="C493" s="114" t="s">
        <v>406</v>
      </c>
      <c r="D493" s="73" t="s">
        <v>185</v>
      </c>
      <c r="E493" s="71">
        <v>1</v>
      </c>
      <c r="F493" s="129" t="s">
        <v>475</v>
      </c>
      <c r="G493" s="130">
        <v>18900</v>
      </c>
      <c r="H493" s="113">
        <v>0</v>
      </c>
      <c r="I493" s="134">
        <f t="shared" si="81"/>
        <v>0</v>
      </c>
      <c r="J493" s="134">
        <f t="shared" si="84"/>
        <v>18900</v>
      </c>
      <c r="K493" s="130">
        <v>24000</v>
      </c>
      <c r="L493" s="113">
        <v>0</v>
      </c>
      <c r="M493" s="134">
        <f t="shared" si="82"/>
        <v>0</v>
      </c>
      <c r="N493" s="134">
        <f t="shared" si="85"/>
        <v>24000</v>
      </c>
      <c r="O493" s="138">
        <v>24000</v>
      </c>
      <c r="P493" s="115">
        <v>0</v>
      </c>
      <c r="Q493" s="118">
        <f t="shared" si="83"/>
        <v>0</v>
      </c>
      <c r="R493" s="118">
        <f t="shared" si="86"/>
        <v>24000</v>
      </c>
      <c r="S493" s="118">
        <f t="shared" si="87"/>
        <v>22300</v>
      </c>
      <c r="T493" s="115">
        <v>0</v>
      </c>
      <c r="U493" s="118">
        <f t="shared" si="88"/>
        <v>0</v>
      </c>
      <c r="V493" s="118">
        <f t="shared" si="89"/>
        <v>22300</v>
      </c>
    </row>
    <row r="494" spans="1:22" ht="38.25" x14ac:dyDescent="0.25">
      <c r="A494" s="110">
        <f t="shared" si="90"/>
        <v>485</v>
      </c>
      <c r="B494" s="111">
        <v>50400000</v>
      </c>
      <c r="C494" s="112" t="s">
        <v>750</v>
      </c>
      <c r="D494" s="73" t="s">
        <v>185</v>
      </c>
      <c r="E494" s="71">
        <v>1</v>
      </c>
      <c r="F494" s="129" t="s">
        <v>475</v>
      </c>
      <c r="G494" s="130">
        <v>17718.75</v>
      </c>
      <c r="H494" s="113">
        <v>0</v>
      </c>
      <c r="I494" s="134">
        <f t="shared" si="81"/>
        <v>0</v>
      </c>
      <c r="J494" s="134">
        <f t="shared" si="84"/>
        <v>17718.75</v>
      </c>
      <c r="K494" s="130">
        <v>22500</v>
      </c>
      <c r="L494" s="113">
        <v>0</v>
      </c>
      <c r="M494" s="134">
        <f t="shared" si="82"/>
        <v>0</v>
      </c>
      <c r="N494" s="134">
        <f t="shared" si="85"/>
        <v>22500</v>
      </c>
      <c r="O494" s="137">
        <v>22500</v>
      </c>
      <c r="P494" s="113">
        <v>0</v>
      </c>
      <c r="Q494" s="118">
        <f t="shared" si="83"/>
        <v>0</v>
      </c>
      <c r="R494" s="118">
        <f t="shared" si="86"/>
        <v>22500</v>
      </c>
      <c r="S494" s="118">
        <f t="shared" si="87"/>
        <v>20906.25</v>
      </c>
      <c r="T494" s="113">
        <v>0</v>
      </c>
      <c r="U494" s="118">
        <f t="shared" si="88"/>
        <v>0</v>
      </c>
      <c r="V494" s="118">
        <f t="shared" si="89"/>
        <v>20906.25</v>
      </c>
    </row>
    <row r="495" spans="1:22" ht="38.25" x14ac:dyDescent="0.25">
      <c r="A495" s="110">
        <f t="shared" si="90"/>
        <v>486</v>
      </c>
      <c r="B495" s="111">
        <v>50311700</v>
      </c>
      <c r="C495" s="112" t="s">
        <v>751</v>
      </c>
      <c r="D495" s="73" t="s">
        <v>185</v>
      </c>
      <c r="E495" s="71">
        <v>1</v>
      </c>
      <c r="F495" s="129" t="s">
        <v>475</v>
      </c>
      <c r="G495" s="130">
        <v>4725</v>
      </c>
      <c r="H495" s="113">
        <v>0</v>
      </c>
      <c r="I495" s="134">
        <f t="shared" si="81"/>
        <v>0</v>
      </c>
      <c r="J495" s="134">
        <f t="shared" si="84"/>
        <v>4725</v>
      </c>
      <c r="K495" s="130">
        <v>6750</v>
      </c>
      <c r="L495" s="113">
        <v>0</v>
      </c>
      <c r="M495" s="134">
        <f t="shared" si="82"/>
        <v>0</v>
      </c>
      <c r="N495" s="134">
        <f t="shared" si="85"/>
        <v>6750</v>
      </c>
      <c r="O495" s="137">
        <v>6750</v>
      </c>
      <c r="P495" s="113">
        <v>0</v>
      </c>
      <c r="Q495" s="118">
        <f t="shared" si="83"/>
        <v>0</v>
      </c>
      <c r="R495" s="118">
        <f t="shared" si="86"/>
        <v>6750</v>
      </c>
      <c r="S495" s="118">
        <f t="shared" si="87"/>
        <v>6075</v>
      </c>
      <c r="T495" s="113">
        <v>0</v>
      </c>
      <c r="U495" s="118">
        <f t="shared" si="88"/>
        <v>0</v>
      </c>
      <c r="V495" s="118">
        <f t="shared" si="89"/>
        <v>6075</v>
      </c>
    </row>
    <row r="496" spans="1:22" ht="38.25" x14ac:dyDescent="0.25">
      <c r="A496" s="110">
        <f t="shared" si="90"/>
        <v>487</v>
      </c>
      <c r="B496" s="111">
        <v>50403500</v>
      </c>
      <c r="C496" s="114" t="s">
        <v>407</v>
      </c>
      <c r="D496" s="73" t="s">
        <v>185</v>
      </c>
      <c r="E496" s="71">
        <v>1</v>
      </c>
      <c r="F496" s="129" t="s">
        <v>475</v>
      </c>
      <c r="G496" s="130">
        <v>11812.5</v>
      </c>
      <c r="H496" s="113">
        <v>0</v>
      </c>
      <c r="I496" s="134">
        <f t="shared" si="81"/>
        <v>0</v>
      </c>
      <c r="J496" s="134">
        <f t="shared" si="84"/>
        <v>11812.5</v>
      </c>
      <c r="K496" s="130">
        <v>15000</v>
      </c>
      <c r="L496" s="113">
        <v>0</v>
      </c>
      <c r="M496" s="134">
        <f t="shared" si="82"/>
        <v>0</v>
      </c>
      <c r="N496" s="134">
        <f t="shared" si="85"/>
        <v>15000</v>
      </c>
      <c r="O496" s="137">
        <v>15000</v>
      </c>
      <c r="P496" s="113">
        <v>0</v>
      </c>
      <c r="Q496" s="118">
        <f t="shared" si="83"/>
        <v>0</v>
      </c>
      <c r="R496" s="118">
        <f t="shared" si="86"/>
        <v>15000</v>
      </c>
      <c r="S496" s="118">
        <f t="shared" si="87"/>
        <v>13937.5</v>
      </c>
      <c r="T496" s="113">
        <v>0</v>
      </c>
      <c r="U496" s="118">
        <f t="shared" si="88"/>
        <v>0</v>
      </c>
      <c r="V496" s="118">
        <f t="shared" si="89"/>
        <v>13937.5</v>
      </c>
    </row>
    <row r="497" spans="1:22" ht="38.25" x14ac:dyDescent="0.25">
      <c r="A497" s="110">
        <f t="shared" si="90"/>
        <v>488</v>
      </c>
      <c r="B497" s="111">
        <v>50400000</v>
      </c>
      <c r="C497" s="114" t="s">
        <v>408</v>
      </c>
      <c r="D497" s="73" t="s">
        <v>185</v>
      </c>
      <c r="E497" s="71">
        <v>1</v>
      </c>
      <c r="F497" s="129" t="s">
        <v>475</v>
      </c>
      <c r="G497" s="130">
        <v>11812.5</v>
      </c>
      <c r="H497" s="113">
        <v>0</v>
      </c>
      <c r="I497" s="134">
        <f t="shared" si="81"/>
        <v>0</v>
      </c>
      <c r="J497" s="134">
        <f t="shared" si="84"/>
        <v>11812.5</v>
      </c>
      <c r="K497" s="130">
        <v>15000</v>
      </c>
      <c r="L497" s="113">
        <v>0</v>
      </c>
      <c r="M497" s="134">
        <f t="shared" ref="M497:M514" si="91">+K497*L497</f>
        <v>0</v>
      </c>
      <c r="N497" s="134">
        <f t="shared" si="85"/>
        <v>15000</v>
      </c>
      <c r="O497" s="137">
        <v>15000</v>
      </c>
      <c r="P497" s="113">
        <v>0</v>
      </c>
      <c r="Q497" s="118">
        <f t="shared" ref="Q497:Q514" si="92">+O497*P497</f>
        <v>0</v>
      </c>
      <c r="R497" s="118">
        <f t="shared" si="86"/>
        <v>15000</v>
      </c>
      <c r="S497" s="118">
        <f t="shared" si="87"/>
        <v>13937.5</v>
      </c>
      <c r="T497" s="113">
        <v>0</v>
      </c>
      <c r="U497" s="118">
        <f t="shared" si="88"/>
        <v>0</v>
      </c>
      <c r="V497" s="118">
        <f t="shared" si="89"/>
        <v>13937.5</v>
      </c>
    </row>
    <row r="498" spans="1:22" ht="38.25" x14ac:dyDescent="0.25">
      <c r="A498" s="110">
        <f t="shared" si="90"/>
        <v>489</v>
      </c>
      <c r="B498" s="111">
        <v>50402000</v>
      </c>
      <c r="C498" s="112" t="s">
        <v>752</v>
      </c>
      <c r="D498" s="73" t="s">
        <v>185</v>
      </c>
      <c r="E498" s="71">
        <v>1</v>
      </c>
      <c r="F498" s="129" t="s">
        <v>475</v>
      </c>
      <c r="G498" s="130">
        <v>158287.5</v>
      </c>
      <c r="H498" s="113">
        <v>0</v>
      </c>
      <c r="I498" s="134">
        <f t="shared" ref="I498:I514" si="93">+G498*H498</f>
        <v>0</v>
      </c>
      <c r="J498" s="134">
        <f t="shared" si="84"/>
        <v>158287.5</v>
      </c>
      <c r="K498" s="130">
        <v>201000</v>
      </c>
      <c r="L498" s="113">
        <v>0</v>
      </c>
      <c r="M498" s="134">
        <f t="shared" si="91"/>
        <v>0</v>
      </c>
      <c r="N498" s="134">
        <f t="shared" si="85"/>
        <v>201000</v>
      </c>
      <c r="O498" s="137">
        <v>201000</v>
      </c>
      <c r="P498" s="113">
        <v>0</v>
      </c>
      <c r="Q498" s="118">
        <f t="shared" si="92"/>
        <v>0</v>
      </c>
      <c r="R498" s="118">
        <f t="shared" si="86"/>
        <v>201000</v>
      </c>
      <c r="S498" s="118">
        <f t="shared" si="87"/>
        <v>186762.5</v>
      </c>
      <c r="T498" s="113">
        <v>0</v>
      </c>
      <c r="U498" s="118">
        <f t="shared" si="88"/>
        <v>0</v>
      </c>
      <c r="V498" s="118">
        <f t="shared" si="89"/>
        <v>186762.5</v>
      </c>
    </row>
    <row r="499" spans="1:22" ht="38.25" x14ac:dyDescent="0.25">
      <c r="A499" s="110">
        <f t="shared" si="90"/>
        <v>490</v>
      </c>
      <c r="B499" s="111">
        <v>50402000</v>
      </c>
      <c r="C499" s="114" t="s">
        <v>491</v>
      </c>
      <c r="D499" s="73" t="s">
        <v>185</v>
      </c>
      <c r="E499" s="71">
        <v>1</v>
      </c>
      <c r="F499" s="129" t="s">
        <v>475</v>
      </c>
      <c r="G499" s="130">
        <v>310668.75</v>
      </c>
      <c r="H499" s="113">
        <v>0</v>
      </c>
      <c r="I499" s="134">
        <f t="shared" si="93"/>
        <v>0</v>
      </c>
      <c r="J499" s="134">
        <f t="shared" si="84"/>
        <v>310668.75</v>
      </c>
      <c r="K499" s="130">
        <v>394500</v>
      </c>
      <c r="L499" s="113">
        <v>0</v>
      </c>
      <c r="M499" s="134">
        <f t="shared" si="91"/>
        <v>0</v>
      </c>
      <c r="N499" s="134">
        <f t="shared" si="85"/>
        <v>394500</v>
      </c>
      <c r="O499" s="137">
        <v>394500</v>
      </c>
      <c r="P499" s="113">
        <v>0</v>
      </c>
      <c r="Q499" s="118">
        <f t="shared" si="92"/>
        <v>0</v>
      </c>
      <c r="R499" s="118">
        <f t="shared" si="86"/>
        <v>394500</v>
      </c>
      <c r="S499" s="118">
        <f t="shared" si="87"/>
        <v>366556.25</v>
      </c>
      <c r="T499" s="113">
        <v>0</v>
      </c>
      <c r="U499" s="118">
        <f t="shared" si="88"/>
        <v>0</v>
      </c>
      <c r="V499" s="118">
        <f t="shared" si="89"/>
        <v>366556.25</v>
      </c>
    </row>
    <row r="500" spans="1:22" ht="38.25" x14ac:dyDescent="0.25">
      <c r="A500" s="110">
        <f t="shared" si="90"/>
        <v>491</v>
      </c>
      <c r="B500" s="111">
        <v>50401900</v>
      </c>
      <c r="C500" s="112" t="s">
        <v>753</v>
      </c>
      <c r="D500" s="73" t="s">
        <v>185</v>
      </c>
      <c r="E500" s="71">
        <v>1</v>
      </c>
      <c r="F500" s="129" t="s">
        <v>475</v>
      </c>
      <c r="G500" s="130">
        <v>158287.5</v>
      </c>
      <c r="H500" s="113">
        <v>0</v>
      </c>
      <c r="I500" s="134">
        <f t="shared" si="93"/>
        <v>0</v>
      </c>
      <c r="J500" s="134">
        <f t="shared" si="84"/>
        <v>158287.5</v>
      </c>
      <c r="K500" s="130">
        <v>201000</v>
      </c>
      <c r="L500" s="113">
        <v>0</v>
      </c>
      <c r="M500" s="134">
        <f t="shared" si="91"/>
        <v>0</v>
      </c>
      <c r="N500" s="134">
        <f t="shared" si="85"/>
        <v>201000</v>
      </c>
      <c r="O500" s="137">
        <v>201000</v>
      </c>
      <c r="P500" s="113">
        <v>0</v>
      </c>
      <c r="Q500" s="118">
        <f t="shared" si="92"/>
        <v>0</v>
      </c>
      <c r="R500" s="118">
        <f t="shared" si="86"/>
        <v>201000</v>
      </c>
      <c r="S500" s="118">
        <f t="shared" si="87"/>
        <v>186762.5</v>
      </c>
      <c r="T500" s="113">
        <v>0</v>
      </c>
      <c r="U500" s="118">
        <f t="shared" si="88"/>
        <v>0</v>
      </c>
      <c r="V500" s="118">
        <f t="shared" si="89"/>
        <v>186762.5</v>
      </c>
    </row>
    <row r="501" spans="1:22" ht="38.25" x14ac:dyDescent="0.25">
      <c r="A501" s="110">
        <f t="shared" si="90"/>
        <v>492</v>
      </c>
      <c r="B501" s="111">
        <v>50400000</v>
      </c>
      <c r="C501" s="114" t="s">
        <v>409</v>
      </c>
      <c r="D501" s="73" t="s">
        <v>185</v>
      </c>
      <c r="E501" s="71">
        <v>1</v>
      </c>
      <c r="F501" s="129" t="s">
        <v>475</v>
      </c>
      <c r="G501" s="130">
        <v>7501.13</v>
      </c>
      <c r="H501" s="113">
        <v>0</v>
      </c>
      <c r="I501" s="134">
        <f t="shared" si="93"/>
        <v>0</v>
      </c>
      <c r="J501" s="134">
        <f t="shared" si="84"/>
        <v>7501.13</v>
      </c>
      <c r="K501" s="130">
        <v>9525</v>
      </c>
      <c r="L501" s="113">
        <v>0</v>
      </c>
      <c r="M501" s="134">
        <f t="shared" si="91"/>
        <v>0</v>
      </c>
      <c r="N501" s="134">
        <f t="shared" si="85"/>
        <v>9525</v>
      </c>
      <c r="O501" s="137">
        <v>9525</v>
      </c>
      <c r="P501" s="113">
        <v>0</v>
      </c>
      <c r="Q501" s="118">
        <f t="shared" si="92"/>
        <v>0</v>
      </c>
      <c r="R501" s="118">
        <f t="shared" si="86"/>
        <v>9525</v>
      </c>
      <c r="S501" s="118">
        <f t="shared" si="87"/>
        <v>8850.376666666667</v>
      </c>
      <c r="T501" s="113">
        <v>0</v>
      </c>
      <c r="U501" s="118">
        <f t="shared" si="88"/>
        <v>0</v>
      </c>
      <c r="V501" s="118">
        <f t="shared" si="89"/>
        <v>8850.376666666667</v>
      </c>
    </row>
    <row r="502" spans="1:22" ht="38.25" x14ac:dyDescent="0.25">
      <c r="A502" s="110">
        <f t="shared" si="90"/>
        <v>493</v>
      </c>
      <c r="B502" s="111">
        <v>50300000</v>
      </c>
      <c r="C502" s="116" t="s">
        <v>754</v>
      </c>
      <c r="D502" s="73" t="s">
        <v>185</v>
      </c>
      <c r="E502" s="71">
        <v>1</v>
      </c>
      <c r="F502" s="129" t="s">
        <v>475</v>
      </c>
      <c r="G502" s="131">
        <v>17718.75</v>
      </c>
      <c r="H502" s="117">
        <v>0</v>
      </c>
      <c r="I502" s="134">
        <f t="shared" si="93"/>
        <v>0</v>
      </c>
      <c r="J502" s="134">
        <f t="shared" si="84"/>
        <v>17718.75</v>
      </c>
      <c r="K502" s="131">
        <v>22500</v>
      </c>
      <c r="L502" s="117">
        <v>0</v>
      </c>
      <c r="M502" s="134">
        <f t="shared" si="91"/>
        <v>0</v>
      </c>
      <c r="N502" s="134">
        <f t="shared" si="85"/>
        <v>22500</v>
      </c>
      <c r="O502" s="137">
        <v>22500</v>
      </c>
      <c r="P502" s="113">
        <v>0</v>
      </c>
      <c r="Q502" s="118">
        <f t="shared" si="92"/>
        <v>0</v>
      </c>
      <c r="R502" s="118">
        <f t="shared" si="86"/>
        <v>22500</v>
      </c>
      <c r="S502" s="118">
        <f t="shared" si="87"/>
        <v>20906.25</v>
      </c>
      <c r="T502" s="113">
        <v>0</v>
      </c>
      <c r="U502" s="118">
        <f t="shared" si="88"/>
        <v>0</v>
      </c>
      <c r="V502" s="118">
        <f t="shared" si="89"/>
        <v>20906.25</v>
      </c>
    </row>
    <row r="503" spans="1:22" ht="38.25" x14ac:dyDescent="0.25">
      <c r="A503" s="110">
        <f t="shared" si="90"/>
        <v>494</v>
      </c>
      <c r="B503" s="111">
        <v>50405300</v>
      </c>
      <c r="C503" s="112" t="s">
        <v>755</v>
      </c>
      <c r="D503" s="73" t="s">
        <v>185</v>
      </c>
      <c r="E503" s="71">
        <v>1</v>
      </c>
      <c r="F503" s="129" t="s">
        <v>475</v>
      </c>
      <c r="G503" s="130">
        <v>6910.5</v>
      </c>
      <c r="H503" s="113">
        <v>0</v>
      </c>
      <c r="I503" s="134">
        <f t="shared" si="93"/>
        <v>0</v>
      </c>
      <c r="J503" s="134">
        <f t="shared" si="84"/>
        <v>6910.5</v>
      </c>
      <c r="K503" s="130">
        <v>8775</v>
      </c>
      <c r="L503" s="113">
        <v>0</v>
      </c>
      <c r="M503" s="134">
        <f t="shared" si="91"/>
        <v>0</v>
      </c>
      <c r="N503" s="134">
        <f t="shared" si="85"/>
        <v>8775</v>
      </c>
      <c r="O503" s="137">
        <v>8775</v>
      </c>
      <c r="P503" s="113">
        <v>0</v>
      </c>
      <c r="Q503" s="118">
        <f t="shared" si="92"/>
        <v>0</v>
      </c>
      <c r="R503" s="118">
        <f t="shared" si="86"/>
        <v>8775</v>
      </c>
      <c r="S503" s="118">
        <f t="shared" si="87"/>
        <v>8153.5</v>
      </c>
      <c r="T503" s="113">
        <v>0</v>
      </c>
      <c r="U503" s="118">
        <f t="shared" si="88"/>
        <v>0</v>
      </c>
      <c r="V503" s="118">
        <f t="shared" si="89"/>
        <v>8153.5</v>
      </c>
    </row>
    <row r="504" spans="1:22" ht="38.25" x14ac:dyDescent="0.25">
      <c r="A504" s="110">
        <f t="shared" si="90"/>
        <v>495</v>
      </c>
      <c r="B504" s="111">
        <v>50405300</v>
      </c>
      <c r="C504" s="112" t="s">
        <v>756</v>
      </c>
      <c r="D504" s="73" t="s">
        <v>185</v>
      </c>
      <c r="E504" s="71">
        <v>1</v>
      </c>
      <c r="F504" s="129" t="s">
        <v>475</v>
      </c>
      <c r="G504" s="130">
        <v>9036.75</v>
      </c>
      <c r="H504" s="113">
        <v>0</v>
      </c>
      <c r="I504" s="134">
        <f t="shared" si="93"/>
        <v>0</v>
      </c>
      <c r="J504" s="134">
        <f t="shared" si="84"/>
        <v>9036.75</v>
      </c>
      <c r="K504" s="130">
        <v>11475</v>
      </c>
      <c r="L504" s="113">
        <v>0</v>
      </c>
      <c r="M504" s="134">
        <f t="shared" si="91"/>
        <v>0</v>
      </c>
      <c r="N504" s="134">
        <f t="shared" si="85"/>
        <v>11475</v>
      </c>
      <c r="O504" s="137">
        <v>11475</v>
      </c>
      <c r="P504" s="113">
        <v>0</v>
      </c>
      <c r="Q504" s="118">
        <f t="shared" si="92"/>
        <v>0</v>
      </c>
      <c r="R504" s="118">
        <f t="shared" si="86"/>
        <v>11475</v>
      </c>
      <c r="S504" s="118">
        <f t="shared" si="87"/>
        <v>10662.25</v>
      </c>
      <c r="T504" s="113">
        <v>0</v>
      </c>
      <c r="U504" s="118">
        <f t="shared" si="88"/>
        <v>0</v>
      </c>
      <c r="V504" s="118">
        <f t="shared" si="89"/>
        <v>10662.25</v>
      </c>
    </row>
    <row r="505" spans="1:22" ht="38.25" x14ac:dyDescent="0.25">
      <c r="A505" s="110">
        <f t="shared" si="90"/>
        <v>496</v>
      </c>
      <c r="B505" s="111">
        <v>50405300</v>
      </c>
      <c r="C505" s="112" t="s">
        <v>757</v>
      </c>
      <c r="D505" s="73" t="s">
        <v>185</v>
      </c>
      <c r="E505" s="71">
        <v>1</v>
      </c>
      <c r="F505" s="129" t="s">
        <v>475</v>
      </c>
      <c r="G505" s="130">
        <v>8268.75</v>
      </c>
      <c r="H505" s="113">
        <v>0</v>
      </c>
      <c r="I505" s="134">
        <f t="shared" si="93"/>
        <v>0</v>
      </c>
      <c r="J505" s="134">
        <f t="shared" si="84"/>
        <v>8268.75</v>
      </c>
      <c r="K505" s="130">
        <v>10500</v>
      </c>
      <c r="L505" s="113">
        <v>0</v>
      </c>
      <c r="M505" s="134">
        <f t="shared" si="91"/>
        <v>0</v>
      </c>
      <c r="N505" s="134">
        <f t="shared" si="85"/>
        <v>10500</v>
      </c>
      <c r="O505" s="137">
        <v>10500</v>
      </c>
      <c r="P505" s="113">
        <v>0</v>
      </c>
      <c r="Q505" s="118">
        <f t="shared" si="92"/>
        <v>0</v>
      </c>
      <c r="R505" s="118">
        <f t="shared" si="86"/>
        <v>10500</v>
      </c>
      <c r="S505" s="118">
        <f t="shared" si="87"/>
        <v>9756.25</v>
      </c>
      <c r="T505" s="113">
        <v>0</v>
      </c>
      <c r="U505" s="118">
        <f t="shared" si="88"/>
        <v>0</v>
      </c>
      <c r="V505" s="118">
        <f t="shared" si="89"/>
        <v>9756.25</v>
      </c>
    </row>
    <row r="506" spans="1:22" ht="38.25" x14ac:dyDescent="0.25">
      <c r="A506" s="110">
        <f t="shared" si="90"/>
        <v>497</v>
      </c>
      <c r="B506" s="111">
        <v>50405300</v>
      </c>
      <c r="C506" s="114" t="s">
        <v>410</v>
      </c>
      <c r="D506" s="73" t="s">
        <v>185</v>
      </c>
      <c r="E506" s="71">
        <v>1</v>
      </c>
      <c r="F506" s="129" t="s">
        <v>475</v>
      </c>
      <c r="G506" s="130">
        <v>11812.5</v>
      </c>
      <c r="H506" s="113">
        <v>0</v>
      </c>
      <c r="I506" s="134">
        <f t="shared" si="93"/>
        <v>0</v>
      </c>
      <c r="J506" s="134">
        <f t="shared" si="84"/>
        <v>11812.5</v>
      </c>
      <c r="K506" s="130">
        <v>15000</v>
      </c>
      <c r="L506" s="113">
        <v>0</v>
      </c>
      <c r="M506" s="134">
        <f t="shared" si="91"/>
        <v>0</v>
      </c>
      <c r="N506" s="134">
        <f t="shared" si="85"/>
        <v>15000</v>
      </c>
      <c r="O506" s="138">
        <v>15000</v>
      </c>
      <c r="P506" s="115">
        <v>0</v>
      </c>
      <c r="Q506" s="118">
        <f t="shared" si="92"/>
        <v>0</v>
      </c>
      <c r="R506" s="118">
        <f t="shared" si="86"/>
        <v>15000</v>
      </c>
      <c r="S506" s="118">
        <f t="shared" si="87"/>
        <v>13937.5</v>
      </c>
      <c r="T506" s="115">
        <v>0</v>
      </c>
      <c r="U506" s="118">
        <f t="shared" si="88"/>
        <v>0</v>
      </c>
      <c r="V506" s="118">
        <f t="shared" si="89"/>
        <v>13937.5</v>
      </c>
    </row>
    <row r="507" spans="1:22" ht="38.25" x14ac:dyDescent="0.25">
      <c r="A507" s="110">
        <f t="shared" si="90"/>
        <v>498</v>
      </c>
      <c r="B507" s="111">
        <v>50403101</v>
      </c>
      <c r="C507" s="114" t="s">
        <v>411</v>
      </c>
      <c r="D507" s="73" t="s">
        <v>185</v>
      </c>
      <c r="E507" s="71">
        <v>1</v>
      </c>
      <c r="F507" s="129" t="s">
        <v>475</v>
      </c>
      <c r="G507" s="130">
        <v>23625</v>
      </c>
      <c r="H507" s="113">
        <v>0</v>
      </c>
      <c r="I507" s="134">
        <f t="shared" si="93"/>
        <v>0</v>
      </c>
      <c r="J507" s="134">
        <f t="shared" si="84"/>
        <v>23625</v>
      </c>
      <c r="K507" s="130">
        <v>30000</v>
      </c>
      <c r="L507" s="113">
        <v>0</v>
      </c>
      <c r="M507" s="134">
        <f t="shared" si="91"/>
        <v>0</v>
      </c>
      <c r="N507" s="134">
        <f t="shared" si="85"/>
        <v>30000</v>
      </c>
      <c r="O507" s="137">
        <v>30000</v>
      </c>
      <c r="P507" s="113">
        <v>0</v>
      </c>
      <c r="Q507" s="118">
        <f t="shared" si="92"/>
        <v>0</v>
      </c>
      <c r="R507" s="118">
        <f t="shared" si="86"/>
        <v>30000</v>
      </c>
      <c r="S507" s="118">
        <f t="shared" si="87"/>
        <v>27875</v>
      </c>
      <c r="T507" s="113">
        <v>0</v>
      </c>
      <c r="U507" s="118">
        <f t="shared" si="88"/>
        <v>0</v>
      </c>
      <c r="V507" s="118">
        <f t="shared" si="89"/>
        <v>27875</v>
      </c>
    </row>
    <row r="508" spans="1:22" ht="38.25" x14ac:dyDescent="0.25">
      <c r="A508" s="110">
        <f t="shared" si="90"/>
        <v>499</v>
      </c>
      <c r="B508" s="111">
        <v>50404800</v>
      </c>
      <c r="C508" s="114" t="s">
        <v>412</v>
      </c>
      <c r="D508" s="73" t="s">
        <v>185</v>
      </c>
      <c r="E508" s="71">
        <v>1</v>
      </c>
      <c r="F508" s="129" t="s">
        <v>475</v>
      </c>
      <c r="G508" s="130">
        <v>33075</v>
      </c>
      <c r="H508" s="113">
        <v>0</v>
      </c>
      <c r="I508" s="134">
        <f t="shared" si="93"/>
        <v>0</v>
      </c>
      <c r="J508" s="134">
        <f t="shared" si="84"/>
        <v>33075</v>
      </c>
      <c r="K508" s="130">
        <v>42000</v>
      </c>
      <c r="L508" s="113">
        <v>0</v>
      </c>
      <c r="M508" s="134">
        <f t="shared" si="91"/>
        <v>0</v>
      </c>
      <c r="N508" s="134">
        <f t="shared" si="85"/>
        <v>42000</v>
      </c>
      <c r="O508" s="137">
        <v>42000</v>
      </c>
      <c r="P508" s="113">
        <v>0</v>
      </c>
      <c r="Q508" s="118">
        <f t="shared" si="92"/>
        <v>0</v>
      </c>
      <c r="R508" s="118">
        <f t="shared" si="86"/>
        <v>42000</v>
      </c>
      <c r="S508" s="118">
        <f t="shared" si="87"/>
        <v>39025</v>
      </c>
      <c r="T508" s="113">
        <v>0</v>
      </c>
      <c r="U508" s="118">
        <f t="shared" si="88"/>
        <v>0</v>
      </c>
      <c r="V508" s="118">
        <f t="shared" si="89"/>
        <v>39025</v>
      </c>
    </row>
    <row r="509" spans="1:22" ht="38.25" x14ac:dyDescent="0.25">
      <c r="A509" s="110">
        <f t="shared" si="90"/>
        <v>500</v>
      </c>
      <c r="B509" s="111">
        <v>50404816</v>
      </c>
      <c r="C509" s="112" t="s">
        <v>758</v>
      </c>
      <c r="D509" s="73" t="s">
        <v>185</v>
      </c>
      <c r="E509" s="71">
        <v>1</v>
      </c>
      <c r="F509" s="129" t="s">
        <v>475</v>
      </c>
      <c r="G509" s="130">
        <v>42525</v>
      </c>
      <c r="H509" s="113">
        <v>0</v>
      </c>
      <c r="I509" s="134">
        <f t="shared" si="93"/>
        <v>0</v>
      </c>
      <c r="J509" s="134">
        <f t="shared" si="84"/>
        <v>42525</v>
      </c>
      <c r="K509" s="130">
        <v>54000</v>
      </c>
      <c r="L509" s="113">
        <v>0</v>
      </c>
      <c r="M509" s="134">
        <f t="shared" si="91"/>
        <v>0</v>
      </c>
      <c r="N509" s="134">
        <f t="shared" si="85"/>
        <v>54000</v>
      </c>
      <c r="O509" s="137">
        <v>54000</v>
      </c>
      <c r="P509" s="113">
        <v>0</v>
      </c>
      <c r="Q509" s="118">
        <f t="shared" si="92"/>
        <v>0</v>
      </c>
      <c r="R509" s="118">
        <f t="shared" si="86"/>
        <v>54000</v>
      </c>
      <c r="S509" s="118">
        <f t="shared" si="87"/>
        <v>50175</v>
      </c>
      <c r="T509" s="113">
        <v>0</v>
      </c>
      <c r="U509" s="118">
        <f t="shared" si="88"/>
        <v>0</v>
      </c>
      <c r="V509" s="118">
        <f t="shared" si="89"/>
        <v>50175</v>
      </c>
    </row>
    <row r="510" spans="1:22" ht="38.25" x14ac:dyDescent="0.25">
      <c r="A510" s="110">
        <f t="shared" si="90"/>
        <v>501</v>
      </c>
      <c r="B510" s="111">
        <v>51212012</v>
      </c>
      <c r="C510" s="114" t="s">
        <v>413</v>
      </c>
      <c r="D510" s="71" t="s">
        <v>185</v>
      </c>
      <c r="E510" s="71">
        <v>1</v>
      </c>
      <c r="F510" s="129" t="s">
        <v>475</v>
      </c>
      <c r="G510" s="130">
        <v>13938.75</v>
      </c>
      <c r="H510" s="113">
        <v>0</v>
      </c>
      <c r="I510" s="134">
        <f t="shared" si="93"/>
        <v>0</v>
      </c>
      <c r="J510" s="134">
        <f t="shared" si="84"/>
        <v>13938.75</v>
      </c>
      <c r="K510" s="130">
        <v>17700</v>
      </c>
      <c r="L510" s="113">
        <v>0</v>
      </c>
      <c r="M510" s="134">
        <f t="shared" si="91"/>
        <v>0</v>
      </c>
      <c r="N510" s="134">
        <f t="shared" si="85"/>
        <v>17700</v>
      </c>
      <c r="O510" s="137">
        <v>17700</v>
      </c>
      <c r="P510" s="113">
        <v>0</v>
      </c>
      <c r="Q510" s="118">
        <f t="shared" si="92"/>
        <v>0</v>
      </c>
      <c r="R510" s="118">
        <f t="shared" si="86"/>
        <v>17700</v>
      </c>
      <c r="S510" s="118">
        <f t="shared" si="87"/>
        <v>16446.25</v>
      </c>
      <c r="T510" s="113">
        <v>0</v>
      </c>
      <c r="U510" s="118">
        <f t="shared" si="88"/>
        <v>0</v>
      </c>
      <c r="V510" s="118">
        <f t="shared" si="89"/>
        <v>16446.25</v>
      </c>
    </row>
    <row r="511" spans="1:22" ht="38.25" x14ac:dyDescent="0.25">
      <c r="A511" s="110">
        <f t="shared" si="90"/>
        <v>502</v>
      </c>
      <c r="B511" s="111">
        <v>50307008</v>
      </c>
      <c r="C511" s="112" t="s">
        <v>759</v>
      </c>
      <c r="D511" s="72" t="s">
        <v>185</v>
      </c>
      <c r="E511" s="71">
        <v>1</v>
      </c>
      <c r="F511" s="129" t="s">
        <v>475</v>
      </c>
      <c r="G511" s="130">
        <v>11812.5</v>
      </c>
      <c r="H511" s="113">
        <v>0</v>
      </c>
      <c r="I511" s="134">
        <f t="shared" si="93"/>
        <v>0</v>
      </c>
      <c r="J511" s="134">
        <f t="shared" si="84"/>
        <v>11812.5</v>
      </c>
      <c r="K511" s="130">
        <v>15000</v>
      </c>
      <c r="L511" s="113">
        <v>0</v>
      </c>
      <c r="M511" s="134">
        <f t="shared" si="91"/>
        <v>0</v>
      </c>
      <c r="N511" s="134">
        <f t="shared" si="85"/>
        <v>15000</v>
      </c>
      <c r="O511" s="137">
        <v>15000</v>
      </c>
      <c r="P511" s="113">
        <v>0</v>
      </c>
      <c r="Q511" s="118">
        <f t="shared" si="92"/>
        <v>0</v>
      </c>
      <c r="R511" s="118">
        <f t="shared" si="86"/>
        <v>15000</v>
      </c>
      <c r="S511" s="118">
        <f t="shared" si="87"/>
        <v>13937.5</v>
      </c>
      <c r="T511" s="113">
        <v>0</v>
      </c>
      <c r="U511" s="118">
        <f t="shared" si="88"/>
        <v>0</v>
      </c>
      <c r="V511" s="118">
        <f t="shared" si="89"/>
        <v>13937.5</v>
      </c>
    </row>
    <row r="512" spans="1:22" ht="38.25" x14ac:dyDescent="0.25">
      <c r="A512" s="110">
        <f t="shared" si="90"/>
        <v>503</v>
      </c>
      <c r="B512" s="111">
        <v>50400000</v>
      </c>
      <c r="C512" s="114" t="s">
        <v>414</v>
      </c>
      <c r="D512" s="72" t="s">
        <v>185</v>
      </c>
      <c r="E512" s="71">
        <v>1</v>
      </c>
      <c r="F512" s="129" t="s">
        <v>475</v>
      </c>
      <c r="G512" s="130">
        <v>9450</v>
      </c>
      <c r="H512" s="113">
        <v>0</v>
      </c>
      <c r="I512" s="134">
        <f t="shared" si="93"/>
        <v>0</v>
      </c>
      <c r="J512" s="134">
        <f t="shared" si="84"/>
        <v>9450</v>
      </c>
      <c r="K512" s="130">
        <v>12000</v>
      </c>
      <c r="L512" s="113">
        <v>0</v>
      </c>
      <c r="M512" s="134">
        <f t="shared" si="91"/>
        <v>0</v>
      </c>
      <c r="N512" s="134">
        <f t="shared" si="85"/>
        <v>12000</v>
      </c>
      <c r="O512" s="137">
        <v>12000</v>
      </c>
      <c r="P512" s="113">
        <v>0</v>
      </c>
      <c r="Q512" s="118">
        <f t="shared" si="92"/>
        <v>0</v>
      </c>
      <c r="R512" s="118">
        <f t="shared" si="86"/>
        <v>12000</v>
      </c>
      <c r="S512" s="118">
        <f t="shared" si="87"/>
        <v>11150</v>
      </c>
      <c r="T512" s="113">
        <v>0</v>
      </c>
      <c r="U512" s="118">
        <f t="shared" si="88"/>
        <v>0</v>
      </c>
      <c r="V512" s="118">
        <f t="shared" si="89"/>
        <v>11150</v>
      </c>
    </row>
    <row r="513" spans="1:22" ht="38.25" x14ac:dyDescent="0.25">
      <c r="A513" s="110">
        <f t="shared" si="90"/>
        <v>504</v>
      </c>
      <c r="B513" s="111">
        <v>50300000</v>
      </c>
      <c r="C513" s="114" t="s">
        <v>415</v>
      </c>
      <c r="D513" s="72" t="s">
        <v>185</v>
      </c>
      <c r="E513" s="71">
        <v>1</v>
      </c>
      <c r="F513" s="129" t="s">
        <v>475</v>
      </c>
      <c r="G513" s="130">
        <v>5906.25</v>
      </c>
      <c r="H513" s="113">
        <v>0</v>
      </c>
      <c r="I513" s="134">
        <f t="shared" si="93"/>
        <v>0</v>
      </c>
      <c r="J513" s="134">
        <f t="shared" si="84"/>
        <v>5906.25</v>
      </c>
      <c r="K513" s="130">
        <v>7500</v>
      </c>
      <c r="L513" s="113">
        <v>0</v>
      </c>
      <c r="M513" s="134">
        <f t="shared" si="91"/>
        <v>0</v>
      </c>
      <c r="N513" s="134">
        <f t="shared" si="85"/>
        <v>7500</v>
      </c>
      <c r="O513" s="137">
        <v>7500</v>
      </c>
      <c r="P513" s="113">
        <v>0</v>
      </c>
      <c r="Q513" s="118">
        <f t="shared" si="92"/>
        <v>0</v>
      </c>
      <c r="R513" s="118">
        <f t="shared" si="86"/>
        <v>7500</v>
      </c>
      <c r="S513" s="118">
        <f t="shared" si="87"/>
        <v>6968.75</v>
      </c>
      <c r="T513" s="113">
        <v>0</v>
      </c>
      <c r="U513" s="118">
        <f t="shared" si="88"/>
        <v>0</v>
      </c>
      <c r="V513" s="118">
        <f t="shared" si="89"/>
        <v>6968.75</v>
      </c>
    </row>
    <row r="514" spans="1:22" ht="38.25" x14ac:dyDescent="0.25">
      <c r="A514" s="110">
        <f t="shared" si="90"/>
        <v>505</v>
      </c>
      <c r="B514" s="111">
        <v>50305300</v>
      </c>
      <c r="C514" s="114" t="s">
        <v>416</v>
      </c>
      <c r="D514" s="72" t="s">
        <v>185</v>
      </c>
      <c r="E514" s="71">
        <v>1</v>
      </c>
      <c r="F514" s="129" t="s">
        <v>475</v>
      </c>
      <c r="G514" s="130">
        <v>11812.5</v>
      </c>
      <c r="H514" s="113">
        <v>0</v>
      </c>
      <c r="I514" s="134">
        <f t="shared" si="93"/>
        <v>0</v>
      </c>
      <c r="J514" s="134">
        <f t="shared" si="84"/>
        <v>11812.5</v>
      </c>
      <c r="K514" s="130">
        <v>15000</v>
      </c>
      <c r="L514" s="113">
        <v>0</v>
      </c>
      <c r="M514" s="134">
        <f t="shared" si="91"/>
        <v>0</v>
      </c>
      <c r="N514" s="134">
        <f t="shared" si="85"/>
        <v>15000</v>
      </c>
      <c r="O514" s="137">
        <v>15000</v>
      </c>
      <c r="P514" s="113">
        <v>0</v>
      </c>
      <c r="Q514" s="118">
        <f t="shared" si="92"/>
        <v>0</v>
      </c>
      <c r="R514" s="118">
        <f t="shared" si="86"/>
        <v>15000</v>
      </c>
      <c r="S514" s="118">
        <f t="shared" si="87"/>
        <v>13937.5</v>
      </c>
      <c r="T514" s="113">
        <v>0</v>
      </c>
      <c r="U514" s="118">
        <f t="shared" si="88"/>
        <v>0</v>
      </c>
      <c r="V514" s="118">
        <f t="shared" si="89"/>
        <v>13937.5</v>
      </c>
    </row>
    <row r="515" spans="1:22" s="109" customFormat="1" ht="38.25" x14ac:dyDescent="0.25">
      <c r="A515" s="110">
        <f t="shared" si="90"/>
        <v>506</v>
      </c>
      <c r="B515" s="111">
        <v>50400000</v>
      </c>
      <c r="C515" s="112" t="s">
        <v>760</v>
      </c>
      <c r="D515" s="73" t="s">
        <v>185</v>
      </c>
      <c r="E515" s="71">
        <v>1</v>
      </c>
      <c r="F515" s="129" t="s">
        <v>475</v>
      </c>
      <c r="G515" s="130">
        <v>35437.5</v>
      </c>
      <c r="H515" s="113">
        <v>0</v>
      </c>
      <c r="I515" s="134">
        <f>+G515*H515</f>
        <v>0</v>
      </c>
      <c r="J515" s="134">
        <f t="shared" si="84"/>
        <v>35437.5</v>
      </c>
      <c r="K515" s="130">
        <v>45000</v>
      </c>
      <c r="L515" s="113">
        <v>0</v>
      </c>
      <c r="M515" s="134">
        <f>+K515*L515</f>
        <v>0</v>
      </c>
      <c r="N515" s="134">
        <f t="shared" si="85"/>
        <v>45000</v>
      </c>
      <c r="O515" s="137">
        <v>45000</v>
      </c>
      <c r="P515" s="113">
        <v>0</v>
      </c>
      <c r="Q515" s="118">
        <f>+O515*P515</f>
        <v>0</v>
      </c>
      <c r="R515" s="118">
        <f t="shared" si="86"/>
        <v>45000</v>
      </c>
      <c r="S515" s="118">
        <f t="shared" si="87"/>
        <v>41812.5</v>
      </c>
      <c r="T515" s="113">
        <v>0</v>
      </c>
      <c r="U515" s="118">
        <f t="shared" si="88"/>
        <v>0</v>
      </c>
      <c r="V515" s="118">
        <f t="shared" si="89"/>
        <v>41812.5</v>
      </c>
    </row>
    <row r="516" spans="1:22" s="109" customFormat="1" ht="38.25" x14ac:dyDescent="0.25">
      <c r="A516" s="110">
        <f t="shared" si="90"/>
        <v>507</v>
      </c>
      <c r="B516" s="111">
        <v>50406200</v>
      </c>
      <c r="C516" s="114" t="s">
        <v>417</v>
      </c>
      <c r="D516" s="73" t="s">
        <v>185</v>
      </c>
      <c r="E516" s="71">
        <v>1</v>
      </c>
      <c r="F516" s="129" t="s">
        <v>475</v>
      </c>
      <c r="G516" s="130">
        <v>18900</v>
      </c>
      <c r="H516" s="113">
        <v>0</v>
      </c>
      <c r="I516" s="134">
        <f t="shared" ref="I516:I561" si="94">+G516*H516</f>
        <v>0</v>
      </c>
      <c r="J516" s="134">
        <f t="shared" si="84"/>
        <v>18900</v>
      </c>
      <c r="K516" s="130">
        <v>24000</v>
      </c>
      <c r="L516" s="113">
        <v>0</v>
      </c>
      <c r="M516" s="134">
        <f t="shared" ref="M516:M561" si="95">+K516*L516</f>
        <v>0</v>
      </c>
      <c r="N516" s="134">
        <f t="shared" si="85"/>
        <v>24000</v>
      </c>
      <c r="O516" s="137">
        <v>24000</v>
      </c>
      <c r="P516" s="113">
        <v>0</v>
      </c>
      <c r="Q516" s="118">
        <f t="shared" ref="Q516:Q561" si="96">+O516*P516</f>
        <v>0</v>
      </c>
      <c r="R516" s="118">
        <f t="shared" si="86"/>
        <v>24000</v>
      </c>
      <c r="S516" s="118">
        <f t="shared" si="87"/>
        <v>22300</v>
      </c>
      <c r="T516" s="113">
        <v>0</v>
      </c>
      <c r="U516" s="118">
        <f t="shared" si="88"/>
        <v>0</v>
      </c>
      <c r="V516" s="118">
        <f t="shared" si="89"/>
        <v>22300</v>
      </c>
    </row>
    <row r="517" spans="1:22" s="109" customFormat="1" ht="38.25" x14ac:dyDescent="0.25">
      <c r="A517" s="110">
        <f t="shared" si="90"/>
        <v>508</v>
      </c>
      <c r="B517" s="111">
        <v>50410000</v>
      </c>
      <c r="C517" s="114" t="s">
        <v>418</v>
      </c>
      <c r="D517" s="73" t="s">
        <v>185</v>
      </c>
      <c r="E517" s="71">
        <v>1</v>
      </c>
      <c r="F517" s="129" t="s">
        <v>475</v>
      </c>
      <c r="G517" s="130">
        <v>47250</v>
      </c>
      <c r="H517" s="113">
        <v>0</v>
      </c>
      <c r="I517" s="134">
        <f t="shared" si="94"/>
        <v>0</v>
      </c>
      <c r="J517" s="134">
        <f t="shared" si="84"/>
        <v>47250</v>
      </c>
      <c r="K517" s="130">
        <v>60000</v>
      </c>
      <c r="L517" s="113">
        <v>0</v>
      </c>
      <c r="M517" s="134">
        <f t="shared" si="95"/>
        <v>0</v>
      </c>
      <c r="N517" s="134">
        <f t="shared" si="85"/>
        <v>60000</v>
      </c>
      <c r="O517" s="137">
        <v>60000</v>
      </c>
      <c r="P517" s="113">
        <v>0</v>
      </c>
      <c r="Q517" s="118">
        <f t="shared" si="96"/>
        <v>0</v>
      </c>
      <c r="R517" s="118">
        <f t="shared" si="86"/>
        <v>60000</v>
      </c>
      <c r="S517" s="118">
        <f t="shared" si="87"/>
        <v>55750</v>
      </c>
      <c r="T517" s="113">
        <v>0</v>
      </c>
      <c r="U517" s="118">
        <f t="shared" si="88"/>
        <v>0</v>
      </c>
      <c r="V517" s="118">
        <f t="shared" si="89"/>
        <v>55750</v>
      </c>
    </row>
    <row r="518" spans="1:22" s="109" customFormat="1" ht="38.25" x14ac:dyDescent="0.25">
      <c r="A518" s="110">
        <f t="shared" si="90"/>
        <v>509</v>
      </c>
      <c r="B518" s="111">
        <v>50306700</v>
      </c>
      <c r="C518" s="114" t="s">
        <v>419</v>
      </c>
      <c r="D518" s="73" t="s">
        <v>185</v>
      </c>
      <c r="E518" s="71">
        <v>1</v>
      </c>
      <c r="F518" s="129" t="s">
        <v>475</v>
      </c>
      <c r="G518" s="130">
        <v>14175</v>
      </c>
      <c r="H518" s="113">
        <v>0</v>
      </c>
      <c r="I518" s="134">
        <f t="shared" si="94"/>
        <v>0</v>
      </c>
      <c r="J518" s="134">
        <f t="shared" si="84"/>
        <v>14175</v>
      </c>
      <c r="K518" s="130">
        <v>18000</v>
      </c>
      <c r="L518" s="113">
        <v>0</v>
      </c>
      <c r="M518" s="134">
        <f t="shared" si="95"/>
        <v>0</v>
      </c>
      <c r="N518" s="134">
        <f t="shared" si="85"/>
        <v>18000</v>
      </c>
      <c r="O518" s="137">
        <v>18000</v>
      </c>
      <c r="P518" s="113">
        <v>0</v>
      </c>
      <c r="Q518" s="118">
        <f t="shared" si="96"/>
        <v>0</v>
      </c>
      <c r="R518" s="118">
        <f t="shared" si="86"/>
        <v>18000</v>
      </c>
      <c r="S518" s="118">
        <f t="shared" si="87"/>
        <v>16725</v>
      </c>
      <c r="T518" s="113">
        <v>0</v>
      </c>
      <c r="U518" s="118">
        <f t="shared" si="88"/>
        <v>0</v>
      </c>
      <c r="V518" s="118">
        <f t="shared" si="89"/>
        <v>16725</v>
      </c>
    </row>
    <row r="519" spans="1:22" s="109" customFormat="1" ht="38.25" x14ac:dyDescent="0.25">
      <c r="A519" s="110">
        <f t="shared" si="90"/>
        <v>510</v>
      </c>
      <c r="B519" s="111">
        <v>50401824</v>
      </c>
      <c r="C519" s="112" t="s">
        <v>761</v>
      </c>
      <c r="D519" s="73" t="s">
        <v>185</v>
      </c>
      <c r="E519" s="71">
        <v>1</v>
      </c>
      <c r="F519" s="129" t="s">
        <v>475</v>
      </c>
      <c r="G519" s="130">
        <v>16537.5</v>
      </c>
      <c r="H519" s="113">
        <v>0</v>
      </c>
      <c r="I519" s="134">
        <f t="shared" si="94"/>
        <v>0</v>
      </c>
      <c r="J519" s="134">
        <f t="shared" si="84"/>
        <v>16537.5</v>
      </c>
      <c r="K519" s="130">
        <v>21000</v>
      </c>
      <c r="L519" s="113">
        <v>0</v>
      </c>
      <c r="M519" s="134">
        <f t="shared" si="95"/>
        <v>0</v>
      </c>
      <c r="N519" s="134">
        <f t="shared" si="85"/>
        <v>21000</v>
      </c>
      <c r="O519" s="137">
        <v>21000</v>
      </c>
      <c r="P519" s="113">
        <v>0</v>
      </c>
      <c r="Q519" s="118">
        <f t="shared" si="96"/>
        <v>0</v>
      </c>
      <c r="R519" s="118">
        <f t="shared" si="86"/>
        <v>21000</v>
      </c>
      <c r="S519" s="118">
        <f t="shared" si="87"/>
        <v>19512.5</v>
      </c>
      <c r="T519" s="113">
        <v>0</v>
      </c>
      <c r="U519" s="118">
        <f t="shared" si="88"/>
        <v>0</v>
      </c>
      <c r="V519" s="118">
        <f t="shared" si="89"/>
        <v>19512.5</v>
      </c>
    </row>
    <row r="520" spans="1:22" s="109" customFormat="1" ht="38.25" x14ac:dyDescent="0.25">
      <c r="A520" s="110">
        <f t="shared" si="90"/>
        <v>511</v>
      </c>
      <c r="B520" s="111">
        <v>50300000</v>
      </c>
      <c r="C520" s="112" t="s">
        <v>762</v>
      </c>
      <c r="D520" s="73" t="s">
        <v>185</v>
      </c>
      <c r="E520" s="71">
        <v>1</v>
      </c>
      <c r="F520" s="129" t="s">
        <v>475</v>
      </c>
      <c r="G520" s="130">
        <v>17718.75</v>
      </c>
      <c r="H520" s="113">
        <v>0</v>
      </c>
      <c r="I520" s="134">
        <f t="shared" si="94"/>
        <v>0</v>
      </c>
      <c r="J520" s="134">
        <f t="shared" si="84"/>
        <v>17718.75</v>
      </c>
      <c r="K520" s="130">
        <v>22500</v>
      </c>
      <c r="L520" s="113">
        <v>0</v>
      </c>
      <c r="M520" s="134">
        <f t="shared" si="95"/>
        <v>0</v>
      </c>
      <c r="N520" s="134">
        <f t="shared" si="85"/>
        <v>22500</v>
      </c>
      <c r="O520" s="138">
        <v>22500</v>
      </c>
      <c r="P520" s="115">
        <v>0</v>
      </c>
      <c r="Q520" s="118">
        <f t="shared" si="96"/>
        <v>0</v>
      </c>
      <c r="R520" s="118">
        <f t="shared" si="86"/>
        <v>22500</v>
      </c>
      <c r="S520" s="118">
        <f t="shared" si="87"/>
        <v>20906.25</v>
      </c>
      <c r="T520" s="115">
        <v>0</v>
      </c>
      <c r="U520" s="118">
        <f t="shared" si="88"/>
        <v>0</v>
      </c>
      <c r="V520" s="118">
        <f t="shared" si="89"/>
        <v>20906.25</v>
      </c>
    </row>
    <row r="521" spans="1:22" s="109" customFormat="1" ht="38.25" x14ac:dyDescent="0.25">
      <c r="A521" s="110">
        <f t="shared" si="90"/>
        <v>512</v>
      </c>
      <c r="B521" s="111">
        <v>50307035</v>
      </c>
      <c r="C521" s="112" t="s">
        <v>763</v>
      </c>
      <c r="D521" s="73" t="s">
        <v>185</v>
      </c>
      <c r="E521" s="71">
        <v>1</v>
      </c>
      <c r="F521" s="129" t="s">
        <v>475</v>
      </c>
      <c r="G521" s="130">
        <v>8032.5</v>
      </c>
      <c r="H521" s="113">
        <v>0</v>
      </c>
      <c r="I521" s="134">
        <f t="shared" si="94"/>
        <v>0</v>
      </c>
      <c r="J521" s="134">
        <f t="shared" si="84"/>
        <v>8032.5</v>
      </c>
      <c r="K521" s="130">
        <v>10200</v>
      </c>
      <c r="L521" s="113">
        <v>0</v>
      </c>
      <c r="M521" s="134">
        <f t="shared" si="95"/>
        <v>0</v>
      </c>
      <c r="N521" s="134">
        <f t="shared" si="85"/>
        <v>10200</v>
      </c>
      <c r="O521" s="137">
        <v>10200</v>
      </c>
      <c r="P521" s="113">
        <v>0</v>
      </c>
      <c r="Q521" s="118">
        <f t="shared" si="96"/>
        <v>0</v>
      </c>
      <c r="R521" s="118">
        <f t="shared" si="86"/>
        <v>10200</v>
      </c>
      <c r="S521" s="118">
        <f t="shared" si="87"/>
        <v>9477.5</v>
      </c>
      <c r="T521" s="113">
        <v>0</v>
      </c>
      <c r="U521" s="118">
        <f t="shared" si="88"/>
        <v>0</v>
      </c>
      <c r="V521" s="118">
        <f t="shared" si="89"/>
        <v>9477.5</v>
      </c>
    </row>
    <row r="522" spans="1:22" s="109" customFormat="1" ht="38.25" x14ac:dyDescent="0.25">
      <c r="A522" s="110">
        <f t="shared" si="90"/>
        <v>513</v>
      </c>
      <c r="B522" s="111">
        <v>50404100</v>
      </c>
      <c r="C522" s="116" t="s">
        <v>764</v>
      </c>
      <c r="D522" s="73" t="s">
        <v>185</v>
      </c>
      <c r="E522" s="71">
        <v>1</v>
      </c>
      <c r="F522" s="129" t="s">
        <v>475</v>
      </c>
      <c r="G522" s="131">
        <v>11812.5</v>
      </c>
      <c r="H522" s="117">
        <v>0</v>
      </c>
      <c r="I522" s="134">
        <f t="shared" si="94"/>
        <v>0</v>
      </c>
      <c r="J522" s="134">
        <f t="shared" ref="J522:J585" si="97">+(G522+I522)*E522</f>
        <v>11812.5</v>
      </c>
      <c r="K522" s="131">
        <v>15000</v>
      </c>
      <c r="L522" s="117">
        <v>0</v>
      </c>
      <c r="M522" s="134">
        <f t="shared" si="95"/>
        <v>0</v>
      </c>
      <c r="N522" s="134">
        <f t="shared" ref="N522:N585" si="98">+(K522+M522)*E522</f>
        <v>15000</v>
      </c>
      <c r="O522" s="137">
        <v>15000</v>
      </c>
      <c r="P522" s="113">
        <v>0</v>
      </c>
      <c r="Q522" s="118">
        <f t="shared" si="96"/>
        <v>0</v>
      </c>
      <c r="R522" s="118">
        <f t="shared" ref="R522:R585" si="99">+(O522+Q522)*E522</f>
        <v>15000</v>
      </c>
      <c r="S522" s="118">
        <f t="shared" si="87"/>
        <v>13937.5</v>
      </c>
      <c r="T522" s="113">
        <v>0</v>
      </c>
      <c r="U522" s="118">
        <f t="shared" si="88"/>
        <v>0</v>
      </c>
      <c r="V522" s="118">
        <f t="shared" si="89"/>
        <v>13937.5</v>
      </c>
    </row>
    <row r="523" spans="1:22" s="109" customFormat="1" ht="38.25" x14ac:dyDescent="0.25">
      <c r="A523" s="110">
        <f t="shared" si="90"/>
        <v>514</v>
      </c>
      <c r="B523" s="111">
        <v>50303700</v>
      </c>
      <c r="C523" s="114" t="s">
        <v>420</v>
      </c>
      <c r="D523" s="73" t="s">
        <v>185</v>
      </c>
      <c r="E523" s="71">
        <v>1</v>
      </c>
      <c r="F523" s="129" t="s">
        <v>475</v>
      </c>
      <c r="G523" s="130">
        <v>5906.25</v>
      </c>
      <c r="H523" s="113">
        <v>0</v>
      </c>
      <c r="I523" s="134">
        <f t="shared" si="94"/>
        <v>0</v>
      </c>
      <c r="J523" s="134">
        <f t="shared" si="97"/>
        <v>5906.25</v>
      </c>
      <c r="K523" s="130">
        <v>7500</v>
      </c>
      <c r="L523" s="113">
        <v>0</v>
      </c>
      <c r="M523" s="134">
        <f t="shared" si="95"/>
        <v>0</v>
      </c>
      <c r="N523" s="134">
        <f t="shared" si="98"/>
        <v>7500</v>
      </c>
      <c r="O523" s="137">
        <v>7500</v>
      </c>
      <c r="P523" s="113">
        <v>0</v>
      </c>
      <c r="Q523" s="118">
        <f t="shared" si="96"/>
        <v>0</v>
      </c>
      <c r="R523" s="118">
        <f t="shared" si="99"/>
        <v>7500</v>
      </c>
      <c r="S523" s="118">
        <f t="shared" ref="S523:S586" si="100">+(K523+O523+G523)/3</f>
        <v>6968.75</v>
      </c>
      <c r="T523" s="113">
        <v>0</v>
      </c>
      <c r="U523" s="118">
        <f t="shared" ref="U523:U586" si="101">+S523*T523</f>
        <v>0</v>
      </c>
      <c r="V523" s="118">
        <f t="shared" ref="V523:V586" si="102">+(S523+U523)*E523</f>
        <v>6968.75</v>
      </c>
    </row>
    <row r="524" spans="1:22" s="109" customFormat="1" ht="38.25" x14ac:dyDescent="0.25">
      <c r="A524" s="110">
        <f t="shared" ref="A524:A587" si="103">+A523+1</f>
        <v>515</v>
      </c>
      <c r="B524" s="111">
        <v>50300000</v>
      </c>
      <c r="C524" s="114" t="s">
        <v>421</v>
      </c>
      <c r="D524" s="73" t="s">
        <v>185</v>
      </c>
      <c r="E524" s="71">
        <v>1</v>
      </c>
      <c r="F524" s="129" t="s">
        <v>475</v>
      </c>
      <c r="G524" s="130">
        <v>9450</v>
      </c>
      <c r="H524" s="113">
        <v>0</v>
      </c>
      <c r="I524" s="134">
        <f t="shared" si="94"/>
        <v>0</v>
      </c>
      <c r="J524" s="134">
        <f t="shared" si="97"/>
        <v>9450</v>
      </c>
      <c r="K524" s="130">
        <v>12000</v>
      </c>
      <c r="L524" s="113">
        <v>0</v>
      </c>
      <c r="M524" s="134">
        <f t="shared" si="95"/>
        <v>0</v>
      </c>
      <c r="N524" s="134">
        <f t="shared" si="98"/>
        <v>12000</v>
      </c>
      <c r="O524" s="137">
        <v>12000</v>
      </c>
      <c r="P524" s="113">
        <v>0</v>
      </c>
      <c r="Q524" s="118">
        <f t="shared" si="96"/>
        <v>0</v>
      </c>
      <c r="R524" s="118">
        <f t="shared" si="99"/>
        <v>12000</v>
      </c>
      <c r="S524" s="118">
        <f t="shared" si="100"/>
        <v>11150</v>
      </c>
      <c r="T524" s="113">
        <v>0</v>
      </c>
      <c r="U524" s="118">
        <f t="shared" si="101"/>
        <v>0</v>
      </c>
      <c r="V524" s="118">
        <f t="shared" si="102"/>
        <v>11150</v>
      </c>
    </row>
    <row r="525" spans="1:22" s="109" customFormat="1" ht="38.25" x14ac:dyDescent="0.25">
      <c r="A525" s="110">
        <f t="shared" si="103"/>
        <v>516</v>
      </c>
      <c r="B525" s="111">
        <v>50400000</v>
      </c>
      <c r="C525" s="112" t="s">
        <v>765</v>
      </c>
      <c r="D525" s="73" t="s">
        <v>185</v>
      </c>
      <c r="E525" s="71">
        <v>1</v>
      </c>
      <c r="F525" s="129" t="s">
        <v>475</v>
      </c>
      <c r="G525" s="130">
        <v>16537.5</v>
      </c>
      <c r="H525" s="113">
        <v>0</v>
      </c>
      <c r="I525" s="134">
        <f t="shared" si="94"/>
        <v>0</v>
      </c>
      <c r="J525" s="134">
        <f t="shared" si="97"/>
        <v>16537.5</v>
      </c>
      <c r="K525" s="130">
        <v>21000</v>
      </c>
      <c r="L525" s="113">
        <v>0</v>
      </c>
      <c r="M525" s="134">
        <f t="shared" si="95"/>
        <v>0</v>
      </c>
      <c r="N525" s="134">
        <f t="shared" si="98"/>
        <v>21000</v>
      </c>
      <c r="O525" s="137">
        <v>21000</v>
      </c>
      <c r="P525" s="113">
        <v>0</v>
      </c>
      <c r="Q525" s="118">
        <f t="shared" si="96"/>
        <v>0</v>
      </c>
      <c r="R525" s="118">
        <f t="shared" si="99"/>
        <v>21000</v>
      </c>
      <c r="S525" s="118">
        <f t="shared" si="100"/>
        <v>19512.5</v>
      </c>
      <c r="T525" s="113">
        <v>0</v>
      </c>
      <c r="U525" s="118">
        <f t="shared" si="101"/>
        <v>0</v>
      </c>
      <c r="V525" s="118">
        <f t="shared" si="102"/>
        <v>19512.5</v>
      </c>
    </row>
    <row r="526" spans="1:22" s="109" customFormat="1" ht="38.25" x14ac:dyDescent="0.25">
      <c r="A526" s="110">
        <f t="shared" si="103"/>
        <v>517</v>
      </c>
      <c r="B526" s="111">
        <v>50401847</v>
      </c>
      <c r="C526" s="112" t="s">
        <v>766</v>
      </c>
      <c r="D526" s="73" t="s">
        <v>185</v>
      </c>
      <c r="E526" s="71">
        <v>1</v>
      </c>
      <c r="F526" s="129" t="s">
        <v>475</v>
      </c>
      <c r="G526" s="130">
        <v>9450</v>
      </c>
      <c r="H526" s="113">
        <v>0</v>
      </c>
      <c r="I526" s="134">
        <f t="shared" si="94"/>
        <v>0</v>
      </c>
      <c r="J526" s="134">
        <f t="shared" si="97"/>
        <v>9450</v>
      </c>
      <c r="K526" s="130">
        <v>12000</v>
      </c>
      <c r="L526" s="113">
        <v>0</v>
      </c>
      <c r="M526" s="134">
        <f t="shared" si="95"/>
        <v>0</v>
      </c>
      <c r="N526" s="134">
        <f t="shared" si="98"/>
        <v>12000</v>
      </c>
      <c r="O526" s="137">
        <v>12000</v>
      </c>
      <c r="P526" s="113">
        <v>0</v>
      </c>
      <c r="Q526" s="118">
        <f t="shared" si="96"/>
        <v>0</v>
      </c>
      <c r="R526" s="118">
        <f t="shared" si="99"/>
        <v>12000</v>
      </c>
      <c r="S526" s="118">
        <f t="shared" si="100"/>
        <v>11150</v>
      </c>
      <c r="T526" s="113">
        <v>0</v>
      </c>
      <c r="U526" s="118">
        <f t="shared" si="101"/>
        <v>0</v>
      </c>
      <c r="V526" s="118">
        <f t="shared" si="102"/>
        <v>11150</v>
      </c>
    </row>
    <row r="527" spans="1:22" ht="38.25" x14ac:dyDescent="0.25">
      <c r="A527" s="110">
        <f t="shared" si="103"/>
        <v>518</v>
      </c>
      <c r="B527" s="111">
        <v>10502000</v>
      </c>
      <c r="C527" s="114" t="s">
        <v>422</v>
      </c>
      <c r="D527" s="72" t="s">
        <v>185</v>
      </c>
      <c r="E527" s="71">
        <v>1</v>
      </c>
      <c r="F527" s="129" t="s">
        <v>475</v>
      </c>
      <c r="G527" s="130">
        <v>23625</v>
      </c>
      <c r="H527" s="113">
        <v>0</v>
      </c>
      <c r="I527" s="134">
        <f t="shared" si="94"/>
        <v>0</v>
      </c>
      <c r="J527" s="134">
        <f t="shared" si="97"/>
        <v>23625</v>
      </c>
      <c r="K527" s="130">
        <v>30000</v>
      </c>
      <c r="L527" s="113">
        <v>0</v>
      </c>
      <c r="M527" s="134">
        <f t="shared" si="95"/>
        <v>0</v>
      </c>
      <c r="N527" s="134">
        <f t="shared" si="98"/>
        <v>30000</v>
      </c>
      <c r="O527" s="137">
        <v>30000</v>
      </c>
      <c r="P527" s="113">
        <v>0</v>
      </c>
      <c r="Q527" s="118">
        <f t="shared" si="96"/>
        <v>0</v>
      </c>
      <c r="R527" s="118">
        <f t="shared" si="99"/>
        <v>30000</v>
      </c>
      <c r="S527" s="118">
        <f t="shared" si="100"/>
        <v>27875</v>
      </c>
      <c r="T527" s="113">
        <v>0</v>
      </c>
      <c r="U527" s="118">
        <f t="shared" si="101"/>
        <v>0</v>
      </c>
      <c r="V527" s="118">
        <f t="shared" si="102"/>
        <v>27875</v>
      </c>
    </row>
    <row r="528" spans="1:22" ht="38.25" x14ac:dyDescent="0.25">
      <c r="A528" s="110">
        <f t="shared" si="103"/>
        <v>519</v>
      </c>
      <c r="B528" s="111">
        <v>10502000</v>
      </c>
      <c r="C528" s="112" t="s">
        <v>767</v>
      </c>
      <c r="D528" s="72" t="s">
        <v>185</v>
      </c>
      <c r="E528" s="71">
        <v>1</v>
      </c>
      <c r="F528" s="129" t="s">
        <v>475</v>
      </c>
      <c r="G528" s="130">
        <v>23625</v>
      </c>
      <c r="H528" s="113">
        <v>0</v>
      </c>
      <c r="I528" s="134">
        <f t="shared" si="94"/>
        <v>0</v>
      </c>
      <c r="J528" s="134">
        <f t="shared" si="97"/>
        <v>23625</v>
      </c>
      <c r="K528" s="130">
        <v>30000</v>
      </c>
      <c r="L528" s="113">
        <v>0</v>
      </c>
      <c r="M528" s="134">
        <f t="shared" si="95"/>
        <v>0</v>
      </c>
      <c r="N528" s="134">
        <f t="shared" si="98"/>
        <v>30000</v>
      </c>
      <c r="O528" s="137">
        <v>30000</v>
      </c>
      <c r="P528" s="113">
        <v>0</v>
      </c>
      <c r="Q528" s="118">
        <f t="shared" si="96"/>
        <v>0</v>
      </c>
      <c r="R528" s="118">
        <f t="shared" si="99"/>
        <v>30000</v>
      </c>
      <c r="S528" s="118">
        <f t="shared" si="100"/>
        <v>27875</v>
      </c>
      <c r="T528" s="113">
        <v>0</v>
      </c>
      <c r="U528" s="118">
        <f t="shared" si="101"/>
        <v>0</v>
      </c>
      <c r="V528" s="118">
        <f t="shared" si="102"/>
        <v>27875</v>
      </c>
    </row>
    <row r="529" spans="1:22" ht="38.25" x14ac:dyDescent="0.25">
      <c r="A529" s="110">
        <f t="shared" si="103"/>
        <v>520</v>
      </c>
      <c r="B529" s="111">
        <v>50407030</v>
      </c>
      <c r="C529" s="114" t="s">
        <v>423</v>
      </c>
      <c r="D529" s="72" t="s">
        <v>185</v>
      </c>
      <c r="E529" s="71">
        <v>1</v>
      </c>
      <c r="F529" s="129" t="s">
        <v>475</v>
      </c>
      <c r="G529" s="130">
        <v>23625</v>
      </c>
      <c r="H529" s="113">
        <v>0</v>
      </c>
      <c r="I529" s="134">
        <f t="shared" si="94"/>
        <v>0</v>
      </c>
      <c r="J529" s="134">
        <f t="shared" si="97"/>
        <v>23625</v>
      </c>
      <c r="K529" s="130">
        <v>30000</v>
      </c>
      <c r="L529" s="113">
        <v>0</v>
      </c>
      <c r="M529" s="134">
        <f t="shared" si="95"/>
        <v>0</v>
      </c>
      <c r="N529" s="134">
        <f t="shared" si="98"/>
        <v>30000</v>
      </c>
      <c r="O529" s="137">
        <v>30000</v>
      </c>
      <c r="P529" s="113">
        <v>0</v>
      </c>
      <c r="Q529" s="118">
        <f t="shared" si="96"/>
        <v>0</v>
      </c>
      <c r="R529" s="118">
        <f t="shared" si="99"/>
        <v>30000</v>
      </c>
      <c r="S529" s="118">
        <f t="shared" si="100"/>
        <v>27875</v>
      </c>
      <c r="T529" s="113">
        <v>0</v>
      </c>
      <c r="U529" s="118">
        <f t="shared" si="101"/>
        <v>0</v>
      </c>
      <c r="V529" s="118">
        <f t="shared" si="102"/>
        <v>27875</v>
      </c>
    </row>
    <row r="530" spans="1:22" ht="38.25" x14ac:dyDescent="0.25">
      <c r="A530" s="110">
        <f t="shared" si="103"/>
        <v>521</v>
      </c>
      <c r="B530" s="111">
        <v>50303900</v>
      </c>
      <c r="C530" s="114" t="s">
        <v>424</v>
      </c>
      <c r="D530" s="72" t="s">
        <v>185</v>
      </c>
      <c r="E530" s="71">
        <v>1</v>
      </c>
      <c r="F530" s="129" t="s">
        <v>475</v>
      </c>
      <c r="G530" s="130">
        <v>23625</v>
      </c>
      <c r="H530" s="113">
        <v>0</v>
      </c>
      <c r="I530" s="134">
        <f t="shared" si="94"/>
        <v>0</v>
      </c>
      <c r="J530" s="134">
        <f t="shared" si="97"/>
        <v>23625</v>
      </c>
      <c r="K530" s="130">
        <v>30000</v>
      </c>
      <c r="L530" s="113">
        <v>0</v>
      </c>
      <c r="M530" s="134">
        <f t="shared" si="95"/>
        <v>0</v>
      </c>
      <c r="N530" s="134">
        <f t="shared" si="98"/>
        <v>30000</v>
      </c>
      <c r="O530" s="137">
        <v>30000</v>
      </c>
      <c r="P530" s="113">
        <v>0</v>
      </c>
      <c r="Q530" s="118">
        <f t="shared" si="96"/>
        <v>0</v>
      </c>
      <c r="R530" s="118">
        <f t="shared" si="99"/>
        <v>30000</v>
      </c>
      <c r="S530" s="118">
        <f t="shared" si="100"/>
        <v>27875</v>
      </c>
      <c r="T530" s="113">
        <v>0</v>
      </c>
      <c r="U530" s="118">
        <f t="shared" si="101"/>
        <v>0</v>
      </c>
      <c r="V530" s="118">
        <f t="shared" si="102"/>
        <v>27875</v>
      </c>
    </row>
    <row r="531" spans="1:22" ht="38.25" x14ac:dyDescent="0.25">
      <c r="A531" s="110">
        <f t="shared" si="103"/>
        <v>522</v>
      </c>
      <c r="B531" s="111">
        <v>50404102</v>
      </c>
      <c r="C531" s="114" t="s">
        <v>425</v>
      </c>
      <c r="D531" s="72" t="s">
        <v>185</v>
      </c>
      <c r="E531" s="71">
        <v>1</v>
      </c>
      <c r="F531" s="129" t="s">
        <v>475</v>
      </c>
      <c r="G531" s="130">
        <v>23625</v>
      </c>
      <c r="H531" s="113">
        <v>0</v>
      </c>
      <c r="I531" s="134">
        <f t="shared" si="94"/>
        <v>0</v>
      </c>
      <c r="J531" s="134">
        <f t="shared" si="97"/>
        <v>23625</v>
      </c>
      <c r="K531" s="130">
        <v>30000</v>
      </c>
      <c r="L531" s="113">
        <v>0</v>
      </c>
      <c r="M531" s="134">
        <f t="shared" si="95"/>
        <v>0</v>
      </c>
      <c r="N531" s="134">
        <f t="shared" si="98"/>
        <v>30000</v>
      </c>
      <c r="O531" s="137">
        <v>30000</v>
      </c>
      <c r="P531" s="113">
        <v>0</v>
      </c>
      <c r="Q531" s="118">
        <f t="shared" si="96"/>
        <v>0</v>
      </c>
      <c r="R531" s="118">
        <f t="shared" si="99"/>
        <v>30000</v>
      </c>
      <c r="S531" s="118">
        <f t="shared" si="100"/>
        <v>27875</v>
      </c>
      <c r="T531" s="113">
        <v>0</v>
      </c>
      <c r="U531" s="118">
        <f t="shared" si="101"/>
        <v>0</v>
      </c>
      <c r="V531" s="118">
        <f t="shared" si="102"/>
        <v>27875</v>
      </c>
    </row>
    <row r="532" spans="1:22" ht="38.25" x14ac:dyDescent="0.25">
      <c r="A532" s="110">
        <f t="shared" si="103"/>
        <v>523</v>
      </c>
      <c r="B532" s="111">
        <v>50404600</v>
      </c>
      <c r="C532" s="114" t="s">
        <v>426</v>
      </c>
      <c r="D532" s="72" t="s">
        <v>185</v>
      </c>
      <c r="E532" s="71">
        <v>1</v>
      </c>
      <c r="F532" s="129" t="s">
        <v>475</v>
      </c>
      <c r="G532" s="130">
        <v>7087.5</v>
      </c>
      <c r="H532" s="113">
        <v>0</v>
      </c>
      <c r="I532" s="134">
        <f t="shared" si="94"/>
        <v>0</v>
      </c>
      <c r="J532" s="134">
        <f t="shared" si="97"/>
        <v>7087.5</v>
      </c>
      <c r="K532" s="130">
        <v>9000</v>
      </c>
      <c r="L532" s="113">
        <v>0</v>
      </c>
      <c r="M532" s="134">
        <f t="shared" si="95"/>
        <v>0</v>
      </c>
      <c r="N532" s="134">
        <f t="shared" si="98"/>
        <v>9000</v>
      </c>
      <c r="O532" s="137">
        <v>9000</v>
      </c>
      <c r="P532" s="113">
        <v>0</v>
      </c>
      <c r="Q532" s="118">
        <f t="shared" si="96"/>
        <v>0</v>
      </c>
      <c r="R532" s="118">
        <f t="shared" si="99"/>
        <v>9000</v>
      </c>
      <c r="S532" s="118">
        <f t="shared" si="100"/>
        <v>8362.5</v>
      </c>
      <c r="T532" s="113">
        <v>0</v>
      </c>
      <c r="U532" s="118">
        <f t="shared" si="101"/>
        <v>0</v>
      </c>
      <c r="V532" s="118">
        <f t="shared" si="102"/>
        <v>8362.5</v>
      </c>
    </row>
    <row r="533" spans="1:22" ht="38.25" x14ac:dyDescent="0.25">
      <c r="A533" s="110">
        <f t="shared" si="103"/>
        <v>524</v>
      </c>
      <c r="B533" s="111">
        <v>50404621</v>
      </c>
      <c r="C533" s="112" t="s">
        <v>768</v>
      </c>
      <c r="D533" s="72" t="s">
        <v>185</v>
      </c>
      <c r="E533" s="71">
        <v>1</v>
      </c>
      <c r="F533" s="129" t="s">
        <v>475</v>
      </c>
      <c r="G533" s="130">
        <v>17718.75</v>
      </c>
      <c r="H533" s="113">
        <v>0</v>
      </c>
      <c r="I533" s="134">
        <f t="shared" si="94"/>
        <v>0</v>
      </c>
      <c r="J533" s="134">
        <f t="shared" si="97"/>
        <v>17718.75</v>
      </c>
      <c r="K533" s="130">
        <v>24000</v>
      </c>
      <c r="L533" s="113">
        <v>0</v>
      </c>
      <c r="M533" s="134">
        <f t="shared" si="95"/>
        <v>0</v>
      </c>
      <c r="N533" s="134">
        <f t="shared" si="98"/>
        <v>24000</v>
      </c>
      <c r="O533" s="138">
        <v>24000</v>
      </c>
      <c r="P533" s="115">
        <v>0</v>
      </c>
      <c r="Q533" s="118">
        <f t="shared" si="96"/>
        <v>0</v>
      </c>
      <c r="R533" s="118">
        <f t="shared" si="99"/>
        <v>24000</v>
      </c>
      <c r="S533" s="118">
        <f t="shared" si="100"/>
        <v>21906.25</v>
      </c>
      <c r="T533" s="115">
        <v>0</v>
      </c>
      <c r="U533" s="118">
        <f t="shared" si="101"/>
        <v>0</v>
      </c>
      <c r="V533" s="118">
        <f t="shared" si="102"/>
        <v>21906.25</v>
      </c>
    </row>
    <row r="534" spans="1:22" ht="38.25" x14ac:dyDescent="0.25">
      <c r="A534" s="110">
        <f t="shared" si="103"/>
        <v>525</v>
      </c>
      <c r="B534" s="111">
        <v>50404600</v>
      </c>
      <c r="C534" s="112" t="s">
        <v>769</v>
      </c>
      <c r="D534" s="72" t="s">
        <v>185</v>
      </c>
      <c r="E534" s="71">
        <v>1</v>
      </c>
      <c r="F534" s="129" t="s">
        <v>475</v>
      </c>
      <c r="G534" s="130">
        <v>14175</v>
      </c>
      <c r="H534" s="113">
        <v>0</v>
      </c>
      <c r="I534" s="134">
        <f t="shared" si="94"/>
        <v>0</v>
      </c>
      <c r="J534" s="134">
        <f t="shared" si="97"/>
        <v>14175</v>
      </c>
      <c r="K534" s="130">
        <v>24000</v>
      </c>
      <c r="L534" s="113">
        <v>0</v>
      </c>
      <c r="M534" s="134">
        <f t="shared" si="95"/>
        <v>0</v>
      </c>
      <c r="N534" s="134">
        <f t="shared" si="98"/>
        <v>24000</v>
      </c>
      <c r="O534" s="137">
        <v>24000</v>
      </c>
      <c r="P534" s="113">
        <v>0</v>
      </c>
      <c r="Q534" s="118">
        <f t="shared" si="96"/>
        <v>0</v>
      </c>
      <c r="R534" s="118">
        <f t="shared" si="99"/>
        <v>24000</v>
      </c>
      <c r="S534" s="118">
        <f t="shared" si="100"/>
        <v>20725</v>
      </c>
      <c r="T534" s="113">
        <v>0</v>
      </c>
      <c r="U534" s="118">
        <f t="shared" si="101"/>
        <v>0</v>
      </c>
      <c r="V534" s="118">
        <f t="shared" si="102"/>
        <v>20725</v>
      </c>
    </row>
    <row r="535" spans="1:22" ht="38.25" x14ac:dyDescent="0.25">
      <c r="A535" s="110">
        <f t="shared" si="103"/>
        <v>526</v>
      </c>
      <c r="B535" s="111">
        <v>50404600</v>
      </c>
      <c r="C535" s="112" t="s">
        <v>770</v>
      </c>
      <c r="D535" s="72" t="s">
        <v>185</v>
      </c>
      <c r="E535" s="71">
        <v>1</v>
      </c>
      <c r="F535" s="129" t="s">
        <v>475</v>
      </c>
      <c r="G535" s="130">
        <v>14175</v>
      </c>
      <c r="H535" s="113">
        <v>0</v>
      </c>
      <c r="I535" s="135">
        <f t="shared" si="94"/>
        <v>0</v>
      </c>
      <c r="J535" s="134">
        <f t="shared" si="97"/>
        <v>14175</v>
      </c>
      <c r="K535" s="130">
        <v>24000</v>
      </c>
      <c r="L535" s="113">
        <v>0</v>
      </c>
      <c r="M535" s="135">
        <f t="shared" si="95"/>
        <v>0</v>
      </c>
      <c r="N535" s="135">
        <f t="shared" si="98"/>
        <v>24000</v>
      </c>
      <c r="O535" s="137">
        <v>24000</v>
      </c>
      <c r="P535" s="113">
        <v>0</v>
      </c>
      <c r="Q535" s="136">
        <f t="shared" si="96"/>
        <v>0</v>
      </c>
      <c r="R535" s="118">
        <f t="shared" si="99"/>
        <v>24000</v>
      </c>
      <c r="S535" s="118">
        <f t="shared" si="100"/>
        <v>20725</v>
      </c>
      <c r="T535" s="113">
        <v>0</v>
      </c>
      <c r="U535" s="118">
        <f t="shared" si="101"/>
        <v>0</v>
      </c>
      <c r="V535" s="118">
        <f t="shared" si="102"/>
        <v>20725</v>
      </c>
    </row>
    <row r="536" spans="1:22" ht="38.25" x14ac:dyDescent="0.25">
      <c r="A536" s="110">
        <f t="shared" si="103"/>
        <v>527</v>
      </c>
      <c r="B536" s="111">
        <v>50404600</v>
      </c>
      <c r="C536" s="114" t="s">
        <v>427</v>
      </c>
      <c r="D536" s="72" t="s">
        <v>185</v>
      </c>
      <c r="E536" s="71">
        <v>1</v>
      </c>
      <c r="F536" s="129" t="s">
        <v>475</v>
      </c>
      <c r="G536" s="130">
        <v>14175</v>
      </c>
      <c r="H536" s="113">
        <v>0</v>
      </c>
      <c r="I536" s="134">
        <f t="shared" si="94"/>
        <v>0</v>
      </c>
      <c r="J536" s="134">
        <f t="shared" si="97"/>
        <v>14175</v>
      </c>
      <c r="K536" s="130">
        <v>24000</v>
      </c>
      <c r="L536" s="113">
        <v>0</v>
      </c>
      <c r="M536" s="134">
        <f t="shared" si="95"/>
        <v>0</v>
      </c>
      <c r="N536" s="134">
        <f t="shared" si="98"/>
        <v>24000</v>
      </c>
      <c r="O536" s="137">
        <v>24000</v>
      </c>
      <c r="P536" s="113">
        <v>0</v>
      </c>
      <c r="Q536" s="118">
        <f t="shared" si="96"/>
        <v>0</v>
      </c>
      <c r="R536" s="118">
        <f t="shared" si="99"/>
        <v>24000</v>
      </c>
      <c r="S536" s="118">
        <f t="shared" si="100"/>
        <v>20725</v>
      </c>
      <c r="T536" s="113">
        <v>0</v>
      </c>
      <c r="U536" s="118">
        <f t="shared" si="101"/>
        <v>0</v>
      </c>
      <c r="V536" s="118">
        <f t="shared" si="102"/>
        <v>20725</v>
      </c>
    </row>
    <row r="537" spans="1:22" ht="38.25" x14ac:dyDescent="0.25">
      <c r="A537" s="110">
        <f t="shared" si="103"/>
        <v>528</v>
      </c>
      <c r="B537" s="111">
        <v>50304100</v>
      </c>
      <c r="C537" s="112" t="s">
        <v>771</v>
      </c>
      <c r="D537" s="73" t="s">
        <v>185</v>
      </c>
      <c r="E537" s="71">
        <v>1</v>
      </c>
      <c r="F537" s="129" t="s">
        <v>475</v>
      </c>
      <c r="G537" s="130">
        <v>5906.25</v>
      </c>
      <c r="H537" s="113">
        <v>0</v>
      </c>
      <c r="I537" s="134">
        <f t="shared" si="94"/>
        <v>0</v>
      </c>
      <c r="J537" s="134">
        <f t="shared" si="97"/>
        <v>5906.25</v>
      </c>
      <c r="K537" s="130">
        <v>10500</v>
      </c>
      <c r="L537" s="113">
        <v>0</v>
      </c>
      <c r="M537" s="134">
        <f t="shared" si="95"/>
        <v>0</v>
      </c>
      <c r="N537" s="134">
        <f t="shared" si="98"/>
        <v>10500</v>
      </c>
      <c r="O537" s="137">
        <v>10500</v>
      </c>
      <c r="P537" s="113">
        <v>0</v>
      </c>
      <c r="Q537" s="118">
        <f t="shared" si="96"/>
        <v>0</v>
      </c>
      <c r="R537" s="118">
        <f t="shared" si="99"/>
        <v>10500</v>
      </c>
      <c r="S537" s="118">
        <f t="shared" si="100"/>
        <v>8968.75</v>
      </c>
      <c r="T537" s="113">
        <v>0</v>
      </c>
      <c r="U537" s="118">
        <f t="shared" si="101"/>
        <v>0</v>
      </c>
      <c r="V537" s="118">
        <f t="shared" si="102"/>
        <v>8968.75</v>
      </c>
    </row>
    <row r="538" spans="1:22" ht="38.25" x14ac:dyDescent="0.25">
      <c r="A538" s="110">
        <f t="shared" si="103"/>
        <v>529</v>
      </c>
      <c r="B538" s="111">
        <v>50404112</v>
      </c>
      <c r="C538" s="114" t="s">
        <v>428</v>
      </c>
      <c r="D538" s="73" t="s">
        <v>185</v>
      </c>
      <c r="E538" s="71">
        <v>1</v>
      </c>
      <c r="F538" s="129" t="s">
        <v>475</v>
      </c>
      <c r="G538" s="130">
        <v>18663.75</v>
      </c>
      <c r="H538" s="113">
        <v>0</v>
      </c>
      <c r="I538" s="134">
        <f t="shared" si="94"/>
        <v>0</v>
      </c>
      <c r="J538" s="134">
        <f t="shared" si="97"/>
        <v>18663.75</v>
      </c>
      <c r="K538" s="130">
        <v>30000</v>
      </c>
      <c r="L538" s="113">
        <v>0</v>
      </c>
      <c r="M538" s="134">
        <f t="shared" si="95"/>
        <v>0</v>
      </c>
      <c r="N538" s="134">
        <f t="shared" si="98"/>
        <v>30000</v>
      </c>
      <c r="O538" s="137">
        <v>30000</v>
      </c>
      <c r="P538" s="113">
        <v>0</v>
      </c>
      <c r="Q538" s="118">
        <f t="shared" si="96"/>
        <v>0</v>
      </c>
      <c r="R538" s="118">
        <f t="shared" si="99"/>
        <v>30000</v>
      </c>
      <c r="S538" s="118">
        <f t="shared" si="100"/>
        <v>26221.25</v>
      </c>
      <c r="T538" s="113">
        <v>0</v>
      </c>
      <c r="U538" s="118">
        <f t="shared" si="101"/>
        <v>0</v>
      </c>
      <c r="V538" s="118">
        <f t="shared" si="102"/>
        <v>26221.25</v>
      </c>
    </row>
    <row r="539" spans="1:22" ht="38.25" x14ac:dyDescent="0.25">
      <c r="A539" s="110">
        <f t="shared" si="103"/>
        <v>530</v>
      </c>
      <c r="B539" s="111">
        <v>50300000</v>
      </c>
      <c r="C539" s="114" t="s">
        <v>429</v>
      </c>
      <c r="D539" s="73" t="s">
        <v>185</v>
      </c>
      <c r="E539" s="71">
        <v>1</v>
      </c>
      <c r="F539" s="129" t="s">
        <v>475</v>
      </c>
      <c r="G539" s="130">
        <v>8268.75</v>
      </c>
      <c r="H539" s="113">
        <v>0</v>
      </c>
      <c r="I539" s="134">
        <f t="shared" si="94"/>
        <v>0</v>
      </c>
      <c r="J539" s="134">
        <f t="shared" si="97"/>
        <v>8268.75</v>
      </c>
      <c r="K539" s="130">
        <v>10500</v>
      </c>
      <c r="L539" s="113">
        <v>0</v>
      </c>
      <c r="M539" s="134">
        <f t="shared" si="95"/>
        <v>0</v>
      </c>
      <c r="N539" s="134">
        <f t="shared" si="98"/>
        <v>10500</v>
      </c>
      <c r="O539" s="137">
        <v>10500</v>
      </c>
      <c r="P539" s="113">
        <v>0</v>
      </c>
      <c r="Q539" s="118">
        <f t="shared" si="96"/>
        <v>0</v>
      </c>
      <c r="R539" s="118">
        <f t="shared" si="99"/>
        <v>10500</v>
      </c>
      <c r="S539" s="118">
        <f t="shared" si="100"/>
        <v>9756.25</v>
      </c>
      <c r="T539" s="113">
        <v>0</v>
      </c>
      <c r="U539" s="118">
        <f t="shared" si="101"/>
        <v>0</v>
      </c>
      <c r="V539" s="118">
        <f t="shared" si="102"/>
        <v>9756.25</v>
      </c>
    </row>
    <row r="540" spans="1:22" ht="38.25" x14ac:dyDescent="0.25">
      <c r="A540" s="110">
        <f t="shared" si="103"/>
        <v>531</v>
      </c>
      <c r="B540" s="111">
        <v>50440000</v>
      </c>
      <c r="C540" s="114" t="s">
        <v>430</v>
      </c>
      <c r="D540" s="73" t="s">
        <v>185</v>
      </c>
      <c r="E540" s="71">
        <v>1</v>
      </c>
      <c r="F540" s="129" t="s">
        <v>475</v>
      </c>
      <c r="G540" s="130">
        <v>15356.25</v>
      </c>
      <c r="H540" s="113">
        <v>0</v>
      </c>
      <c r="I540" s="134">
        <f t="shared" si="94"/>
        <v>0</v>
      </c>
      <c r="J540" s="134">
        <f t="shared" si="97"/>
        <v>15356.25</v>
      </c>
      <c r="K540" s="130">
        <v>19500</v>
      </c>
      <c r="L540" s="113">
        <v>0</v>
      </c>
      <c r="M540" s="134">
        <f t="shared" si="95"/>
        <v>0</v>
      </c>
      <c r="N540" s="134">
        <f t="shared" si="98"/>
        <v>19500</v>
      </c>
      <c r="O540" s="137">
        <v>19500</v>
      </c>
      <c r="P540" s="113">
        <v>0</v>
      </c>
      <c r="Q540" s="118">
        <f t="shared" si="96"/>
        <v>0</v>
      </c>
      <c r="R540" s="118">
        <f t="shared" si="99"/>
        <v>19500</v>
      </c>
      <c r="S540" s="118">
        <f t="shared" si="100"/>
        <v>18118.75</v>
      </c>
      <c r="T540" s="113">
        <v>0</v>
      </c>
      <c r="U540" s="118">
        <f t="shared" si="101"/>
        <v>0</v>
      </c>
      <c r="V540" s="118">
        <f t="shared" si="102"/>
        <v>18118.75</v>
      </c>
    </row>
    <row r="541" spans="1:22" ht="38.25" x14ac:dyDescent="0.25">
      <c r="A541" s="110">
        <f t="shared" si="103"/>
        <v>532</v>
      </c>
      <c r="B541" s="111">
        <v>50304400</v>
      </c>
      <c r="C541" s="116" t="s">
        <v>772</v>
      </c>
      <c r="D541" s="73" t="s">
        <v>185</v>
      </c>
      <c r="E541" s="71">
        <v>1</v>
      </c>
      <c r="F541" s="129" t="s">
        <v>475</v>
      </c>
      <c r="G541" s="131">
        <v>10631.25</v>
      </c>
      <c r="H541" s="117">
        <v>0</v>
      </c>
      <c r="I541" s="134">
        <f t="shared" si="94"/>
        <v>0</v>
      </c>
      <c r="J541" s="134">
        <f t="shared" si="97"/>
        <v>10631.25</v>
      </c>
      <c r="K541" s="131">
        <v>13500</v>
      </c>
      <c r="L541" s="117">
        <v>0</v>
      </c>
      <c r="M541" s="134">
        <f t="shared" si="95"/>
        <v>0</v>
      </c>
      <c r="N541" s="134">
        <f t="shared" si="98"/>
        <v>13500</v>
      </c>
      <c r="O541" s="137">
        <v>13500</v>
      </c>
      <c r="P541" s="113">
        <v>0</v>
      </c>
      <c r="Q541" s="118">
        <f t="shared" si="96"/>
        <v>0</v>
      </c>
      <c r="R541" s="118">
        <f t="shared" si="99"/>
        <v>13500</v>
      </c>
      <c r="S541" s="118">
        <f t="shared" si="100"/>
        <v>12543.75</v>
      </c>
      <c r="T541" s="113">
        <v>0</v>
      </c>
      <c r="U541" s="118">
        <f t="shared" si="101"/>
        <v>0</v>
      </c>
      <c r="V541" s="118">
        <f t="shared" si="102"/>
        <v>12543.75</v>
      </c>
    </row>
    <row r="542" spans="1:22" ht="38.25" x14ac:dyDescent="0.25">
      <c r="A542" s="110">
        <f t="shared" si="103"/>
        <v>533</v>
      </c>
      <c r="B542" s="111">
        <v>50304500</v>
      </c>
      <c r="C542" s="114" t="s">
        <v>431</v>
      </c>
      <c r="D542" s="73" t="s">
        <v>185</v>
      </c>
      <c r="E542" s="71">
        <v>1</v>
      </c>
      <c r="F542" s="129" t="s">
        <v>475</v>
      </c>
      <c r="G542" s="130">
        <v>9450</v>
      </c>
      <c r="H542" s="113">
        <v>0</v>
      </c>
      <c r="I542" s="134">
        <f t="shared" si="94"/>
        <v>0</v>
      </c>
      <c r="J542" s="134">
        <f t="shared" si="97"/>
        <v>9450</v>
      </c>
      <c r="K542" s="130">
        <v>12000</v>
      </c>
      <c r="L542" s="113">
        <v>0</v>
      </c>
      <c r="M542" s="134">
        <f t="shared" si="95"/>
        <v>0</v>
      </c>
      <c r="N542" s="134">
        <f t="shared" si="98"/>
        <v>12000</v>
      </c>
      <c r="O542" s="137">
        <v>12000</v>
      </c>
      <c r="P542" s="113">
        <v>0</v>
      </c>
      <c r="Q542" s="118">
        <f t="shared" si="96"/>
        <v>0</v>
      </c>
      <c r="R542" s="118">
        <f t="shared" si="99"/>
        <v>12000</v>
      </c>
      <c r="S542" s="118">
        <f t="shared" si="100"/>
        <v>11150</v>
      </c>
      <c r="T542" s="113">
        <v>0</v>
      </c>
      <c r="U542" s="118">
        <f t="shared" si="101"/>
        <v>0</v>
      </c>
      <c r="V542" s="118">
        <f t="shared" si="102"/>
        <v>11150</v>
      </c>
    </row>
    <row r="543" spans="1:22" ht="38.25" x14ac:dyDescent="0.25">
      <c r="A543" s="110">
        <f t="shared" si="103"/>
        <v>534</v>
      </c>
      <c r="B543" s="111">
        <v>50304500</v>
      </c>
      <c r="C543" s="114" t="s">
        <v>432</v>
      </c>
      <c r="D543" s="73" t="s">
        <v>185</v>
      </c>
      <c r="E543" s="71">
        <v>1</v>
      </c>
      <c r="F543" s="129" t="s">
        <v>475</v>
      </c>
      <c r="G543" s="130">
        <v>12048.75</v>
      </c>
      <c r="H543" s="113">
        <v>0</v>
      </c>
      <c r="I543" s="134">
        <f t="shared" si="94"/>
        <v>0</v>
      </c>
      <c r="J543" s="134">
        <f t="shared" si="97"/>
        <v>12048.75</v>
      </c>
      <c r="K543" s="130">
        <v>15300</v>
      </c>
      <c r="L543" s="113">
        <v>0</v>
      </c>
      <c r="M543" s="134">
        <f t="shared" si="95"/>
        <v>0</v>
      </c>
      <c r="N543" s="134">
        <f t="shared" si="98"/>
        <v>15300</v>
      </c>
      <c r="O543" s="137">
        <v>15300</v>
      </c>
      <c r="P543" s="113">
        <v>0</v>
      </c>
      <c r="Q543" s="118">
        <f t="shared" si="96"/>
        <v>0</v>
      </c>
      <c r="R543" s="118">
        <f t="shared" si="99"/>
        <v>15300</v>
      </c>
      <c r="S543" s="118">
        <f t="shared" si="100"/>
        <v>14216.25</v>
      </c>
      <c r="T543" s="113">
        <v>0</v>
      </c>
      <c r="U543" s="118">
        <f t="shared" si="101"/>
        <v>0</v>
      </c>
      <c r="V543" s="118">
        <f t="shared" si="102"/>
        <v>14216.25</v>
      </c>
    </row>
    <row r="544" spans="1:22" ht="38.25" x14ac:dyDescent="0.25">
      <c r="A544" s="110">
        <f t="shared" si="103"/>
        <v>535</v>
      </c>
      <c r="B544" s="111">
        <v>50304500</v>
      </c>
      <c r="C544" s="112" t="s">
        <v>773</v>
      </c>
      <c r="D544" s="73" t="s">
        <v>185</v>
      </c>
      <c r="E544" s="71">
        <v>1</v>
      </c>
      <c r="F544" s="129" t="s">
        <v>475</v>
      </c>
      <c r="G544" s="130">
        <v>7087.5</v>
      </c>
      <c r="H544" s="113">
        <v>0</v>
      </c>
      <c r="I544" s="134">
        <f t="shared" si="94"/>
        <v>0</v>
      </c>
      <c r="J544" s="134">
        <f t="shared" si="97"/>
        <v>7087.5</v>
      </c>
      <c r="K544" s="130">
        <v>9000</v>
      </c>
      <c r="L544" s="113">
        <v>0</v>
      </c>
      <c r="M544" s="134">
        <f t="shared" si="95"/>
        <v>0</v>
      </c>
      <c r="N544" s="134">
        <f t="shared" si="98"/>
        <v>9000</v>
      </c>
      <c r="O544" s="137">
        <v>9000</v>
      </c>
      <c r="P544" s="113">
        <v>0</v>
      </c>
      <c r="Q544" s="118">
        <f t="shared" si="96"/>
        <v>0</v>
      </c>
      <c r="R544" s="118">
        <f t="shared" si="99"/>
        <v>9000</v>
      </c>
      <c r="S544" s="118">
        <f t="shared" si="100"/>
        <v>8362.5</v>
      </c>
      <c r="T544" s="113">
        <v>0</v>
      </c>
      <c r="U544" s="118">
        <f t="shared" si="101"/>
        <v>0</v>
      </c>
      <c r="V544" s="118">
        <f t="shared" si="102"/>
        <v>8362.5</v>
      </c>
    </row>
    <row r="545" spans="1:22" ht="38.25" x14ac:dyDescent="0.25">
      <c r="A545" s="110">
        <f t="shared" si="103"/>
        <v>536</v>
      </c>
      <c r="B545" s="111">
        <v>50301500</v>
      </c>
      <c r="C545" s="114" t="s">
        <v>433</v>
      </c>
      <c r="D545" s="73" t="s">
        <v>185</v>
      </c>
      <c r="E545" s="71">
        <v>1</v>
      </c>
      <c r="F545" s="129" t="s">
        <v>475</v>
      </c>
      <c r="G545" s="130">
        <v>20081.25</v>
      </c>
      <c r="H545" s="113">
        <v>0</v>
      </c>
      <c r="I545" s="134">
        <f t="shared" si="94"/>
        <v>0</v>
      </c>
      <c r="J545" s="134">
        <f t="shared" si="97"/>
        <v>20081.25</v>
      </c>
      <c r="K545" s="130">
        <v>25500</v>
      </c>
      <c r="L545" s="113">
        <v>0</v>
      </c>
      <c r="M545" s="134">
        <f t="shared" si="95"/>
        <v>0</v>
      </c>
      <c r="N545" s="134">
        <f t="shared" si="98"/>
        <v>25500</v>
      </c>
      <c r="O545" s="138">
        <v>25500</v>
      </c>
      <c r="P545" s="115">
        <v>0</v>
      </c>
      <c r="Q545" s="118">
        <f t="shared" si="96"/>
        <v>0</v>
      </c>
      <c r="R545" s="118">
        <f t="shared" si="99"/>
        <v>25500</v>
      </c>
      <c r="S545" s="118">
        <f t="shared" si="100"/>
        <v>23693.75</v>
      </c>
      <c r="T545" s="115">
        <v>0</v>
      </c>
      <c r="U545" s="118">
        <f t="shared" si="101"/>
        <v>0</v>
      </c>
      <c r="V545" s="118">
        <f t="shared" si="102"/>
        <v>23693.75</v>
      </c>
    </row>
    <row r="546" spans="1:22" ht="38.25" x14ac:dyDescent="0.25">
      <c r="A546" s="110">
        <f t="shared" si="103"/>
        <v>537</v>
      </c>
      <c r="B546" s="111">
        <v>50301500</v>
      </c>
      <c r="C546" s="114" t="s">
        <v>434</v>
      </c>
      <c r="D546" s="73" t="s">
        <v>185</v>
      </c>
      <c r="E546" s="71">
        <v>1</v>
      </c>
      <c r="F546" s="129" t="s">
        <v>475</v>
      </c>
      <c r="G546" s="130">
        <v>20081.25</v>
      </c>
      <c r="H546" s="113">
        <v>0</v>
      </c>
      <c r="I546" s="134">
        <f t="shared" si="94"/>
        <v>0</v>
      </c>
      <c r="J546" s="134">
        <f t="shared" si="97"/>
        <v>20081.25</v>
      </c>
      <c r="K546" s="130">
        <v>25500</v>
      </c>
      <c r="L546" s="113">
        <v>0</v>
      </c>
      <c r="M546" s="134">
        <f t="shared" si="95"/>
        <v>0</v>
      </c>
      <c r="N546" s="134">
        <f t="shared" si="98"/>
        <v>25500</v>
      </c>
      <c r="O546" s="137">
        <v>25500</v>
      </c>
      <c r="P546" s="113">
        <v>0</v>
      </c>
      <c r="Q546" s="118">
        <f t="shared" si="96"/>
        <v>0</v>
      </c>
      <c r="R546" s="118">
        <f t="shared" si="99"/>
        <v>25500</v>
      </c>
      <c r="S546" s="118">
        <f t="shared" si="100"/>
        <v>23693.75</v>
      </c>
      <c r="T546" s="113">
        <v>0</v>
      </c>
      <c r="U546" s="118">
        <f t="shared" si="101"/>
        <v>0</v>
      </c>
      <c r="V546" s="118">
        <f t="shared" si="102"/>
        <v>23693.75</v>
      </c>
    </row>
    <row r="547" spans="1:22" ht="38.25" x14ac:dyDescent="0.25">
      <c r="A547" s="110">
        <f t="shared" si="103"/>
        <v>538</v>
      </c>
      <c r="B547" s="111">
        <v>50301500</v>
      </c>
      <c r="C547" s="114" t="s">
        <v>435</v>
      </c>
      <c r="D547" s="73" t="s">
        <v>185</v>
      </c>
      <c r="E547" s="71">
        <v>1</v>
      </c>
      <c r="F547" s="129" t="s">
        <v>475</v>
      </c>
      <c r="G547" s="130">
        <v>20081.25</v>
      </c>
      <c r="H547" s="113">
        <v>0</v>
      </c>
      <c r="I547" s="134">
        <f t="shared" si="94"/>
        <v>0</v>
      </c>
      <c r="J547" s="134">
        <f t="shared" si="97"/>
        <v>20081.25</v>
      </c>
      <c r="K547" s="130">
        <v>25500</v>
      </c>
      <c r="L547" s="113">
        <v>0</v>
      </c>
      <c r="M547" s="134">
        <f t="shared" si="95"/>
        <v>0</v>
      </c>
      <c r="N547" s="134">
        <f t="shared" si="98"/>
        <v>25500</v>
      </c>
      <c r="O547" s="137">
        <v>25500</v>
      </c>
      <c r="P547" s="113">
        <v>0</v>
      </c>
      <c r="Q547" s="118">
        <f t="shared" si="96"/>
        <v>0</v>
      </c>
      <c r="R547" s="118">
        <f t="shared" si="99"/>
        <v>25500</v>
      </c>
      <c r="S547" s="118">
        <f t="shared" si="100"/>
        <v>23693.75</v>
      </c>
      <c r="T547" s="113">
        <v>0</v>
      </c>
      <c r="U547" s="118">
        <f t="shared" si="101"/>
        <v>0</v>
      </c>
      <c r="V547" s="118">
        <f t="shared" si="102"/>
        <v>23693.75</v>
      </c>
    </row>
    <row r="548" spans="1:22" ht="38.25" x14ac:dyDescent="0.25">
      <c r="A548" s="110">
        <f t="shared" si="103"/>
        <v>539</v>
      </c>
      <c r="B548" s="111">
        <v>50305200</v>
      </c>
      <c r="C548" s="114" t="s">
        <v>436</v>
      </c>
      <c r="D548" s="73" t="s">
        <v>185</v>
      </c>
      <c r="E548" s="71">
        <v>1</v>
      </c>
      <c r="F548" s="129" t="s">
        <v>475</v>
      </c>
      <c r="G548" s="130">
        <v>9450</v>
      </c>
      <c r="H548" s="113">
        <v>0</v>
      </c>
      <c r="I548" s="134">
        <f t="shared" si="94"/>
        <v>0</v>
      </c>
      <c r="J548" s="134">
        <f t="shared" si="97"/>
        <v>9450</v>
      </c>
      <c r="K548" s="130">
        <v>12000</v>
      </c>
      <c r="L548" s="113">
        <v>0</v>
      </c>
      <c r="M548" s="134">
        <f t="shared" si="95"/>
        <v>0</v>
      </c>
      <c r="N548" s="134">
        <f t="shared" si="98"/>
        <v>12000</v>
      </c>
      <c r="O548" s="137">
        <v>12000</v>
      </c>
      <c r="P548" s="113">
        <v>0</v>
      </c>
      <c r="Q548" s="118">
        <f t="shared" si="96"/>
        <v>0</v>
      </c>
      <c r="R548" s="118">
        <f t="shared" si="99"/>
        <v>12000</v>
      </c>
      <c r="S548" s="118">
        <f t="shared" si="100"/>
        <v>11150</v>
      </c>
      <c r="T548" s="113">
        <v>0</v>
      </c>
      <c r="U548" s="118">
        <f t="shared" si="101"/>
        <v>0</v>
      </c>
      <c r="V548" s="118">
        <f t="shared" si="102"/>
        <v>11150</v>
      </c>
    </row>
    <row r="549" spans="1:22" ht="38.25" x14ac:dyDescent="0.25">
      <c r="A549" s="110">
        <f t="shared" si="103"/>
        <v>540</v>
      </c>
      <c r="B549" s="111">
        <v>50403200</v>
      </c>
      <c r="C549" s="114" t="s">
        <v>437</v>
      </c>
      <c r="D549" s="73" t="s">
        <v>185</v>
      </c>
      <c r="E549" s="71">
        <v>1</v>
      </c>
      <c r="F549" s="129" t="s">
        <v>475</v>
      </c>
      <c r="G549" s="130">
        <v>14175</v>
      </c>
      <c r="H549" s="113">
        <v>0</v>
      </c>
      <c r="I549" s="134">
        <f t="shared" si="94"/>
        <v>0</v>
      </c>
      <c r="J549" s="134">
        <f t="shared" si="97"/>
        <v>14175</v>
      </c>
      <c r="K549" s="130">
        <v>18000</v>
      </c>
      <c r="L549" s="113">
        <v>0</v>
      </c>
      <c r="M549" s="134">
        <f t="shared" si="95"/>
        <v>0</v>
      </c>
      <c r="N549" s="134">
        <f t="shared" si="98"/>
        <v>18000</v>
      </c>
      <c r="O549" s="137">
        <v>18000</v>
      </c>
      <c r="P549" s="113">
        <v>0</v>
      </c>
      <c r="Q549" s="118">
        <f t="shared" si="96"/>
        <v>0</v>
      </c>
      <c r="R549" s="118">
        <f t="shared" si="99"/>
        <v>18000</v>
      </c>
      <c r="S549" s="118">
        <f t="shared" si="100"/>
        <v>16725</v>
      </c>
      <c r="T549" s="113">
        <v>0</v>
      </c>
      <c r="U549" s="118">
        <f t="shared" si="101"/>
        <v>0</v>
      </c>
      <c r="V549" s="118">
        <f t="shared" si="102"/>
        <v>16725</v>
      </c>
    </row>
    <row r="550" spans="1:22" ht="38.25" x14ac:dyDescent="0.25">
      <c r="A550" s="110">
        <f t="shared" si="103"/>
        <v>541</v>
      </c>
      <c r="B550" s="111">
        <v>50304600</v>
      </c>
      <c r="C550" s="114" t="s">
        <v>438</v>
      </c>
      <c r="D550" s="73" t="s">
        <v>185</v>
      </c>
      <c r="E550" s="71">
        <v>1</v>
      </c>
      <c r="F550" s="129" t="s">
        <v>475</v>
      </c>
      <c r="G550" s="130">
        <v>7087.5</v>
      </c>
      <c r="H550" s="113">
        <v>0</v>
      </c>
      <c r="I550" s="134">
        <f t="shared" si="94"/>
        <v>0</v>
      </c>
      <c r="J550" s="134">
        <f t="shared" si="97"/>
        <v>7087.5</v>
      </c>
      <c r="K550" s="130">
        <v>9000</v>
      </c>
      <c r="L550" s="113">
        <v>0</v>
      </c>
      <c r="M550" s="134">
        <f t="shared" si="95"/>
        <v>0</v>
      </c>
      <c r="N550" s="134">
        <f t="shared" si="98"/>
        <v>9000</v>
      </c>
      <c r="O550" s="137">
        <v>9000</v>
      </c>
      <c r="P550" s="113">
        <v>0</v>
      </c>
      <c r="Q550" s="118">
        <f t="shared" si="96"/>
        <v>0</v>
      </c>
      <c r="R550" s="118">
        <f t="shared" si="99"/>
        <v>9000</v>
      </c>
      <c r="S550" s="118">
        <f t="shared" si="100"/>
        <v>8362.5</v>
      </c>
      <c r="T550" s="113">
        <v>0</v>
      </c>
      <c r="U550" s="118">
        <f t="shared" si="101"/>
        <v>0</v>
      </c>
      <c r="V550" s="118">
        <f t="shared" si="102"/>
        <v>8362.5</v>
      </c>
    </row>
    <row r="551" spans="1:22" ht="38.25" x14ac:dyDescent="0.25">
      <c r="A551" s="110">
        <f t="shared" si="103"/>
        <v>542</v>
      </c>
      <c r="B551" s="111">
        <v>50450000</v>
      </c>
      <c r="C551" s="112" t="s">
        <v>774</v>
      </c>
      <c r="D551" s="73" t="s">
        <v>185</v>
      </c>
      <c r="E551" s="71">
        <v>1</v>
      </c>
      <c r="F551" s="129" t="s">
        <v>475</v>
      </c>
      <c r="G551" s="130">
        <v>18900</v>
      </c>
      <c r="H551" s="113">
        <v>0</v>
      </c>
      <c r="I551" s="134">
        <f t="shared" si="94"/>
        <v>0</v>
      </c>
      <c r="J551" s="134">
        <f t="shared" si="97"/>
        <v>18900</v>
      </c>
      <c r="K551" s="130">
        <v>24000</v>
      </c>
      <c r="L551" s="113">
        <v>0</v>
      </c>
      <c r="M551" s="134">
        <f t="shared" si="95"/>
        <v>0</v>
      </c>
      <c r="N551" s="134">
        <f t="shared" si="98"/>
        <v>24000</v>
      </c>
      <c r="O551" s="137">
        <v>24000</v>
      </c>
      <c r="P551" s="113">
        <v>0</v>
      </c>
      <c r="Q551" s="118">
        <f t="shared" si="96"/>
        <v>0</v>
      </c>
      <c r="R551" s="118">
        <f t="shared" si="99"/>
        <v>24000</v>
      </c>
      <c r="S551" s="118">
        <f t="shared" si="100"/>
        <v>22300</v>
      </c>
      <c r="T551" s="113">
        <v>0</v>
      </c>
      <c r="U551" s="118">
        <f t="shared" si="101"/>
        <v>0</v>
      </c>
      <c r="V551" s="118">
        <f t="shared" si="102"/>
        <v>22300</v>
      </c>
    </row>
    <row r="552" spans="1:22" ht="38.25" x14ac:dyDescent="0.25">
      <c r="A552" s="110">
        <f t="shared" si="103"/>
        <v>543</v>
      </c>
      <c r="B552" s="111">
        <v>50307013</v>
      </c>
      <c r="C552" s="114" t="s">
        <v>439</v>
      </c>
      <c r="D552" s="73" t="s">
        <v>185</v>
      </c>
      <c r="E552" s="71">
        <v>1</v>
      </c>
      <c r="F552" s="129" t="s">
        <v>475</v>
      </c>
      <c r="G552" s="130">
        <v>10631.25</v>
      </c>
      <c r="H552" s="113">
        <v>0</v>
      </c>
      <c r="I552" s="134">
        <f t="shared" si="94"/>
        <v>0</v>
      </c>
      <c r="J552" s="134">
        <f t="shared" si="97"/>
        <v>10631.25</v>
      </c>
      <c r="K552" s="130">
        <v>13500</v>
      </c>
      <c r="L552" s="113">
        <v>0</v>
      </c>
      <c r="M552" s="134">
        <f t="shared" si="95"/>
        <v>0</v>
      </c>
      <c r="N552" s="134">
        <f t="shared" si="98"/>
        <v>13500</v>
      </c>
      <c r="O552" s="137">
        <v>13500</v>
      </c>
      <c r="P552" s="113">
        <v>0</v>
      </c>
      <c r="Q552" s="118">
        <f t="shared" si="96"/>
        <v>0</v>
      </c>
      <c r="R552" s="118">
        <f t="shared" si="99"/>
        <v>13500</v>
      </c>
      <c r="S552" s="118">
        <f t="shared" si="100"/>
        <v>12543.75</v>
      </c>
      <c r="T552" s="113">
        <v>0</v>
      </c>
      <c r="U552" s="118">
        <f t="shared" si="101"/>
        <v>0</v>
      </c>
      <c r="V552" s="118">
        <f t="shared" si="102"/>
        <v>12543.75</v>
      </c>
    </row>
    <row r="553" spans="1:22" ht="38.25" x14ac:dyDescent="0.25">
      <c r="A553" s="110">
        <f t="shared" si="103"/>
        <v>544</v>
      </c>
      <c r="B553" s="111">
        <v>50305000</v>
      </c>
      <c r="C553" s="114" t="s">
        <v>440</v>
      </c>
      <c r="D553" s="73" t="s">
        <v>185</v>
      </c>
      <c r="E553" s="71">
        <v>1</v>
      </c>
      <c r="F553" s="129" t="s">
        <v>475</v>
      </c>
      <c r="G553" s="130">
        <v>4134.38</v>
      </c>
      <c r="H553" s="113">
        <v>0</v>
      </c>
      <c r="I553" s="134">
        <f t="shared" si="94"/>
        <v>0</v>
      </c>
      <c r="J553" s="134">
        <f t="shared" si="97"/>
        <v>4134.38</v>
      </c>
      <c r="K553" s="130">
        <v>5250</v>
      </c>
      <c r="L553" s="113">
        <v>0</v>
      </c>
      <c r="M553" s="134">
        <f t="shared" si="95"/>
        <v>0</v>
      </c>
      <c r="N553" s="134">
        <f t="shared" si="98"/>
        <v>5250</v>
      </c>
      <c r="O553" s="137">
        <v>5250</v>
      </c>
      <c r="P553" s="113">
        <v>0</v>
      </c>
      <c r="Q553" s="118">
        <f t="shared" si="96"/>
        <v>0</v>
      </c>
      <c r="R553" s="118">
        <f t="shared" si="99"/>
        <v>5250</v>
      </c>
      <c r="S553" s="118">
        <f t="shared" si="100"/>
        <v>4878.126666666667</v>
      </c>
      <c r="T553" s="113">
        <v>0</v>
      </c>
      <c r="U553" s="118">
        <f t="shared" si="101"/>
        <v>0</v>
      </c>
      <c r="V553" s="118">
        <f t="shared" si="102"/>
        <v>4878.126666666667</v>
      </c>
    </row>
    <row r="554" spans="1:22" ht="38.25" x14ac:dyDescent="0.25">
      <c r="A554" s="110">
        <f t="shared" si="103"/>
        <v>545</v>
      </c>
      <c r="B554" s="111">
        <v>50404700</v>
      </c>
      <c r="C554" s="114" t="s">
        <v>441</v>
      </c>
      <c r="D554" s="73" t="s">
        <v>185</v>
      </c>
      <c r="E554" s="71">
        <v>1</v>
      </c>
      <c r="F554" s="129" t="s">
        <v>475</v>
      </c>
      <c r="G554" s="130">
        <v>8859.3799999999992</v>
      </c>
      <c r="H554" s="113">
        <v>0</v>
      </c>
      <c r="I554" s="134">
        <f t="shared" si="94"/>
        <v>0</v>
      </c>
      <c r="J554" s="134">
        <f t="shared" si="97"/>
        <v>8859.3799999999992</v>
      </c>
      <c r="K554" s="130">
        <v>11250</v>
      </c>
      <c r="L554" s="113">
        <v>0</v>
      </c>
      <c r="M554" s="134">
        <f t="shared" si="95"/>
        <v>0</v>
      </c>
      <c r="N554" s="134">
        <f t="shared" si="98"/>
        <v>11250</v>
      </c>
      <c r="O554" s="137">
        <v>11250</v>
      </c>
      <c r="P554" s="113">
        <v>0</v>
      </c>
      <c r="Q554" s="118">
        <f t="shared" si="96"/>
        <v>0</v>
      </c>
      <c r="R554" s="118">
        <f t="shared" si="99"/>
        <v>11250</v>
      </c>
      <c r="S554" s="118">
        <f t="shared" si="100"/>
        <v>10453.126666666665</v>
      </c>
      <c r="T554" s="113">
        <v>0</v>
      </c>
      <c r="U554" s="118">
        <f t="shared" si="101"/>
        <v>0</v>
      </c>
      <c r="V554" s="118">
        <f t="shared" si="102"/>
        <v>10453.126666666665</v>
      </c>
    </row>
    <row r="555" spans="1:22" ht="38.25" x14ac:dyDescent="0.25">
      <c r="A555" s="110">
        <f t="shared" si="103"/>
        <v>546</v>
      </c>
      <c r="B555" s="111">
        <v>50404800</v>
      </c>
      <c r="C555" s="114" t="s">
        <v>442</v>
      </c>
      <c r="D555" s="73" t="s">
        <v>185</v>
      </c>
      <c r="E555" s="71">
        <v>1</v>
      </c>
      <c r="F555" s="129" t="s">
        <v>475</v>
      </c>
      <c r="G555" s="130">
        <v>35437.5</v>
      </c>
      <c r="H555" s="113">
        <v>0</v>
      </c>
      <c r="I555" s="134">
        <f t="shared" si="94"/>
        <v>0</v>
      </c>
      <c r="J555" s="134">
        <f t="shared" si="97"/>
        <v>35437.5</v>
      </c>
      <c r="K555" s="130">
        <v>45000</v>
      </c>
      <c r="L555" s="113">
        <v>0</v>
      </c>
      <c r="M555" s="134">
        <f t="shared" si="95"/>
        <v>0</v>
      </c>
      <c r="N555" s="134">
        <f t="shared" si="98"/>
        <v>45000</v>
      </c>
      <c r="O555" s="137">
        <v>45000</v>
      </c>
      <c r="P555" s="113">
        <v>0</v>
      </c>
      <c r="Q555" s="118">
        <f t="shared" si="96"/>
        <v>0</v>
      </c>
      <c r="R555" s="118">
        <f t="shared" si="99"/>
        <v>45000</v>
      </c>
      <c r="S555" s="118">
        <f t="shared" si="100"/>
        <v>41812.5</v>
      </c>
      <c r="T555" s="113">
        <v>0</v>
      </c>
      <c r="U555" s="118">
        <f t="shared" si="101"/>
        <v>0</v>
      </c>
      <c r="V555" s="118">
        <f t="shared" si="102"/>
        <v>41812.5</v>
      </c>
    </row>
    <row r="556" spans="1:22" ht="38.25" x14ac:dyDescent="0.25">
      <c r="A556" s="110">
        <f t="shared" si="103"/>
        <v>547</v>
      </c>
      <c r="B556" s="111">
        <v>50192109</v>
      </c>
      <c r="C556" s="112" t="s">
        <v>775</v>
      </c>
      <c r="D556" s="73" t="s">
        <v>185</v>
      </c>
      <c r="E556" s="71">
        <v>1</v>
      </c>
      <c r="F556" s="129" t="s">
        <v>475</v>
      </c>
      <c r="G556" s="130">
        <v>22443.75</v>
      </c>
      <c r="H556" s="113">
        <v>0</v>
      </c>
      <c r="I556" s="134">
        <f t="shared" si="94"/>
        <v>0</v>
      </c>
      <c r="J556" s="134">
        <f t="shared" si="97"/>
        <v>22443.75</v>
      </c>
      <c r="K556" s="130">
        <v>28500</v>
      </c>
      <c r="L556" s="113">
        <v>0</v>
      </c>
      <c r="M556" s="134">
        <f t="shared" si="95"/>
        <v>0</v>
      </c>
      <c r="N556" s="134">
        <f t="shared" si="98"/>
        <v>28500</v>
      </c>
      <c r="O556" s="137">
        <v>28500</v>
      </c>
      <c r="P556" s="113">
        <v>0</v>
      </c>
      <c r="Q556" s="118">
        <f t="shared" si="96"/>
        <v>0</v>
      </c>
      <c r="R556" s="118">
        <f t="shared" si="99"/>
        <v>28500</v>
      </c>
      <c r="S556" s="118">
        <f t="shared" si="100"/>
        <v>26481.25</v>
      </c>
      <c r="T556" s="113">
        <v>0</v>
      </c>
      <c r="U556" s="118">
        <f t="shared" si="101"/>
        <v>0</v>
      </c>
      <c r="V556" s="118">
        <f t="shared" si="102"/>
        <v>26481.25</v>
      </c>
    </row>
    <row r="557" spans="1:22" ht="38.25" x14ac:dyDescent="0.25">
      <c r="A557" s="110">
        <f t="shared" si="103"/>
        <v>548</v>
      </c>
      <c r="B557" s="111">
        <v>50405700</v>
      </c>
      <c r="C557" s="114" t="s">
        <v>443</v>
      </c>
      <c r="D557" s="71" t="s">
        <v>185</v>
      </c>
      <c r="E557" s="71">
        <v>1</v>
      </c>
      <c r="F557" s="129" t="s">
        <v>475</v>
      </c>
      <c r="G557" s="130">
        <v>4725</v>
      </c>
      <c r="H557" s="113">
        <v>0</v>
      </c>
      <c r="I557" s="134">
        <f t="shared" si="94"/>
        <v>0</v>
      </c>
      <c r="J557" s="134">
        <f t="shared" si="97"/>
        <v>4725</v>
      </c>
      <c r="K557" s="130">
        <v>6000</v>
      </c>
      <c r="L557" s="113">
        <v>0</v>
      </c>
      <c r="M557" s="134">
        <f t="shared" si="95"/>
        <v>0</v>
      </c>
      <c r="N557" s="134">
        <f t="shared" si="98"/>
        <v>6000</v>
      </c>
      <c r="O557" s="137">
        <v>6000</v>
      </c>
      <c r="P557" s="113">
        <v>0</v>
      </c>
      <c r="Q557" s="118">
        <f t="shared" si="96"/>
        <v>0</v>
      </c>
      <c r="R557" s="118">
        <f t="shared" si="99"/>
        <v>6000</v>
      </c>
      <c r="S557" s="118">
        <f t="shared" si="100"/>
        <v>5575</v>
      </c>
      <c r="T557" s="113">
        <v>0</v>
      </c>
      <c r="U557" s="118">
        <f t="shared" si="101"/>
        <v>0</v>
      </c>
      <c r="V557" s="118">
        <f t="shared" si="102"/>
        <v>5575</v>
      </c>
    </row>
    <row r="558" spans="1:22" ht="38.25" x14ac:dyDescent="0.25">
      <c r="A558" s="110">
        <f t="shared" si="103"/>
        <v>549</v>
      </c>
      <c r="B558" s="111">
        <v>50405700</v>
      </c>
      <c r="C558" s="112" t="s">
        <v>776</v>
      </c>
      <c r="D558" s="72" t="s">
        <v>185</v>
      </c>
      <c r="E558" s="71">
        <v>1</v>
      </c>
      <c r="F558" s="129" t="s">
        <v>475</v>
      </c>
      <c r="G558" s="130">
        <v>9450</v>
      </c>
      <c r="H558" s="113">
        <v>0</v>
      </c>
      <c r="I558" s="134">
        <f t="shared" si="94"/>
        <v>0</v>
      </c>
      <c r="J558" s="134">
        <f t="shared" si="97"/>
        <v>9450</v>
      </c>
      <c r="K558" s="130">
        <v>12000</v>
      </c>
      <c r="L558" s="113">
        <v>0</v>
      </c>
      <c r="M558" s="134">
        <f t="shared" si="95"/>
        <v>0</v>
      </c>
      <c r="N558" s="134">
        <f t="shared" si="98"/>
        <v>12000</v>
      </c>
      <c r="O558" s="137">
        <v>12000</v>
      </c>
      <c r="P558" s="113">
        <v>0</v>
      </c>
      <c r="Q558" s="118">
        <f t="shared" si="96"/>
        <v>0</v>
      </c>
      <c r="R558" s="118">
        <f t="shared" si="99"/>
        <v>12000</v>
      </c>
      <c r="S558" s="118">
        <f t="shared" si="100"/>
        <v>11150</v>
      </c>
      <c r="T558" s="113">
        <v>0</v>
      </c>
      <c r="U558" s="118">
        <f t="shared" si="101"/>
        <v>0</v>
      </c>
      <c r="V558" s="118">
        <f t="shared" si="102"/>
        <v>11150</v>
      </c>
    </row>
    <row r="559" spans="1:22" ht="38.25" x14ac:dyDescent="0.25">
      <c r="A559" s="110">
        <f t="shared" si="103"/>
        <v>550</v>
      </c>
      <c r="B559" s="111">
        <v>50405700</v>
      </c>
      <c r="C559" s="114" t="s">
        <v>444</v>
      </c>
      <c r="D559" s="72" t="s">
        <v>185</v>
      </c>
      <c r="E559" s="71">
        <v>1</v>
      </c>
      <c r="F559" s="129" t="s">
        <v>475</v>
      </c>
      <c r="G559" s="130">
        <v>4725</v>
      </c>
      <c r="H559" s="113">
        <v>0</v>
      </c>
      <c r="I559" s="134">
        <f t="shared" si="94"/>
        <v>0</v>
      </c>
      <c r="J559" s="134">
        <f t="shared" si="97"/>
        <v>4725</v>
      </c>
      <c r="K559" s="130">
        <v>6000</v>
      </c>
      <c r="L559" s="113">
        <v>0</v>
      </c>
      <c r="M559" s="134">
        <f t="shared" si="95"/>
        <v>0</v>
      </c>
      <c r="N559" s="134">
        <f t="shared" si="98"/>
        <v>6000</v>
      </c>
      <c r="O559" s="138">
        <v>6000</v>
      </c>
      <c r="P559" s="115">
        <v>0</v>
      </c>
      <c r="Q559" s="118">
        <f t="shared" si="96"/>
        <v>0</v>
      </c>
      <c r="R559" s="118">
        <f t="shared" si="99"/>
        <v>6000</v>
      </c>
      <c r="S559" s="118">
        <f t="shared" si="100"/>
        <v>5575</v>
      </c>
      <c r="T559" s="115">
        <v>0</v>
      </c>
      <c r="U559" s="118">
        <f t="shared" si="101"/>
        <v>0</v>
      </c>
      <c r="V559" s="118">
        <f t="shared" si="102"/>
        <v>5575</v>
      </c>
    </row>
    <row r="560" spans="1:22" ht="38.25" x14ac:dyDescent="0.25">
      <c r="A560" s="110">
        <f t="shared" si="103"/>
        <v>551</v>
      </c>
      <c r="B560" s="111">
        <v>50405700</v>
      </c>
      <c r="C560" s="112" t="s">
        <v>777</v>
      </c>
      <c r="D560" s="72" t="s">
        <v>185</v>
      </c>
      <c r="E560" s="71">
        <v>1</v>
      </c>
      <c r="F560" s="129" t="s">
        <v>475</v>
      </c>
      <c r="G560" s="130">
        <v>7087.5</v>
      </c>
      <c r="H560" s="113">
        <v>0</v>
      </c>
      <c r="I560" s="134">
        <f t="shared" si="94"/>
        <v>0</v>
      </c>
      <c r="J560" s="134">
        <f t="shared" si="97"/>
        <v>7087.5</v>
      </c>
      <c r="K560" s="130">
        <v>9000</v>
      </c>
      <c r="L560" s="113">
        <v>0</v>
      </c>
      <c r="M560" s="134">
        <f t="shared" si="95"/>
        <v>0</v>
      </c>
      <c r="N560" s="134">
        <f t="shared" si="98"/>
        <v>9000</v>
      </c>
      <c r="O560" s="137">
        <v>9000</v>
      </c>
      <c r="P560" s="113">
        <v>0</v>
      </c>
      <c r="Q560" s="118">
        <f t="shared" si="96"/>
        <v>0</v>
      </c>
      <c r="R560" s="118">
        <f t="shared" si="99"/>
        <v>9000</v>
      </c>
      <c r="S560" s="118">
        <f t="shared" si="100"/>
        <v>8362.5</v>
      </c>
      <c r="T560" s="113">
        <v>0</v>
      </c>
      <c r="U560" s="118">
        <f t="shared" si="101"/>
        <v>0</v>
      </c>
      <c r="V560" s="118">
        <f t="shared" si="102"/>
        <v>8362.5</v>
      </c>
    </row>
    <row r="561" spans="1:22" ht="38.25" x14ac:dyDescent="0.25">
      <c r="A561" s="110">
        <f t="shared" si="103"/>
        <v>552</v>
      </c>
      <c r="B561" s="111">
        <v>50305100</v>
      </c>
      <c r="C561" s="116" t="s">
        <v>778</v>
      </c>
      <c r="D561" s="72" t="s">
        <v>185</v>
      </c>
      <c r="E561" s="71">
        <v>1</v>
      </c>
      <c r="F561" s="129" t="s">
        <v>475</v>
      </c>
      <c r="G561" s="131">
        <v>4725</v>
      </c>
      <c r="H561" s="117">
        <v>0</v>
      </c>
      <c r="I561" s="134">
        <f t="shared" si="94"/>
        <v>0</v>
      </c>
      <c r="J561" s="134">
        <f t="shared" si="97"/>
        <v>4725</v>
      </c>
      <c r="K561" s="131">
        <v>6000</v>
      </c>
      <c r="L561" s="117">
        <v>0</v>
      </c>
      <c r="M561" s="134">
        <f t="shared" si="95"/>
        <v>0</v>
      </c>
      <c r="N561" s="134">
        <f t="shared" si="98"/>
        <v>6000</v>
      </c>
      <c r="O561" s="137">
        <v>6000</v>
      </c>
      <c r="P561" s="113">
        <v>0</v>
      </c>
      <c r="Q561" s="118">
        <f t="shared" si="96"/>
        <v>0</v>
      </c>
      <c r="R561" s="118">
        <f t="shared" si="99"/>
        <v>6000</v>
      </c>
      <c r="S561" s="118">
        <f t="shared" si="100"/>
        <v>5575</v>
      </c>
      <c r="T561" s="113">
        <v>0</v>
      </c>
      <c r="U561" s="118">
        <f t="shared" si="101"/>
        <v>0</v>
      </c>
      <c r="V561" s="118">
        <f t="shared" si="102"/>
        <v>5575</v>
      </c>
    </row>
    <row r="562" spans="1:22" s="109" customFormat="1" ht="38.25" x14ac:dyDescent="0.25">
      <c r="A562" s="110">
        <f t="shared" si="103"/>
        <v>553</v>
      </c>
      <c r="B562" s="111">
        <v>50324657</v>
      </c>
      <c r="C562" s="114" t="s">
        <v>445</v>
      </c>
      <c r="D562" s="73" t="s">
        <v>185</v>
      </c>
      <c r="E562" s="71">
        <v>1</v>
      </c>
      <c r="F562" s="129" t="s">
        <v>475</v>
      </c>
      <c r="G562" s="130">
        <v>4725</v>
      </c>
      <c r="H562" s="113">
        <v>0</v>
      </c>
      <c r="I562" s="134">
        <f>+G562*H562</f>
        <v>0</v>
      </c>
      <c r="J562" s="134">
        <f t="shared" si="97"/>
        <v>4725</v>
      </c>
      <c r="K562" s="130">
        <v>6000</v>
      </c>
      <c r="L562" s="113">
        <v>0</v>
      </c>
      <c r="M562" s="134">
        <f>+K562*L562</f>
        <v>0</v>
      </c>
      <c r="N562" s="134">
        <f t="shared" si="98"/>
        <v>6000</v>
      </c>
      <c r="O562" s="137">
        <v>6000</v>
      </c>
      <c r="P562" s="113">
        <v>0</v>
      </c>
      <c r="Q562" s="118">
        <f>+O562*P562</f>
        <v>0</v>
      </c>
      <c r="R562" s="118">
        <f t="shared" si="99"/>
        <v>6000</v>
      </c>
      <c r="S562" s="118">
        <f t="shared" si="100"/>
        <v>5575</v>
      </c>
      <c r="T562" s="113">
        <v>0</v>
      </c>
      <c r="U562" s="118">
        <f t="shared" si="101"/>
        <v>0</v>
      </c>
      <c r="V562" s="118">
        <f t="shared" si="102"/>
        <v>5575</v>
      </c>
    </row>
    <row r="563" spans="1:22" s="109" customFormat="1" ht="38.25" x14ac:dyDescent="0.25">
      <c r="A563" s="110">
        <f t="shared" si="103"/>
        <v>554</v>
      </c>
      <c r="B563" s="111">
        <v>50307024</v>
      </c>
      <c r="C563" s="114" t="s">
        <v>446</v>
      </c>
      <c r="D563" s="73" t="s">
        <v>185</v>
      </c>
      <c r="E563" s="71">
        <v>1</v>
      </c>
      <c r="F563" s="129" t="s">
        <v>475</v>
      </c>
      <c r="G563" s="130">
        <v>7087.5</v>
      </c>
      <c r="H563" s="113">
        <v>0</v>
      </c>
      <c r="I563" s="134">
        <f t="shared" ref="I563:I608" si="104">+G563*H563</f>
        <v>0</v>
      </c>
      <c r="J563" s="134">
        <f t="shared" si="97"/>
        <v>7087.5</v>
      </c>
      <c r="K563" s="130">
        <v>9000</v>
      </c>
      <c r="L563" s="113">
        <v>0</v>
      </c>
      <c r="M563" s="134">
        <f t="shared" ref="M563:M608" si="105">+K563*L563</f>
        <v>0</v>
      </c>
      <c r="N563" s="134">
        <f t="shared" si="98"/>
        <v>9000</v>
      </c>
      <c r="O563" s="137">
        <v>9000</v>
      </c>
      <c r="P563" s="113">
        <v>0</v>
      </c>
      <c r="Q563" s="118">
        <f t="shared" ref="Q563:Q608" si="106">+O563*P563</f>
        <v>0</v>
      </c>
      <c r="R563" s="118">
        <f t="shared" si="99"/>
        <v>9000</v>
      </c>
      <c r="S563" s="118">
        <f t="shared" si="100"/>
        <v>8362.5</v>
      </c>
      <c r="T563" s="113">
        <v>0</v>
      </c>
      <c r="U563" s="118">
        <f t="shared" si="101"/>
        <v>0</v>
      </c>
      <c r="V563" s="118">
        <f t="shared" si="102"/>
        <v>8362.5</v>
      </c>
    </row>
    <row r="564" spans="1:22" s="109" customFormat="1" ht="38.25" x14ac:dyDescent="0.25">
      <c r="A564" s="110">
        <f t="shared" si="103"/>
        <v>555</v>
      </c>
      <c r="B564" s="111">
        <v>50305400</v>
      </c>
      <c r="C564" s="114" t="s">
        <v>447</v>
      </c>
      <c r="D564" s="73" t="s">
        <v>185</v>
      </c>
      <c r="E564" s="71">
        <v>1</v>
      </c>
      <c r="F564" s="129" t="s">
        <v>475</v>
      </c>
      <c r="G564" s="130">
        <v>11812.5</v>
      </c>
      <c r="H564" s="113">
        <v>0</v>
      </c>
      <c r="I564" s="134">
        <f t="shared" si="104"/>
        <v>0</v>
      </c>
      <c r="J564" s="134">
        <f t="shared" si="97"/>
        <v>11812.5</v>
      </c>
      <c r="K564" s="130">
        <v>21000</v>
      </c>
      <c r="L564" s="113">
        <v>0</v>
      </c>
      <c r="M564" s="134">
        <f t="shared" si="105"/>
        <v>0</v>
      </c>
      <c r="N564" s="134">
        <f t="shared" si="98"/>
        <v>21000</v>
      </c>
      <c r="O564" s="137">
        <v>21000</v>
      </c>
      <c r="P564" s="113">
        <v>0</v>
      </c>
      <c r="Q564" s="118">
        <f t="shared" si="106"/>
        <v>0</v>
      </c>
      <c r="R564" s="118">
        <f t="shared" si="99"/>
        <v>21000</v>
      </c>
      <c r="S564" s="118">
        <f t="shared" si="100"/>
        <v>17937.5</v>
      </c>
      <c r="T564" s="113">
        <v>0</v>
      </c>
      <c r="U564" s="118">
        <f t="shared" si="101"/>
        <v>0</v>
      </c>
      <c r="V564" s="118">
        <f t="shared" si="102"/>
        <v>17937.5</v>
      </c>
    </row>
    <row r="565" spans="1:22" s="109" customFormat="1" ht="38.25" x14ac:dyDescent="0.25">
      <c r="A565" s="110">
        <f t="shared" si="103"/>
        <v>556</v>
      </c>
      <c r="B565" s="111">
        <v>50171548</v>
      </c>
      <c r="C565" s="114" t="s">
        <v>448</v>
      </c>
      <c r="D565" s="73" t="s">
        <v>185</v>
      </c>
      <c r="E565" s="71">
        <v>1</v>
      </c>
      <c r="F565" s="129" t="s">
        <v>475</v>
      </c>
      <c r="G565" s="130">
        <v>23625</v>
      </c>
      <c r="H565" s="113">
        <v>0</v>
      </c>
      <c r="I565" s="134">
        <f t="shared" si="104"/>
        <v>0</v>
      </c>
      <c r="J565" s="134">
        <f t="shared" si="97"/>
        <v>23625</v>
      </c>
      <c r="K565" s="130">
        <v>30000</v>
      </c>
      <c r="L565" s="113">
        <v>0</v>
      </c>
      <c r="M565" s="134">
        <f t="shared" si="105"/>
        <v>0</v>
      </c>
      <c r="N565" s="134">
        <f t="shared" si="98"/>
        <v>30000</v>
      </c>
      <c r="O565" s="137">
        <v>30000</v>
      </c>
      <c r="P565" s="113">
        <v>0</v>
      </c>
      <c r="Q565" s="118">
        <f t="shared" si="106"/>
        <v>0</v>
      </c>
      <c r="R565" s="118">
        <f t="shared" si="99"/>
        <v>30000</v>
      </c>
      <c r="S565" s="118">
        <f t="shared" si="100"/>
        <v>27875</v>
      </c>
      <c r="T565" s="113">
        <v>0</v>
      </c>
      <c r="U565" s="118">
        <f t="shared" si="101"/>
        <v>0</v>
      </c>
      <c r="V565" s="118">
        <f t="shared" si="102"/>
        <v>27875</v>
      </c>
    </row>
    <row r="566" spans="1:22" s="109" customFormat="1" ht="38.25" x14ac:dyDescent="0.25">
      <c r="A566" s="110">
        <f t="shared" si="103"/>
        <v>557</v>
      </c>
      <c r="B566" s="111">
        <v>50405600</v>
      </c>
      <c r="C566" s="114" t="s">
        <v>449</v>
      </c>
      <c r="D566" s="73" t="s">
        <v>185</v>
      </c>
      <c r="E566" s="71">
        <v>1</v>
      </c>
      <c r="F566" s="129" t="s">
        <v>475</v>
      </c>
      <c r="G566" s="130">
        <v>9450</v>
      </c>
      <c r="H566" s="113">
        <v>0</v>
      </c>
      <c r="I566" s="134">
        <f t="shared" si="104"/>
        <v>0</v>
      </c>
      <c r="J566" s="134">
        <f t="shared" si="97"/>
        <v>9450</v>
      </c>
      <c r="K566" s="130">
        <v>12000</v>
      </c>
      <c r="L566" s="113">
        <v>0</v>
      </c>
      <c r="M566" s="134">
        <f t="shared" si="105"/>
        <v>0</v>
      </c>
      <c r="N566" s="134">
        <f t="shared" si="98"/>
        <v>12000</v>
      </c>
      <c r="O566" s="137">
        <v>12000</v>
      </c>
      <c r="P566" s="113">
        <v>0</v>
      </c>
      <c r="Q566" s="118">
        <f t="shared" si="106"/>
        <v>0</v>
      </c>
      <c r="R566" s="118">
        <f t="shared" si="99"/>
        <v>12000</v>
      </c>
      <c r="S566" s="118">
        <f t="shared" si="100"/>
        <v>11150</v>
      </c>
      <c r="T566" s="113">
        <v>0</v>
      </c>
      <c r="U566" s="118">
        <f t="shared" si="101"/>
        <v>0</v>
      </c>
      <c r="V566" s="118">
        <f t="shared" si="102"/>
        <v>11150</v>
      </c>
    </row>
    <row r="567" spans="1:22" s="109" customFormat="1" ht="38.25" x14ac:dyDescent="0.25">
      <c r="A567" s="110">
        <f t="shared" si="103"/>
        <v>558</v>
      </c>
      <c r="B567" s="111">
        <v>50305600</v>
      </c>
      <c r="C567" s="114" t="s">
        <v>450</v>
      </c>
      <c r="D567" s="73" t="s">
        <v>185</v>
      </c>
      <c r="E567" s="71">
        <v>1</v>
      </c>
      <c r="F567" s="129" t="s">
        <v>475</v>
      </c>
      <c r="G567" s="130">
        <v>10867.5</v>
      </c>
      <c r="H567" s="113">
        <v>0</v>
      </c>
      <c r="I567" s="134">
        <f t="shared" si="104"/>
        <v>0</v>
      </c>
      <c r="J567" s="134">
        <f t="shared" si="97"/>
        <v>10867.5</v>
      </c>
      <c r="K567" s="130">
        <v>13800</v>
      </c>
      <c r="L567" s="113">
        <v>0</v>
      </c>
      <c r="M567" s="134">
        <f t="shared" si="105"/>
        <v>0</v>
      </c>
      <c r="N567" s="134">
        <f t="shared" si="98"/>
        <v>13800</v>
      </c>
      <c r="O567" s="137">
        <v>13800</v>
      </c>
      <c r="P567" s="113">
        <v>0</v>
      </c>
      <c r="Q567" s="118">
        <f t="shared" si="106"/>
        <v>0</v>
      </c>
      <c r="R567" s="118">
        <f t="shared" si="99"/>
        <v>13800</v>
      </c>
      <c r="S567" s="118">
        <f t="shared" si="100"/>
        <v>12822.5</v>
      </c>
      <c r="T567" s="113">
        <v>0</v>
      </c>
      <c r="U567" s="118">
        <f t="shared" si="101"/>
        <v>0</v>
      </c>
      <c r="V567" s="118">
        <f t="shared" si="102"/>
        <v>12822.5</v>
      </c>
    </row>
    <row r="568" spans="1:22" s="109" customFormat="1" ht="38.25" x14ac:dyDescent="0.25">
      <c r="A568" s="110">
        <f t="shared" si="103"/>
        <v>559</v>
      </c>
      <c r="B568" s="111">
        <v>50305600</v>
      </c>
      <c r="C568" s="112" t="s">
        <v>779</v>
      </c>
      <c r="D568" s="73" t="s">
        <v>185</v>
      </c>
      <c r="E568" s="71">
        <v>1</v>
      </c>
      <c r="F568" s="129" t="s">
        <v>475</v>
      </c>
      <c r="G568" s="130">
        <v>10631.25</v>
      </c>
      <c r="H568" s="113">
        <v>0</v>
      </c>
      <c r="I568" s="134">
        <f t="shared" si="104"/>
        <v>0</v>
      </c>
      <c r="J568" s="134">
        <f t="shared" si="97"/>
        <v>10631.25</v>
      </c>
      <c r="K568" s="130">
        <v>13500</v>
      </c>
      <c r="L568" s="113">
        <v>0</v>
      </c>
      <c r="M568" s="134">
        <f t="shared" si="105"/>
        <v>0</v>
      </c>
      <c r="N568" s="134">
        <f t="shared" si="98"/>
        <v>13500</v>
      </c>
      <c r="O568" s="137">
        <v>13500</v>
      </c>
      <c r="P568" s="113">
        <v>0</v>
      </c>
      <c r="Q568" s="118">
        <f t="shared" si="106"/>
        <v>0</v>
      </c>
      <c r="R568" s="118">
        <f t="shared" si="99"/>
        <v>13500</v>
      </c>
      <c r="S568" s="118">
        <f t="shared" si="100"/>
        <v>12543.75</v>
      </c>
      <c r="T568" s="113">
        <v>0</v>
      </c>
      <c r="U568" s="118">
        <f t="shared" si="101"/>
        <v>0</v>
      </c>
      <c r="V568" s="118">
        <f t="shared" si="102"/>
        <v>12543.75</v>
      </c>
    </row>
    <row r="569" spans="1:22" s="109" customFormat="1" ht="38.25" x14ac:dyDescent="0.25">
      <c r="A569" s="110">
        <f t="shared" si="103"/>
        <v>560</v>
      </c>
      <c r="B569" s="111">
        <v>50307025</v>
      </c>
      <c r="C569" s="112" t="s">
        <v>780</v>
      </c>
      <c r="D569" s="73" t="s">
        <v>185</v>
      </c>
      <c r="E569" s="71">
        <v>1</v>
      </c>
      <c r="F569" s="129" t="s">
        <v>475</v>
      </c>
      <c r="G569" s="130">
        <v>4725</v>
      </c>
      <c r="H569" s="113">
        <v>0</v>
      </c>
      <c r="I569" s="134">
        <f t="shared" si="104"/>
        <v>0</v>
      </c>
      <c r="J569" s="134">
        <f t="shared" si="97"/>
        <v>4725</v>
      </c>
      <c r="K569" s="130">
        <v>6000</v>
      </c>
      <c r="L569" s="113">
        <v>0</v>
      </c>
      <c r="M569" s="134">
        <f t="shared" si="105"/>
        <v>0</v>
      </c>
      <c r="N569" s="134">
        <f t="shared" si="98"/>
        <v>6000</v>
      </c>
      <c r="O569" s="137">
        <v>6000</v>
      </c>
      <c r="P569" s="113">
        <v>0</v>
      </c>
      <c r="Q569" s="118">
        <f t="shared" si="106"/>
        <v>0</v>
      </c>
      <c r="R569" s="118">
        <f t="shared" si="99"/>
        <v>6000</v>
      </c>
      <c r="S569" s="118">
        <f t="shared" si="100"/>
        <v>5575</v>
      </c>
      <c r="T569" s="113">
        <v>0</v>
      </c>
      <c r="U569" s="118">
        <f t="shared" si="101"/>
        <v>0</v>
      </c>
      <c r="V569" s="118">
        <f t="shared" si="102"/>
        <v>5575</v>
      </c>
    </row>
    <row r="570" spans="1:22" s="109" customFormat="1" ht="38.25" x14ac:dyDescent="0.25">
      <c r="A570" s="110">
        <f t="shared" si="103"/>
        <v>561</v>
      </c>
      <c r="B570" s="111">
        <v>50307025</v>
      </c>
      <c r="C570" s="112" t="s">
        <v>781</v>
      </c>
      <c r="D570" s="73" t="s">
        <v>185</v>
      </c>
      <c r="E570" s="71">
        <v>1</v>
      </c>
      <c r="F570" s="129" t="s">
        <v>475</v>
      </c>
      <c r="G570" s="130">
        <v>9450</v>
      </c>
      <c r="H570" s="113">
        <v>0</v>
      </c>
      <c r="I570" s="134">
        <f t="shared" si="104"/>
        <v>0</v>
      </c>
      <c r="J570" s="134">
        <f t="shared" si="97"/>
        <v>9450</v>
      </c>
      <c r="K570" s="130">
        <v>12000</v>
      </c>
      <c r="L570" s="113">
        <v>0</v>
      </c>
      <c r="M570" s="134">
        <f t="shared" si="105"/>
        <v>0</v>
      </c>
      <c r="N570" s="134">
        <f t="shared" si="98"/>
        <v>12000</v>
      </c>
      <c r="O570" s="137">
        <v>12000</v>
      </c>
      <c r="P570" s="113">
        <v>0</v>
      </c>
      <c r="Q570" s="118">
        <f t="shared" si="106"/>
        <v>0</v>
      </c>
      <c r="R570" s="118">
        <f t="shared" si="99"/>
        <v>12000</v>
      </c>
      <c r="S570" s="118">
        <f t="shared" si="100"/>
        <v>11150</v>
      </c>
      <c r="T570" s="113">
        <v>0</v>
      </c>
      <c r="U570" s="118">
        <f t="shared" si="101"/>
        <v>0</v>
      </c>
      <c r="V570" s="118">
        <f t="shared" si="102"/>
        <v>11150</v>
      </c>
    </row>
    <row r="571" spans="1:22" s="109" customFormat="1" ht="38.25" x14ac:dyDescent="0.25">
      <c r="A571" s="110">
        <f t="shared" si="103"/>
        <v>562</v>
      </c>
      <c r="B571" s="111">
        <v>50307025</v>
      </c>
      <c r="C571" s="114" t="s">
        <v>451</v>
      </c>
      <c r="D571" s="73" t="s">
        <v>185</v>
      </c>
      <c r="E571" s="71">
        <v>1</v>
      </c>
      <c r="F571" s="129" t="s">
        <v>475</v>
      </c>
      <c r="G571" s="130">
        <v>9450</v>
      </c>
      <c r="H571" s="113">
        <v>0</v>
      </c>
      <c r="I571" s="134">
        <f t="shared" si="104"/>
        <v>0</v>
      </c>
      <c r="J571" s="134">
        <f t="shared" si="97"/>
        <v>9450</v>
      </c>
      <c r="K571" s="130">
        <v>12000</v>
      </c>
      <c r="L571" s="113">
        <v>0</v>
      </c>
      <c r="M571" s="134">
        <f t="shared" si="105"/>
        <v>0</v>
      </c>
      <c r="N571" s="134">
        <f t="shared" si="98"/>
        <v>12000</v>
      </c>
      <c r="O571" s="137">
        <v>12000</v>
      </c>
      <c r="P571" s="113">
        <v>0</v>
      </c>
      <c r="Q571" s="118">
        <f t="shared" si="106"/>
        <v>0</v>
      </c>
      <c r="R571" s="118">
        <f t="shared" si="99"/>
        <v>12000</v>
      </c>
      <c r="S571" s="118">
        <f t="shared" si="100"/>
        <v>11150</v>
      </c>
      <c r="T571" s="113">
        <v>0</v>
      </c>
      <c r="U571" s="118">
        <f t="shared" si="101"/>
        <v>0</v>
      </c>
      <c r="V571" s="118">
        <f t="shared" si="102"/>
        <v>11150</v>
      </c>
    </row>
    <row r="572" spans="1:22" s="109" customFormat="1" ht="38.25" x14ac:dyDescent="0.25">
      <c r="A572" s="110">
        <f t="shared" si="103"/>
        <v>563</v>
      </c>
      <c r="B572" s="111">
        <v>50307503</v>
      </c>
      <c r="C572" s="114" t="s">
        <v>452</v>
      </c>
      <c r="D572" s="73" t="s">
        <v>185</v>
      </c>
      <c r="E572" s="71">
        <v>1</v>
      </c>
      <c r="F572" s="129" t="s">
        <v>475</v>
      </c>
      <c r="G572" s="130">
        <v>23625</v>
      </c>
      <c r="H572" s="113">
        <v>0.19</v>
      </c>
      <c r="I572" s="134">
        <f t="shared" si="104"/>
        <v>4488.75</v>
      </c>
      <c r="J572" s="134">
        <f t="shared" si="97"/>
        <v>28113.75</v>
      </c>
      <c r="K572" s="130">
        <v>29000</v>
      </c>
      <c r="L572" s="113">
        <v>0.19</v>
      </c>
      <c r="M572" s="134">
        <f t="shared" si="105"/>
        <v>5510</v>
      </c>
      <c r="N572" s="134">
        <f t="shared" si="98"/>
        <v>34510</v>
      </c>
      <c r="O572" s="138">
        <v>29600</v>
      </c>
      <c r="P572" s="115">
        <v>0.19</v>
      </c>
      <c r="Q572" s="118">
        <f t="shared" si="106"/>
        <v>5624</v>
      </c>
      <c r="R572" s="118">
        <f t="shared" si="99"/>
        <v>35224</v>
      </c>
      <c r="S572" s="118">
        <f t="shared" si="100"/>
        <v>27408.333333333332</v>
      </c>
      <c r="T572" s="115">
        <v>0.19</v>
      </c>
      <c r="U572" s="118">
        <f t="shared" si="101"/>
        <v>5207.583333333333</v>
      </c>
      <c r="V572" s="118">
        <f t="shared" si="102"/>
        <v>32615.916666666664</v>
      </c>
    </row>
    <row r="573" spans="1:22" s="109" customFormat="1" ht="38.25" x14ac:dyDescent="0.25">
      <c r="A573" s="110">
        <f t="shared" si="103"/>
        <v>564</v>
      </c>
      <c r="B573" s="111">
        <v>50307503</v>
      </c>
      <c r="C573" s="114" t="s">
        <v>453</v>
      </c>
      <c r="D573" s="73" t="s">
        <v>185</v>
      </c>
      <c r="E573" s="71">
        <v>1</v>
      </c>
      <c r="F573" s="129" t="s">
        <v>475</v>
      </c>
      <c r="G573" s="130">
        <v>18900</v>
      </c>
      <c r="H573" s="113">
        <v>0.19</v>
      </c>
      <c r="I573" s="134">
        <f t="shared" si="104"/>
        <v>3591</v>
      </c>
      <c r="J573" s="134">
        <f t="shared" si="97"/>
        <v>22491</v>
      </c>
      <c r="K573" s="130">
        <v>23200</v>
      </c>
      <c r="L573" s="113">
        <v>0.19</v>
      </c>
      <c r="M573" s="134">
        <f t="shared" si="105"/>
        <v>4408</v>
      </c>
      <c r="N573" s="134">
        <f t="shared" si="98"/>
        <v>27608</v>
      </c>
      <c r="O573" s="137">
        <v>23680</v>
      </c>
      <c r="P573" s="113">
        <v>0.19</v>
      </c>
      <c r="Q573" s="118">
        <f t="shared" si="106"/>
        <v>4499.2</v>
      </c>
      <c r="R573" s="118">
        <f t="shared" si="99"/>
        <v>28179.200000000001</v>
      </c>
      <c r="S573" s="118">
        <f t="shared" si="100"/>
        <v>21926.666666666668</v>
      </c>
      <c r="T573" s="113">
        <v>0.19</v>
      </c>
      <c r="U573" s="118">
        <f t="shared" si="101"/>
        <v>4166.0666666666666</v>
      </c>
      <c r="V573" s="118">
        <f t="shared" si="102"/>
        <v>26092.733333333334</v>
      </c>
    </row>
    <row r="574" spans="1:22" ht="38.25" x14ac:dyDescent="0.25">
      <c r="A574" s="110">
        <f t="shared" si="103"/>
        <v>565</v>
      </c>
      <c r="B574" s="111">
        <v>50307503</v>
      </c>
      <c r="C574" s="112" t="s">
        <v>782</v>
      </c>
      <c r="D574" s="72" t="s">
        <v>185</v>
      </c>
      <c r="E574" s="71">
        <v>1</v>
      </c>
      <c r="F574" s="129" t="s">
        <v>475</v>
      </c>
      <c r="G574" s="130">
        <v>18900</v>
      </c>
      <c r="H574" s="113">
        <v>0.19</v>
      </c>
      <c r="I574" s="134">
        <f t="shared" si="104"/>
        <v>3591</v>
      </c>
      <c r="J574" s="134">
        <f t="shared" si="97"/>
        <v>22491</v>
      </c>
      <c r="K574" s="130">
        <v>23200</v>
      </c>
      <c r="L574" s="113">
        <v>0.19</v>
      </c>
      <c r="M574" s="134">
        <f t="shared" si="105"/>
        <v>4408</v>
      </c>
      <c r="N574" s="134">
        <f t="shared" si="98"/>
        <v>27608</v>
      </c>
      <c r="O574" s="137">
        <v>23680</v>
      </c>
      <c r="P574" s="113">
        <v>0.19</v>
      </c>
      <c r="Q574" s="118">
        <f t="shared" si="106"/>
        <v>4499.2</v>
      </c>
      <c r="R574" s="118">
        <f t="shared" si="99"/>
        <v>28179.200000000001</v>
      </c>
      <c r="S574" s="118">
        <f t="shared" si="100"/>
        <v>21926.666666666668</v>
      </c>
      <c r="T574" s="113">
        <v>0.19</v>
      </c>
      <c r="U574" s="118">
        <f t="shared" si="101"/>
        <v>4166.0666666666666</v>
      </c>
      <c r="V574" s="118">
        <f t="shared" si="102"/>
        <v>26092.733333333334</v>
      </c>
    </row>
    <row r="575" spans="1:22" ht="38.25" x14ac:dyDescent="0.25">
      <c r="A575" s="110">
        <f t="shared" si="103"/>
        <v>566</v>
      </c>
      <c r="B575" s="111">
        <v>50307503</v>
      </c>
      <c r="C575" s="112" t="s">
        <v>783</v>
      </c>
      <c r="D575" s="72" t="s">
        <v>185</v>
      </c>
      <c r="E575" s="71">
        <v>1</v>
      </c>
      <c r="F575" s="129" t="s">
        <v>475</v>
      </c>
      <c r="G575" s="130">
        <v>18900</v>
      </c>
      <c r="H575" s="113">
        <v>0.19</v>
      </c>
      <c r="I575" s="134">
        <f t="shared" si="104"/>
        <v>3591</v>
      </c>
      <c r="J575" s="134">
        <f t="shared" si="97"/>
        <v>22491</v>
      </c>
      <c r="K575" s="130">
        <v>23200</v>
      </c>
      <c r="L575" s="113">
        <v>0.19</v>
      </c>
      <c r="M575" s="134">
        <f t="shared" si="105"/>
        <v>4408</v>
      </c>
      <c r="N575" s="134">
        <f t="shared" si="98"/>
        <v>27608</v>
      </c>
      <c r="O575" s="137">
        <v>23680</v>
      </c>
      <c r="P575" s="113">
        <v>0.19</v>
      </c>
      <c r="Q575" s="118">
        <f t="shared" si="106"/>
        <v>4499.2</v>
      </c>
      <c r="R575" s="118">
        <f t="shared" si="99"/>
        <v>28179.200000000001</v>
      </c>
      <c r="S575" s="118">
        <f t="shared" si="100"/>
        <v>21926.666666666668</v>
      </c>
      <c r="T575" s="113">
        <v>0.19</v>
      </c>
      <c r="U575" s="118">
        <f t="shared" si="101"/>
        <v>4166.0666666666666</v>
      </c>
      <c r="V575" s="118">
        <f t="shared" si="102"/>
        <v>26092.733333333334</v>
      </c>
    </row>
    <row r="576" spans="1:22" ht="38.25" x14ac:dyDescent="0.25">
      <c r="A576" s="110">
        <f t="shared" si="103"/>
        <v>567</v>
      </c>
      <c r="B576" s="111">
        <v>50307503</v>
      </c>
      <c r="C576" s="112" t="s">
        <v>784</v>
      </c>
      <c r="D576" s="72" t="s">
        <v>185</v>
      </c>
      <c r="E576" s="71">
        <v>1</v>
      </c>
      <c r="F576" s="129" t="s">
        <v>475</v>
      </c>
      <c r="G576" s="130">
        <v>18900</v>
      </c>
      <c r="H576" s="113">
        <v>0.19</v>
      </c>
      <c r="I576" s="134">
        <f t="shared" si="104"/>
        <v>3591</v>
      </c>
      <c r="J576" s="134">
        <f t="shared" si="97"/>
        <v>22491</v>
      </c>
      <c r="K576" s="130">
        <v>23200</v>
      </c>
      <c r="L576" s="113">
        <v>0.19</v>
      </c>
      <c r="M576" s="134">
        <f t="shared" si="105"/>
        <v>4408</v>
      </c>
      <c r="N576" s="134">
        <f t="shared" si="98"/>
        <v>27608</v>
      </c>
      <c r="O576" s="137">
        <v>23680</v>
      </c>
      <c r="P576" s="113">
        <v>0.19</v>
      </c>
      <c r="Q576" s="118">
        <f t="shared" si="106"/>
        <v>4499.2</v>
      </c>
      <c r="R576" s="118">
        <f t="shared" si="99"/>
        <v>28179.200000000001</v>
      </c>
      <c r="S576" s="118">
        <f t="shared" si="100"/>
        <v>21926.666666666668</v>
      </c>
      <c r="T576" s="113">
        <v>0.19</v>
      </c>
      <c r="U576" s="118">
        <f t="shared" si="101"/>
        <v>4166.0666666666666</v>
      </c>
      <c r="V576" s="118">
        <f t="shared" si="102"/>
        <v>26092.733333333334</v>
      </c>
    </row>
    <row r="577" spans="1:22" ht="38.25" x14ac:dyDescent="0.25">
      <c r="A577" s="110">
        <f t="shared" si="103"/>
        <v>568</v>
      </c>
      <c r="B577" s="111">
        <v>50307503</v>
      </c>
      <c r="C577" s="112" t="s">
        <v>785</v>
      </c>
      <c r="D577" s="72" t="s">
        <v>185</v>
      </c>
      <c r="E577" s="71">
        <v>1</v>
      </c>
      <c r="F577" s="129" t="s">
        <v>475</v>
      </c>
      <c r="G577" s="130">
        <v>23625</v>
      </c>
      <c r="H577" s="113">
        <v>0.19</v>
      </c>
      <c r="I577" s="134">
        <f t="shared" si="104"/>
        <v>4488.75</v>
      </c>
      <c r="J577" s="134">
        <f t="shared" si="97"/>
        <v>28113.75</v>
      </c>
      <c r="K577" s="130">
        <v>29000</v>
      </c>
      <c r="L577" s="113">
        <v>0.19</v>
      </c>
      <c r="M577" s="134">
        <f t="shared" si="105"/>
        <v>5510</v>
      </c>
      <c r="N577" s="134">
        <f t="shared" si="98"/>
        <v>34510</v>
      </c>
      <c r="O577" s="137">
        <v>29600</v>
      </c>
      <c r="P577" s="113">
        <v>0.19</v>
      </c>
      <c r="Q577" s="118">
        <f t="shared" si="106"/>
        <v>5624</v>
      </c>
      <c r="R577" s="118">
        <f t="shared" si="99"/>
        <v>35224</v>
      </c>
      <c r="S577" s="118">
        <f t="shared" si="100"/>
        <v>27408.333333333332</v>
      </c>
      <c r="T577" s="113">
        <v>0.19</v>
      </c>
      <c r="U577" s="118">
        <f t="shared" si="101"/>
        <v>5207.583333333333</v>
      </c>
      <c r="V577" s="118">
        <f t="shared" si="102"/>
        <v>32615.916666666664</v>
      </c>
    </row>
    <row r="578" spans="1:22" ht="38.25" x14ac:dyDescent="0.25">
      <c r="A578" s="110">
        <f t="shared" si="103"/>
        <v>569</v>
      </c>
      <c r="B578" s="111">
        <v>50307503</v>
      </c>
      <c r="C578" s="112" t="s">
        <v>786</v>
      </c>
      <c r="D578" s="72" t="s">
        <v>185</v>
      </c>
      <c r="E578" s="71">
        <v>1</v>
      </c>
      <c r="F578" s="129" t="s">
        <v>475</v>
      </c>
      <c r="G578" s="130">
        <v>9450</v>
      </c>
      <c r="H578" s="113">
        <v>0.19</v>
      </c>
      <c r="I578" s="134">
        <f t="shared" si="104"/>
        <v>1795.5</v>
      </c>
      <c r="J578" s="134">
        <f t="shared" si="97"/>
        <v>11245.5</v>
      </c>
      <c r="K578" s="130">
        <v>14500</v>
      </c>
      <c r="L578" s="113">
        <v>0.19</v>
      </c>
      <c r="M578" s="134">
        <f t="shared" si="105"/>
        <v>2755</v>
      </c>
      <c r="N578" s="134">
        <f t="shared" si="98"/>
        <v>17255</v>
      </c>
      <c r="O578" s="137">
        <v>14800</v>
      </c>
      <c r="P578" s="113">
        <v>0.19</v>
      </c>
      <c r="Q578" s="118">
        <f t="shared" si="106"/>
        <v>2812</v>
      </c>
      <c r="R578" s="118">
        <f t="shared" si="99"/>
        <v>17612</v>
      </c>
      <c r="S578" s="118">
        <f t="shared" si="100"/>
        <v>12916.666666666666</v>
      </c>
      <c r="T578" s="113">
        <v>0.19</v>
      </c>
      <c r="U578" s="118">
        <f t="shared" si="101"/>
        <v>2454.1666666666665</v>
      </c>
      <c r="V578" s="118">
        <f t="shared" si="102"/>
        <v>15370.833333333332</v>
      </c>
    </row>
    <row r="579" spans="1:22" ht="38.25" x14ac:dyDescent="0.25">
      <c r="A579" s="110">
        <f t="shared" si="103"/>
        <v>570</v>
      </c>
      <c r="B579" s="111">
        <v>50407033</v>
      </c>
      <c r="C579" s="114" t="s">
        <v>454</v>
      </c>
      <c r="D579" s="72" t="s">
        <v>185</v>
      </c>
      <c r="E579" s="71">
        <v>1</v>
      </c>
      <c r="F579" s="129" t="s">
        <v>475</v>
      </c>
      <c r="G579" s="130">
        <v>7087.5</v>
      </c>
      <c r="H579" s="113">
        <v>0</v>
      </c>
      <c r="I579" s="134">
        <f t="shared" si="104"/>
        <v>0</v>
      </c>
      <c r="J579" s="134">
        <f t="shared" si="97"/>
        <v>7087.5</v>
      </c>
      <c r="K579" s="130">
        <v>9000</v>
      </c>
      <c r="L579" s="113">
        <v>0</v>
      </c>
      <c r="M579" s="134">
        <f t="shared" si="105"/>
        <v>0</v>
      </c>
      <c r="N579" s="134">
        <f t="shared" si="98"/>
        <v>9000</v>
      </c>
      <c r="O579" s="137">
        <v>9000</v>
      </c>
      <c r="P579" s="113">
        <v>0</v>
      </c>
      <c r="Q579" s="118">
        <f t="shared" si="106"/>
        <v>0</v>
      </c>
      <c r="R579" s="118">
        <f t="shared" si="99"/>
        <v>9000</v>
      </c>
      <c r="S579" s="118">
        <f t="shared" si="100"/>
        <v>8362.5</v>
      </c>
      <c r="T579" s="113">
        <v>0</v>
      </c>
      <c r="U579" s="118">
        <f t="shared" si="101"/>
        <v>0</v>
      </c>
      <c r="V579" s="118">
        <f t="shared" si="102"/>
        <v>8362.5</v>
      </c>
    </row>
    <row r="580" spans="1:22" ht="38.25" x14ac:dyDescent="0.25">
      <c r="A580" s="110">
        <f t="shared" si="103"/>
        <v>571</v>
      </c>
      <c r="B580" s="111">
        <v>50400000</v>
      </c>
      <c r="C580" s="112" t="s">
        <v>787</v>
      </c>
      <c r="D580" s="72" t="s">
        <v>185</v>
      </c>
      <c r="E580" s="71">
        <v>1</v>
      </c>
      <c r="F580" s="129" t="s">
        <v>475</v>
      </c>
      <c r="G580" s="130">
        <v>14175</v>
      </c>
      <c r="H580" s="113">
        <v>0</v>
      </c>
      <c r="I580" s="134">
        <f t="shared" si="104"/>
        <v>0</v>
      </c>
      <c r="J580" s="134">
        <f t="shared" si="97"/>
        <v>14175</v>
      </c>
      <c r="K580" s="130">
        <v>18000</v>
      </c>
      <c r="L580" s="113">
        <v>0</v>
      </c>
      <c r="M580" s="134">
        <f t="shared" si="105"/>
        <v>0</v>
      </c>
      <c r="N580" s="134">
        <f t="shared" si="98"/>
        <v>18000</v>
      </c>
      <c r="O580" s="137">
        <v>18000</v>
      </c>
      <c r="P580" s="113">
        <v>0</v>
      </c>
      <c r="Q580" s="118">
        <f t="shared" si="106"/>
        <v>0</v>
      </c>
      <c r="R580" s="118">
        <f t="shared" si="99"/>
        <v>18000</v>
      </c>
      <c r="S580" s="118">
        <f t="shared" si="100"/>
        <v>16725</v>
      </c>
      <c r="T580" s="113">
        <v>0</v>
      </c>
      <c r="U580" s="118">
        <f t="shared" si="101"/>
        <v>0</v>
      </c>
      <c r="V580" s="118">
        <f t="shared" si="102"/>
        <v>16725</v>
      </c>
    </row>
    <row r="581" spans="1:22" ht="38.25" x14ac:dyDescent="0.25">
      <c r="A581" s="110">
        <f t="shared" si="103"/>
        <v>572</v>
      </c>
      <c r="B581" s="111">
        <v>50401900</v>
      </c>
      <c r="C581" s="116" t="s">
        <v>788</v>
      </c>
      <c r="D581" s="72" t="s">
        <v>185</v>
      </c>
      <c r="E581" s="71">
        <v>1</v>
      </c>
      <c r="F581" s="129" t="s">
        <v>475</v>
      </c>
      <c r="G581" s="131">
        <v>4725</v>
      </c>
      <c r="H581" s="117">
        <v>0</v>
      </c>
      <c r="I581" s="134">
        <f t="shared" si="104"/>
        <v>0</v>
      </c>
      <c r="J581" s="134">
        <f t="shared" si="97"/>
        <v>4725</v>
      </c>
      <c r="K581" s="131">
        <v>6000</v>
      </c>
      <c r="L581" s="117">
        <v>0</v>
      </c>
      <c r="M581" s="134">
        <f t="shared" si="105"/>
        <v>0</v>
      </c>
      <c r="N581" s="134">
        <f t="shared" si="98"/>
        <v>6000</v>
      </c>
      <c r="O581" s="137">
        <v>6000</v>
      </c>
      <c r="P581" s="113">
        <v>0</v>
      </c>
      <c r="Q581" s="118">
        <f t="shared" si="106"/>
        <v>0</v>
      </c>
      <c r="R581" s="118">
        <f t="shared" si="99"/>
        <v>6000</v>
      </c>
      <c r="S581" s="118">
        <f t="shared" si="100"/>
        <v>5575</v>
      </c>
      <c r="T581" s="113">
        <v>0</v>
      </c>
      <c r="U581" s="118">
        <f t="shared" si="101"/>
        <v>0</v>
      </c>
      <c r="V581" s="118">
        <f t="shared" si="102"/>
        <v>5575</v>
      </c>
    </row>
    <row r="582" spans="1:22" ht="38.25" x14ac:dyDescent="0.25">
      <c r="A582" s="110">
        <f t="shared" si="103"/>
        <v>573</v>
      </c>
      <c r="B582" s="111">
        <v>50402304</v>
      </c>
      <c r="C582" s="112" t="s">
        <v>789</v>
      </c>
      <c r="D582" s="72" t="s">
        <v>185</v>
      </c>
      <c r="E582" s="71">
        <v>1</v>
      </c>
      <c r="F582" s="129" t="s">
        <v>475</v>
      </c>
      <c r="G582" s="130">
        <v>4725</v>
      </c>
      <c r="H582" s="113">
        <v>0</v>
      </c>
      <c r="I582" s="135">
        <f t="shared" si="104"/>
        <v>0</v>
      </c>
      <c r="J582" s="134">
        <f t="shared" si="97"/>
        <v>4725</v>
      </c>
      <c r="K582" s="130">
        <v>6000</v>
      </c>
      <c r="L582" s="113">
        <v>0</v>
      </c>
      <c r="M582" s="135">
        <f t="shared" si="105"/>
        <v>0</v>
      </c>
      <c r="N582" s="135">
        <f t="shared" si="98"/>
        <v>6000</v>
      </c>
      <c r="O582" s="137">
        <v>6000</v>
      </c>
      <c r="P582" s="113">
        <v>0</v>
      </c>
      <c r="Q582" s="136">
        <f t="shared" si="106"/>
        <v>0</v>
      </c>
      <c r="R582" s="118">
        <f t="shared" si="99"/>
        <v>6000</v>
      </c>
      <c r="S582" s="118">
        <f t="shared" si="100"/>
        <v>5575</v>
      </c>
      <c r="T582" s="113">
        <v>0</v>
      </c>
      <c r="U582" s="118">
        <f t="shared" si="101"/>
        <v>0</v>
      </c>
      <c r="V582" s="118">
        <f t="shared" si="102"/>
        <v>5575</v>
      </c>
    </row>
    <row r="583" spans="1:22" ht="38.25" x14ac:dyDescent="0.25">
      <c r="A583" s="110">
        <f t="shared" si="103"/>
        <v>574</v>
      </c>
      <c r="B583" s="111">
        <v>50402305</v>
      </c>
      <c r="C583" s="112" t="s">
        <v>790</v>
      </c>
      <c r="D583" s="72" t="s">
        <v>185</v>
      </c>
      <c r="E583" s="71">
        <v>1</v>
      </c>
      <c r="F583" s="129" t="s">
        <v>475</v>
      </c>
      <c r="G583" s="130">
        <v>7087.5</v>
      </c>
      <c r="H583" s="113">
        <v>0</v>
      </c>
      <c r="I583" s="134">
        <f t="shared" si="104"/>
        <v>0</v>
      </c>
      <c r="J583" s="134">
        <f t="shared" si="97"/>
        <v>7087.5</v>
      </c>
      <c r="K583" s="130">
        <v>9000</v>
      </c>
      <c r="L583" s="113">
        <v>0</v>
      </c>
      <c r="M583" s="134">
        <f t="shared" si="105"/>
        <v>0</v>
      </c>
      <c r="N583" s="134">
        <f t="shared" si="98"/>
        <v>9000</v>
      </c>
      <c r="O583" s="137">
        <v>9000</v>
      </c>
      <c r="P583" s="113">
        <v>0</v>
      </c>
      <c r="Q583" s="118">
        <f t="shared" si="106"/>
        <v>0</v>
      </c>
      <c r="R583" s="118">
        <f t="shared" si="99"/>
        <v>9000</v>
      </c>
      <c r="S583" s="118">
        <f t="shared" si="100"/>
        <v>8362.5</v>
      </c>
      <c r="T583" s="113">
        <v>0</v>
      </c>
      <c r="U583" s="118">
        <f t="shared" si="101"/>
        <v>0</v>
      </c>
      <c r="V583" s="118">
        <f t="shared" si="102"/>
        <v>8362.5</v>
      </c>
    </row>
    <row r="584" spans="1:22" ht="38.25" x14ac:dyDescent="0.25">
      <c r="A584" s="110">
        <f t="shared" si="103"/>
        <v>575</v>
      </c>
      <c r="B584" s="111">
        <v>50403800</v>
      </c>
      <c r="C584" s="114" t="s">
        <v>455</v>
      </c>
      <c r="D584" s="73" t="s">
        <v>185</v>
      </c>
      <c r="E584" s="71">
        <v>1</v>
      </c>
      <c r="F584" s="129" t="s">
        <v>475</v>
      </c>
      <c r="G584" s="130">
        <v>23625</v>
      </c>
      <c r="H584" s="113">
        <v>0</v>
      </c>
      <c r="I584" s="134">
        <f t="shared" si="104"/>
        <v>0</v>
      </c>
      <c r="J584" s="134">
        <f t="shared" si="97"/>
        <v>23625</v>
      </c>
      <c r="K584" s="130">
        <v>30000</v>
      </c>
      <c r="L584" s="113">
        <v>0</v>
      </c>
      <c r="M584" s="134">
        <f t="shared" si="105"/>
        <v>0</v>
      </c>
      <c r="N584" s="134">
        <f t="shared" si="98"/>
        <v>30000</v>
      </c>
      <c r="O584" s="137">
        <v>30000</v>
      </c>
      <c r="P584" s="113">
        <v>0</v>
      </c>
      <c r="Q584" s="118">
        <f t="shared" si="106"/>
        <v>0</v>
      </c>
      <c r="R584" s="118">
        <f t="shared" si="99"/>
        <v>30000</v>
      </c>
      <c r="S584" s="118">
        <f t="shared" si="100"/>
        <v>27875</v>
      </c>
      <c r="T584" s="113">
        <v>0</v>
      </c>
      <c r="U584" s="118">
        <f t="shared" si="101"/>
        <v>0</v>
      </c>
      <c r="V584" s="118">
        <f t="shared" si="102"/>
        <v>27875</v>
      </c>
    </row>
    <row r="585" spans="1:22" ht="38.25" x14ac:dyDescent="0.25">
      <c r="A585" s="110">
        <f t="shared" si="103"/>
        <v>576</v>
      </c>
      <c r="B585" s="111">
        <v>50406500</v>
      </c>
      <c r="C585" s="114" t="s">
        <v>456</v>
      </c>
      <c r="D585" s="73" t="s">
        <v>185</v>
      </c>
      <c r="E585" s="71">
        <v>1</v>
      </c>
      <c r="F585" s="129" t="s">
        <v>475</v>
      </c>
      <c r="G585" s="130">
        <v>14175</v>
      </c>
      <c r="H585" s="113">
        <v>0</v>
      </c>
      <c r="I585" s="134">
        <f t="shared" si="104"/>
        <v>0</v>
      </c>
      <c r="J585" s="134">
        <f t="shared" si="97"/>
        <v>14175</v>
      </c>
      <c r="K585" s="130">
        <v>18000</v>
      </c>
      <c r="L585" s="113">
        <v>0</v>
      </c>
      <c r="M585" s="134">
        <f t="shared" si="105"/>
        <v>0</v>
      </c>
      <c r="N585" s="134">
        <f t="shared" si="98"/>
        <v>18000</v>
      </c>
      <c r="O585" s="138">
        <v>18000</v>
      </c>
      <c r="P585" s="115">
        <v>0</v>
      </c>
      <c r="Q585" s="118">
        <f t="shared" si="106"/>
        <v>0</v>
      </c>
      <c r="R585" s="118">
        <f t="shared" si="99"/>
        <v>18000</v>
      </c>
      <c r="S585" s="118">
        <f t="shared" si="100"/>
        <v>16725</v>
      </c>
      <c r="T585" s="115">
        <v>0</v>
      </c>
      <c r="U585" s="118">
        <f t="shared" si="101"/>
        <v>0</v>
      </c>
      <c r="V585" s="118">
        <f t="shared" si="102"/>
        <v>16725</v>
      </c>
    </row>
    <row r="586" spans="1:22" ht="38.25" x14ac:dyDescent="0.25">
      <c r="A586" s="110">
        <f t="shared" si="103"/>
        <v>577</v>
      </c>
      <c r="B586" s="111">
        <v>50406500</v>
      </c>
      <c r="C586" s="112" t="s">
        <v>791</v>
      </c>
      <c r="D586" s="73" t="s">
        <v>185</v>
      </c>
      <c r="E586" s="71">
        <v>1</v>
      </c>
      <c r="F586" s="129" t="s">
        <v>475</v>
      </c>
      <c r="G586" s="130">
        <v>10631.25</v>
      </c>
      <c r="H586" s="113">
        <v>0</v>
      </c>
      <c r="I586" s="134">
        <f t="shared" si="104"/>
        <v>0</v>
      </c>
      <c r="J586" s="134">
        <f t="shared" ref="J586:J649" si="107">+(G586+I586)*E586</f>
        <v>10631.25</v>
      </c>
      <c r="K586" s="130">
        <v>13500</v>
      </c>
      <c r="L586" s="113">
        <v>0</v>
      </c>
      <c r="M586" s="134">
        <f t="shared" si="105"/>
        <v>0</v>
      </c>
      <c r="N586" s="134">
        <f t="shared" ref="N586:N649" si="108">+(K586+M586)*E586</f>
        <v>13500</v>
      </c>
      <c r="O586" s="137">
        <v>13500</v>
      </c>
      <c r="P586" s="113">
        <v>0</v>
      </c>
      <c r="Q586" s="118">
        <f t="shared" si="106"/>
        <v>0</v>
      </c>
      <c r="R586" s="118">
        <f t="shared" ref="R586:R649" si="109">+(O586+Q586)*E586</f>
        <v>13500</v>
      </c>
      <c r="S586" s="118">
        <f t="shared" si="100"/>
        <v>12543.75</v>
      </c>
      <c r="T586" s="113">
        <v>0</v>
      </c>
      <c r="U586" s="118">
        <f t="shared" si="101"/>
        <v>0</v>
      </c>
      <c r="V586" s="118">
        <f t="shared" si="102"/>
        <v>12543.75</v>
      </c>
    </row>
    <row r="587" spans="1:22" ht="38.25" x14ac:dyDescent="0.25">
      <c r="A587" s="110">
        <f t="shared" si="103"/>
        <v>578</v>
      </c>
      <c r="B587" s="111">
        <v>50300000</v>
      </c>
      <c r="C587" s="112" t="s">
        <v>792</v>
      </c>
      <c r="D587" s="73" t="s">
        <v>185</v>
      </c>
      <c r="E587" s="71">
        <v>1</v>
      </c>
      <c r="F587" s="129" t="s">
        <v>475</v>
      </c>
      <c r="G587" s="130">
        <v>9450</v>
      </c>
      <c r="H587" s="113">
        <v>0</v>
      </c>
      <c r="I587" s="134">
        <f t="shared" si="104"/>
        <v>0</v>
      </c>
      <c r="J587" s="134">
        <f t="shared" si="107"/>
        <v>9450</v>
      </c>
      <c r="K587" s="130">
        <v>12000</v>
      </c>
      <c r="L587" s="113">
        <v>0</v>
      </c>
      <c r="M587" s="134">
        <f t="shared" si="105"/>
        <v>0</v>
      </c>
      <c r="N587" s="134">
        <f t="shared" si="108"/>
        <v>12000</v>
      </c>
      <c r="O587" s="137">
        <v>12000</v>
      </c>
      <c r="P587" s="113">
        <v>0</v>
      </c>
      <c r="Q587" s="118">
        <f t="shared" si="106"/>
        <v>0</v>
      </c>
      <c r="R587" s="118">
        <f t="shared" si="109"/>
        <v>12000</v>
      </c>
      <c r="S587" s="118">
        <f t="shared" ref="S587:S635" si="110">+(K587+O587+G587)/3</f>
        <v>11150</v>
      </c>
      <c r="T587" s="113">
        <v>0</v>
      </c>
      <c r="U587" s="118">
        <f t="shared" ref="U587:U635" si="111">+S587*T587</f>
        <v>0</v>
      </c>
      <c r="V587" s="118">
        <f t="shared" ref="V587:V635" si="112">+(S587+U587)*E587</f>
        <v>11150</v>
      </c>
    </row>
    <row r="588" spans="1:22" ht="38.25" x14ac:dyDescent="0.25">
      <c r="A588" s="110">
        <f t="shared" ref="A588:A635" si="113">+A587+1</f>
        <v>579</v>
      </c>
      <c r="B588" s="111">
        <v>50406500</v>
      </c>
      <c r="C588" s="114" t="s">
        <v>457</v>
      </c>
      <c r="D588" s="73" t="s">
        <v>185</v>
      </c>
      <c r="E588" s="71">
        <v>1</v>
      </c>
      <c r="F588" s="129" t="s">
        <v>475</v>
      </c>
      <c r="G588" s="130">
        <v>8268.75</v>
      </c>
      <c r="H588" s="113">
        <v>0</v>
      </c>
      <c r="I588" s="134">
        <f t="shared" si="104"/>
        <v>0</v>
      </c>
      <c r="J588" s="134">
        <f t="shared" si="107"/>
        <v>8268.75</v>
      </c>
      <c r="K588" s="130">
        <v>10500</v>
      </c>
      <c r="L588" s="113">
        <v>0</v>
      </c>
      <c r="M588" s="134">
        <f t="shared" si="105"/>
        <v>0</v>
      </c>
      <c r="N588" s="134">
        <f t="shared" si="108"/>
        <v>10500</v>
      </c>
      <c r="O588" s="137">
        <v>10500</v>
      </c>
      <c r="P588" s="113">
        <v>0</v>
      </c>
      <c r="Q588" s="118">
        <f t="shared" si="106"/>
        <v>0</v>
      </c>
      <c r="R588" s="118">
        <f t="shared" si="109"/>
        <v>10500</v>
      </c>
      <c r="S588" s="118">
        <f t="shared" si="110"/>
        <v>9756.25</v>
      </c>
      <c r="T588" s="113">
        <v>0</v>
      </c>
      <c r="U588" s="118">
        <f t="shared" si="111"/>
        <v>0</v>
      </c>
      <c r="V588" s="118">
        <f t="shared" si="112"/>
        <v>9756.25</v>
      </c>
    </row>
    <row r="589" spans="1:22" ht="38.25" x14ac:dyDescent="0.25">
      <c r="A589" s="110">
        <f t="shared" si="113"/>
        <v>580</v>
      </c>
      <c r="B589" s="111">
        <v>50404125</v>
      </c>
      <c r="C589" s="112" t="s">
        <v>793</v>
      </c>
      <c r="D589" s="73" t="s">
        <v>185</v>
      </c>
      <c r="E589" s="71">
        <v>1</v>
      </c>
      <c r="F589" s="129" t="s">
        <v>475</v>
      </c>
      <c r="G589" s="130">
        <v>23625</v>
      </c>
      <c r="H589" s="113">
        <v>0</v>
      </c>
      <c r="I589" s="134">
        <f t="shared" si="104"/>
        <v>0</v>
      </c>
      <c r="J589" s="134">
        <f t="shared" si="107"/>
        <v>23625</v>
      </c>
      <c r="K589" s="130">
        <v>30000</v>
      </c>
      <c r="L589" s="113">
        <v>0</v>
      </c>
      <c r="M589" s="134">
        <f t="shared" si="105"/>
        <v>0</v>
      </c>
      <c r="N589" s="134">
        <f t="shared" si="108"/>
        <v>30000</v>
      </c>
      <c r="O589" s="137">
        <v>30000</v>
      </c>
      <c r="P589" s="113">
        <v>0</v>
      </c>
      <c r="Q589" s="118">
        <f t="shared" si="106"/>
        <v>0</v>
      </c>
      <c r="R589" s="118">
        <f t="shared" si="109"/>
        <v>30000</v>
      </c>
      <c r="S589" s="118">
        <f t="shared" si="110"/>
        <v>27875</v>
      </c>
      <c r="T589" s="113">
        <v>0</v>
      </c>
      <c r="U589" s="118">
        <f t="shared" si="111"/>
        <v>0</v>
      </c>
      <c r="V589" s="118">
        <f t="shared" si="112"/>
        <v>27875</v>
      </c>
    </row>
    <row r="590" spans="1:22" ht="38.25" x14ac:dyDescent="0.25">
      <c r="A590" s="110">
        <f t="shared" si="113"/>
        <v>581</v>
      </c>
      <c r="B590" s="111">
        <v>50303300</v>
      </c>
      <c r="C590" s="114" t="s">
        <v>458</v>
      </c>
      <c r="D590" s="73" t="s">
        <v>185</v>
      </c>
      <c r="E590" s="71">
        <v>1</v>
      </c>
      <c r="F590" s="129" t="s">
        <v>475</v>
      </c>
      <c r="G590" s="130">
        <v>8268.75</v>
      </c>
      <c r="H590" s="113">
        <v>0</v>
      </c>
      <c r="I590" s="134">
        <f t="shared" si="104"/>
        <v>0</v>
      </c>
      <c r="J590" s="134">
        <f t="shared" si="107"/>
        <v>8268.75</v>
      </c>
      <c r="K590" s="130">
        <v>10500</v>
      </c>
      <c r="L590" s="113">
        <v>0</v>
      </c>
      <c r="M590" s="134">
        <f t="shared" si="105"/>
        <v>0</v>
      </c>
      <c r="N590" s="134">
        <f t="shared" si="108"/>
        <v>10500</v>
      </c>
      <c r="O590" s="137">
        <v>10500</v>
      </c>
      <c r="P590" s="113">
        <v>0</v>
      </c>
      <c r="Q590" s="118">
        <f t="shared" si="106"/>
        <v>0</v>
      </c>
      <c r="R590" s="118">
        <f t="shared" si="109"/>
        <v>10500</v>
      </c>
      <c r="S590" s="118">
        <f t="shared" si="110"/>
        <v>9756.25</v>
      </c>
      <c r="T590" s="113">
        <v>0</v>
      </c>
      <c r="U590" s="118">
        <f t="shared" si="111"/>
        <v>0</v>
      </c>
      <c r="V590" s="118">
        <f t="shared" si="112"/>
        <v>9756.25</v>
      </c>
    </row>
    <row r="591" spans="1:22" ht="38.25" x14ac:dyDescent="0.25">
      <c r="A591" s="110">
        <f t="shared" si="113"/>
        <v>582</v>
      </c>
      <c r="B591" s="111">
        <v>50300000</v>
      </c>
      <c r="C591" s="114" t="s">
        <v>459</v>
      </c>
      <c r="D591" s="73" t="s">
        <v>185</v>
      </c>
      <c r="E591" s="71">
        <v>1</v>
      </c>
      <c r="F591" s="129" t="s">
        <v>475</v>
      </c>
      <c r="G591" s="130">
        <v>9450</v>
      </c>
      <c r="H591" s="113">
        <v>0</v>
      </c>
      <c r="I591" s="134">
        <f t="shared" si="104"/>
        <v>0</v>
      </c>
      <c r="J591" s="134">
        <f t="shared" si="107"/>
        <v>9450</v>
      </c>
      <c r="K591" s="130">
        <v>12000</v>
      </c>
      <c r="L591" s="113">
        <v>0</v>
      </c>
      <c r="M591" s="134">
        <f t="shared" si="105"/>
        <v>0</v>
      </c>
      <c r="N591" s="134">
        <f t="shared" si="108"/>
        <v>12000</v>
      </c>
      <c r="O591" s="137">
        <v>12000</v>
      </c>
      <c r="P591" s="113">
        <v>0</v>
      </c>
      <c r="Q591" s="118">
        <f t="shared" si="106"/>
        <v>0</v>
      </c>
      <c r="R591" s="118">
        <f t="shared" si="109"/>
        <v>12000</v>
      </c>
      <c r="S591" s="118">
        <f t="shared" si="110"/>
        <v>11150</v>
      </c>
      <c r="T591" s="113">
        <v>0</v>
      </c>
      <c r="U591" s="118">
        <f t="shared" si="111"/>
        <v>0</v>
      </c>
      <c r="V591" s="118">
        <f t="shared" si="112"/>
        <v>11150</v>
      </c>
    </row>
    <row r="592" spans="1:22" ht="38.25" x14ac:dyDescent="0.25">
      <c r="A592" s="110">
        <f t="shared" si="113"/>
        <v>583</v>
      </c>
      <c r="B592" s="111">
        <v>50303400</v>
      </c>
      <c r="C592" s="112" t="s">
        <v>794</v>
      </c>
      <c r="D592" s="73" t="s">
        <v>185</v>
      </c>
      <c r="E592" s="71">
        <v>1</v>
      </c>
      <c r="F592" s="129" t="s">
        <v>475</v>
      </c>
      <c r="G592" s="130">
        <v>42525</v>
      </c>
      <c r="H592" s="113">
        <v>0</v>
      </c>
      <c r="I592" s="134">
        <f t="shared" si="104"/>
        <v>0</v>
      </c>
      <c r="J592" s="134">
        <f t="shared" si="107"/>
        <v>42525</v>
      </c>
      <c r="K592" s="130">
        <v>54000</v>
      </c>
      <c r="L592" s="113">
        <v>0</v>
      </c>
      <c r="M592" s="134">
        <f t="shared" si="105"/>
        <v>0</v>
      </c>
      <c r="N592" s="134">
        <f t="shared" si="108"/>
        <v>54000</v>
      </c>
      <c r="O592" s="137">
        <v>54000</v>
      </c>
      <c r="P592" s="113">
        <v>0</v>
      </c>
      <c r="Q592" s="118">
        <f t="shared" si="106"/>
        <v>0</v>
      </c>
      <c r="R592" s="118">
        <f t="shared" si="109"/>
        <v>54000</v>
      </c>
      <c r="S592" s="118">
        <f t="shared" si="110"/>
        <v>50175</v>
      </c>
      <c r="T592" s="113">
        <v>0</v>
      </c>
      <c r="U592" s="118">
        <f t="shared" si="111"/>
        <v>0</v>
      </c>
      <c r="V592" s="118">
        <f t="shared" si="112"/>
        <v>50175</v>
      </c>
    </row>
    <row r="593" spans="1:22" ht="38.25" x14ac:dyDescent="0.25">
      <c r="A593" s="110">
        <f t="shared" si="113"/>
        <v>584</v>
      </c>
      <c r="B593" s="111">
        <v>50303400</v>
      </c>
      <c r="C593" s="112" t="s">
        <v>795</v>
      </c>
      <c r="D593" s="73" t="s">
        <v>185</v>
      </c>
      <c r="E593" s="71">
        <v>1</v>
      </c>
      <c r="F593" s="129" t="s">
        <v>475</v>
      </c>
      <c r="G593" s="130">
        <v>44887.5</v>
      </c>
      <c r="H593" s="113">
        <v>0</v>
      </c>
      <c r="I593" s="134">
        <f t="shared" si="104"/>
        <v>0</v>
      </c>
      <c r="J593" s="134">
        <f t="shared" si="107"/>
        <v>44887.5</v>
      </c>
      <c r="K593" s="130">
        <v>57000</v>
      </c>
      <c r="L593" s="113">
        <v>0</v>
      </c>
      <c r="M593" s="134">
        <f t="shared" si="105"/>
        <v>0</v>
      </c>
      <c r="N593" s="134">
        <f t="shared" si="108"/>
        <v>57000</v>
      </c>
      <c r="O593" s="137">
        <v>57000</v>
      </c>
      <c r="P593" s="113">
        <v>0</v>
      </c>
      <c r="Q593" s="118">
        <f t="shared" si="106"/>
        <v>0</v>
      </c>
      <c r="R593" s="118">
        <f t="shared" si="109"/>
        <v>57000</v>
      </c>
      <c r="S593" s="118">
        <f t="shared" si="110"/>
        <v>52962.5</v>
      </c>
      <c r="T593" s="113">
        <v>0</v>
      </c>
      <c r="U593" s="118">
        <f t="shared" si="111"/>
        <v>0</v>
      </c>
      <c r="V593" s="118">
        <f t="shared" si="112"/>
        <v>52962.5</v>
      </c>
    </row>
    <row r="594" spans="1:22" ht="38.25" x14ac:dyDescent="0.25">
      <c r="A594" s="110">
        <f t="shared" si="113"/>
        <v>585</v>
      </c>
      <c r="B594" s="111">
        <v>50407070</v>
      </c>
      <c r="C594" s="114" t="s">
        <v>460</v>
      </c>
      <c r="D594" s="73" t="s">
        <v>185</v>
      </c>
      <c r="E594" s="71">
        <v>1</v>
      </c>
      <c r="F594" s="129" t="s">
        <v>475</v>
      </c>
      <c r="G594" s="130">
        <v>7087.5</v>
      </c>
      <c r="H594" s="113">
        <v>0</v>
      </c>
      <c r="I594" s="134">
        <f t="shared" si="104"/>
        <v>0</v>
      </c>
      <c r="J594" s="134">
        <f t="shared" si="107"/>
        <v>7087.5</v>
      </c>
      <c r="K594" s="130">
        <v>9000</v>
      </c>
      <c r="L594" s="113">
        <v>0</v>
      </c>
      <c r="M594" s="134">
        <f t="shared" si="105"/>
        <v>0</v>
      </c>
      <c r="N594" s="134">
        <f t="shared" si="108"/>
        <v>9000</v>
      </c>
      <c r="O594" s="137">
        <v>9000</v>
      </c>
      <c r="P594" s="113">
        <v>0</v>
      </c>
      <c r="Q594" s="118">
        <f t="shared" si="106"/>
        <v>0</v>
      </c>
      <c r="R594" s="118">
        <f t="shared" si="109"/>
        <v>9000</v>
      </c>
      <c r="S594" s="118">
        <f t="shared" si="110"/>
        <v>8362.5</v>
      </c>
      <c r="T594" s="113">
        <v>0</v>
      </c>
      <c r="U594" s="118">
        <f t="shared" si="111"/>
        <v>0</v>
      </c>
      <c r="V594" s="118">
        <f t="shared" si="112"/>
        <v>8362.5</v>
      </c>
    </row>
    <row r="595" spans="1:22" ht="38.25" x14ac:dyDescent="0.25">
      <c r="A595" s="110">
        <f t="shared" si="113"/>
        <v>586</v>
      </c>
      <c r="B595" s="111">
        <v>50450000</v>
      </c>
      <c r="C595" s="112" t="s">
        <v>796</v>
      </c>
      <c r="D595" s="73" t="s">
        <v>185</v>
      </c>
      <c r="E595" s="71">
        <v>1</v>
      </c>
      <c r="F595" s="129" t="s">
        <v>475</v>
      </c>
      <c r="G595" s="130">
        <v>10631.25</v>
      </c>
      <c r="H595" s="113">
        <v>0</v>
      </c>
      <c r="I595" s="134">
        <f t="shared" si="104"/>
        <v>0</v>
      </c>
      <c r="J595" s="134">
        <f t="shared" si="107"/>
        <v>10631.25</v>
      </c>
      <c r="K595" s="130">
        <v>13500</v>
      </c>
      <c r="L595" s="113">
        <v>0</v>
      </c>
      <c r="M595" s="134">
        <f t="shared" si="105"/>
        <v>0</v>
      </c>
      <c r="N595" s="134">
        <f t="shared" si="108"/>
        <v>13500</v>
      </c>
      <c r="O595" s="137">
        <v>13500</v>
      </c>
      <c r="P595" s="113">
        <v>0</v>
      </c>
      <c r="Q595" s="118">
        <f t="shared" si="106"/>
        <v>0</v>
      </c>
      <c r="R595" s="118">
        <f t="shared" si="109"/>
        <v>13500</v>
      </c>
      <c r="S595" s="118">
        <f t="shared" si="110"/>
        <v>12543.75</v>
      </c>
      <c r="T595" s="113">
        <v>0</v>
      </c>
      <c r="U595" s="118">
        <f t="shared" si="111"/>
        <v>0</v>
      </c>
      <c r="V595" s="118">
        <f t="shared" si="112"/>
        <v>12543.75</v>
      </c>
    </row>
    <row r="596" spans="1:22" ht="38.25" x14ac:dyDescent="0.25">
      <c r="A596" s="110">
        <f t="shared" si="113"/>
        <v>587</v>
      </c>
      <c r="B596" s="111">
        <v>50402500</v>
      </c>
      <c r="C596" s="112" t="s">
        <v>797</v>
      </c>
      <c r="D596" s="73" t="s">
        <v>185</v>
      </c>
      <c r="E596" s="71">
        <v>1</v>
      </c>
      <c r="F596" s="129" t="s">
        <v>475</v>
      </c>
      <c r="G596" s="130">
        <v>7560</v>
      </c>
      <c r="H596" s="113">
        <v>0</v>
      </c>
      <c r="I596" s="134">
        <f t="shared" si="104"/>
        <v>0</v>
      </c>
      <c r="J596" s="134">
        <f t="shared" si="107"/>
        <v>7560</v>
      </c>
      <c r="K596" s="130">
        <v>9600</v>
      </c>
      <c r="L596" s="113">
        <v>0</v>
      </c>
      <c r="M596" s="134">
        <f t="shared" si="105"/>
        <v>0</v>
      </c>
      <c r="N596" s="134">
        <f t="shared" si="108"/>
        <v>9600</v>
      </c>
      <c r="O596" s="137">
        <v>9600</v>
      </c>
      <c r="P596" s="113">
        <v>0</v>
      </c>
      <c r="Q596" s="118">
        <f t="shared" si="106"/>
        <v>0</v>
      </c>
      <c r="R596" s="118">
        <f t="shared" si="109"/>
        <v>9600</v>
      </c>
      <c r="S596" s="118">
        <f t="shared" si="110"/>
        <v>8920</v>
      </c>
      <c r="T596" s="113">
        <v>0</v>
      </c>
      <c r="U596" s="118">
        <f t="shared" si="111"/>
        <v>0</v>
      </c>
      <c r="V596" s="118">
        <f t="shared" si="112"/>
        <v>8920</v>
      </c>
    </row>
    <row r="597" spans="1:22" ht="38.25" x14ac:dyDescent="0.25">
      <c r="A597" s="110">
        <f t="shared" si="113"/>
        <v>588</v>
      </c>
      <c r="B597" s="111">
        <v>50403900</v>
      </c>
      <c r="C597" s="112" t="s">
        <v>798</v>
      </c>
      <c r="D597" s="73" t="s">
        <v>185</v>
      </c>
      <c r="E597" s="71">
        <v>1</v>
      </c>
      <c r="F597" s="129" t="s">
        <v>475</v>
      </c>
      <c r="G597" s="130">
        <v>6496.88</v>
      </c>
      <c r="H597" s="113">
        <v>0</v>
      </c>
      <c r="I597" s="134">
        <f t="shared" si="104"/>
        <v>0</v>
      </c>
      <c r="J597" s="134">
        <f t="shared" si="107"/>
        <v>6496.88</v>
      </c>
      <c r="K597" s="130">
        <v>8250</v>
      </c>
      <c r="L597" s="113">
        <v>0</v>
      </c>
      <c r="M597" s="134">
        <f t="shared" si="105"/>
        <v>0</v>
      </c>
      <c r="N597" s="134">
        <f t="shared" si="108"/>
        <v>8250</v>
      </c>
      <c r="O597" s="137">
        <v>8250</v>
      </c>
      <c r="P597" s="113">
        <v>0</v>
      </c>
      <c r="Q597" s="118">
        <f t="shared" si="106"/>
        <v>0</v>
      </c>
      <c r="R597" s="118">
        <f t="shared" si="109"/>
        <v>8250</v>
      </c>
      <c r="S597" s="118">
        <f t="shared" si="110"/>
        <v>7665.626666666667</v>
      </c>
      <c r="T597" s="113">
        <v>0</v>
      </c>
      <c r="U597" s="118">
        <f t="shared" si="111"/>
        <v>0</v>
      </c>
      <c r="V597" s="118">
        <f t="shared" si="112"/>
        <v>7665.626666666667</v>
      </c>
    </row>
    <row r="598" spans="1:22" ht="38.25" x14ac:dyDescent="0.25">
      <c r="A598" s="110">
        <f t="shared" si="113"/>
        <v>589</v>
      </c>
      <c r="B598" s="111">
        <v>50403900</v>
      </c>
      <c r="C598" s="112" t="s">
        <v>799</v>
      </c>
      <c r="D598" s="73" t="s">
        <v>185</v>
      </c>
      <c r="E598" s="71">
        <v>1</v>
      </c>
      <c r="F598" s="129" t="s">
        <v>475</v>
      </c>
      <c r="G598" s="130">
        <v>6496.88</v>
      </c>
      <c r="H598" s="113">
        <v>0</v>
      </c>
      <c r="I598" s="134">
        <f t="shared" si="104"/>
        <v>0</v>
      </c>
      <c r="J598" s="134">
        <f t="shared" si="107"/>
        <v>6496.88</v>
      </c>
      <c r="K598" s="130">
        <v>8250</v>
      </c>
      <c r="L598" s="113">
        <v>0</v>
      </c>
      <c r="M598" s="134">
        <f t="shared" si="105"/>
        <v>0</v>
      </c>
      <c r="N598" s="134">
        <f t="shared" si="108"/>
        <v>8250</v>
      </c>
      <c r="O598" s="138">
        <v>8250</v>
      </c>
      <c r="P598" s="115">
        <v>0</v>
      </c>
      <c r="Q598" s="118">
        <f t="shared" si="106"/>
        <v>0</v>
      </c>
      <c r="R598" s="118">
        <f t="shared" si="109"/>
        <v>8250</v>
      </c>
      <c r="S598" s="118">
        <f t="shared" si="110"/>
        <v>7665.626666666667</v>
      </c>
      <c r="T598" s="115">
        <v>0</v>
      </c>
      <c r="U598" s="118">
        <f t="shared" si="111"/>
        <v>0</v>
      </c>
      <c r="V598" s="118">
        <f t="shared" si="112"/>
        <v>7665.626666666667</v>
      </c>
    </row>
    <row r="599" spans="1:22" ht="38.25" x14ac:dyDescent="0.25">
      <c r="A599" s="110">
        <f t="shared" si="113"/>
        <v>590</v>
      </c>
      <c r="B599" s="111">
        <v>52151644</v>
      </c>
      <c r="C599" s="112" t="s">
        <v>800</v>
      </c>
      <c r="D599" s="73" t="s">
        <v>185</v>
      </c>
      <c r="E599" s="71">
        <v>1</v>
      </c>
      <c r="F599" s="129" t="s">
        <v>475</v>
      </c>
      <c r="G599" s="130">
        <v>676.13</v>
      </c>
      <c r="H599" s="113">
        <v>0.19</v>
      </c>
      <c r="I599" s="134">
        <f t="shared" si="104"/>
        <v>128.46469999999999</v>
      </c>
      <c r="J599" s="134">
        <f t="shared" si="107"/>
        <v>804.59469999999999</v>
      </c>
      <c r="K599" s="130">
        <v>857</v>
      </c>
      <c r="L599" s="113">
        <v>0.19</v>
      </c>
      <c r="M599" s="134">
        <f t="shared" si="105"/>
        <v>162.83000000000001</v>
      </c>
      <c r="N599" s="134">
        <f t="shared" si="108"/>
        <v>1019.83</v>
      </c>
      <c r="O599" s="137">
        <v>875</v>
      </c>
      <c r="P599" s="113">
        <v>0.19</v>
      </c>
      <c r="Q599" s="118">
        <f t="shared" si="106"/>
        <v>166.25</v>
      </c>
      <c r="R599" s="118">
        <f t="shared" si="109"/>
        <v>1041.25</v>
      </c>
      <c r="S599" s="118">
        <f t="shared" si="110"/>
        <v>802.71</v>
      </c>
      <c r="T599" s="113">
        <v>0.19</v>
      </c>
      <c r="U599" s="118">
        <f t="shared" si="111"/>
        <v>152.51490000000001</v>
      </c>
      <c r="V599" s="118">
        <f t="shared" si="112"/>
        <v>955.22490000000005</v>
      </c>
    </row>
    <row r="600" spans="1:22" ht="38.25" x14ac:dyDescent="0.25">
      <c r="A600" s="110">
        <f t="shared" si="113"/>
        <v>591</v>
      </c>
      <c r="B600" s="111">
        <v>41111517</v>
      </c>
      <c r="C600" s="114" t="s">
        <v>461</v>
      </c>
      <c r="D600" s="73" t="s">
        <v>185</v>
      </c>
      <c r="E600" s="71">
        <v>1</v>
      </c>
      <c r="F600" s="129" t="s">
        <v>475</v>
      </c>
      <c r="G600" s="130">
        <v>68625</v>
      </c>
      <c r="H600" s="113">
        <v>0.19</v>
      </c>
      <c r="I600" s="134">
        <f t="shared" si="104"/>
        <v>13038.75</v>
      </c>
      <c r="J600" s="134">
        <f t="shared" si="107"/>
        <v>81663.75</v>
      </c>
      <c r="K600" s="130">
        <v>87000</v>
      </c>
      <c r="L600" s="113">
        <v>0.19</v>
      </c>
      <c r="M600" s="134">
        <f t="shared" si="105"/>
        <v>16530</v>
      </c>
      <c r="N600" s="134">
        <f t="shared" si="108"/>
        <v>103530</v>
      </c>
      <c r="O600" s="137">
        <v>88800</v>
      </c>
      <c r="P600" s="113">
        <v>0.19</v>
      </c>
      <c r="Q600" s="118">
        <f t="shared" si="106"/>
        <v>16872</v>
      </c>
      <c r="R600" s="118">
        <f t="shared" si="109"/>
        <v>105672</v>
      </c>
      <c r="S600" s="118">
        <f t="shared" si="110"/>
        <v>81475</v>
      </c>
      <c r="T600" s="113">
        <v>0.19</v>
      </c>
      <c r="U600" s="118">
        <f t="shared" si="111"/>
        <v>15480.25</v>
      </c>
      <c r="V600" s="118">
        <f t="shared" si="112"/>
        <v>96955.25</v>
      </c>
    </row>
    <row r="601" spans="1:22" ht="38.25" x14ac:dyDescent="0.25">
      <c r="A601" s="110">
        <f t="shared" si="113"/>
        <v>592</v>
      </c>
      <c r="B601" s="124"/>
      <c r="C601" s="125" t="s">
        <v>492</v>
      </c>
      <c r="D601" s="73" t="s">
        <v>185</v>
      </c>
      <c r="E601" s="71">
        <v>1</v>
      </c>
      <c r="F601" s="129" t="s">
        <v>475</v>
      </c>
      <c r="G601" s="131">
        <v>171562.5</v>
      </c>
      <c r="H601" s="117">
        <v>0.19</v>
      </c>
      <c r="I601" s="134">
        <f t="shared" si="104"/>
        <v>32596.875</v>
      </c>
      <c r="J601" s="134">
        <f t="shared" si="107"/>
        <v>204159.375</v>
      </c>
      <c r="K601" s="131">
        <v>116000</v>
      </c>
      <c r="L601" s="117">
        <v>0.19</v>
      </c>
      <c r="M601" s="134">
        <f t="shared" si="105"/>
        <v>22040</v>
      </c>
      <c r="N601" s="134">
        <f t="shared" si="108"/>
        <v>138040</v>
      </c>
      <c r="O601" s="137">
        <v>118400</v>
      </c>
      <c r="P601" s="113">
        <v>0.19</v>
      </c>
      <c r="Q601" s="118">
        <f t="shared" si="106"/>
        <v>22496</v>
      </c>
      <c r="R601" s="118">
        <f t="shared" si="109"/>
        <v>140896</v>
      </c>
      <c r="S601" s="118">
        <f t="shared" si="110"/>
        <v>135320.83333333334</v>
      </c>
      <c r="T601" s="113">
        <v>0.19</v>
      </c>
      <c r="U601" s="118">
        <f t="shared" si="111"/>
        <v>25710.958333333336</v>
      </c>
      <c r="V601" s="118">
        <f t="shared" si="112"/>
        <v>161031.79166666669</v>
      </c>
    </row>
    <row r="602" spans="1:22" ht="38.25" x14ac:dyDescent="0.25">
      <c r="A602" s="110">
        <f t="shared" si="113"/>
        <v>593</v>
      </c>
      <c r="B602" s="111">
        <v>52151602</v>
      </c>
      <c r="C602" s="114" t="s">
        <v>462</v>
      </c>
      <c r="D602" s="73" t="s">
        <v>185</v>
      </c>
      <c r="E602" s="71">
        <v>1</v>
      </c>
      <c r="F602" s="129" t="s">
        <v>475</v>
      </c>
      <c r="G602" s="130">
        <v>52612.5</v>
      </c>
      <c r="H602" s="113">
        <v>0.19</v>
      </c>
      <c r="I602" s="134">
        <f t="shared" si="104"/>
        <v>9996.375</v>
      </c>
      <c r="J602" s="134">
        <f t="shared" si="107"/>
        <v>62608.875</v>
      </c>
      <c r="K602" s="130">
        <v>66700</v>
      </c>
      <c r="L602" s="113">
        <v>0.19</v>
      </c>
      <c r="M602" s="134">
        <f t="shared" si="105"/>
        <v>12673</v>
      </c>
      <c r="N602" s="134">
        <f t="shared" si="108"/>
        <v>79373</v>
      </c>
      <c r="O602" s="137">
        <v>68080</v>
      </c>
      <c r="P602" s="113">
        <v>0.19</v>
      </c>
      <c r="Q602" s="118">
        <f t="shared" si="106"/>
        <v>12935.2</v>
      </c>
      <c r="R602" s="118">
        <f t="shared" si="109"/>
        <v>81015.199999999997</v>
      </c>
      <c r="S602" s="118">
        <f t="shared" si="110"/>
        <v>62464.166666666664</v>
      </c>
      <c r="T602" s="113">
        <v>0.19</v>
      </c>
      <c r="U602" s="118">
        <f t="shared" si="111"/>
        <v>11868.191666666666</v>
      </c>
      <c r="V602" s="118">
        <f t="shared" si="112"/>
        <v>74332.358333333337</v>
      </c>
    </row>
    <row r="603" spans="1:22" ht="38.25" x14ac:dyDescent="0.25">
      <c r="A603" s="110">
        <f t="shared" si="113"/>
        <v>594</v>
      </c>
      <c r="B603" s="111">
        <v>52151907</v>
      </c>
      <c r="C603" s="114" t="s">
        <v>463</v>
      </c>
      <c r="D603" s="73" t="s">
        <v>185</v>
      </c>
      <c r="E603" s="71">
        <v>1</v>
      </c>
      <c r="F603" s="129" t="s">
        <v>475</v>
      </c>
      <c r="G603" s="130">
        <v>23332.5</v>
      </c>
      <c r="H603" s="113">
        <v>0.19</v>
      </c>
      <c r="I603" s="134">
        <f t="shared" si="104"/>
        <v>4433.1750000000002</v>
      </c>
      <c r="J603" s="134">
        <f t="shared" si="107"/>
        <v>27765.674999999999</v>
      </c>
      <c r="K603" s="130">
        <v>29580</v>
      </c>
      <c r="L603" s="113">
        <v>0.19</v>
      </c>
      <c r="M603" s="134">
        <f t="shared" si="105"/>
        <v>5620.2</v>
      </c>
      <c r="N603" s="134">
        <f t="shared" si="108"/>
        <v>35200.199999999997</v>
      </c>
      <c r="O603" s="137">
        <v>30192</v>
      </c>
      <c r="P603" s="113">
        <v>0.19</v>
      </c>
      <c r="Q603" s="118">
        <f t="shared" si="106"/>
        <v>5736.4800000000005</v>
      </c>
      <c r="R603" s="118">
        <f t="shared" si="109"/>
        <v>35928.480000000003</v>
      </c>
      <c r="S603" s="118">
        <f t="shared" si="110"/>
        <v>27701.5</v>
      </c>
      <c r="T603" s="113">
        <v>0.19</v>
      </c>
      <c r="U603" s="118">
        <f t="shared" si="111"/>
        <v>5263.2849999999999</v>
      </c>
      <c r="V603" s="118">
        <f t="shared" si="112"/>
        <v>32964.785000000003</v>
      </c>
    </row>
    <row r="604" spans="1:22" ht="38.25" x14ac:dyDescent="0.25">
      <c r="A604" s="110">
        <f t="shared" si="113"/>
        <v>595</v>
      </c>
      <c r="B604" s="111">
        <v>52151907</v>
      </c>
      <c r="C604" s="114" t="s">
        <v>464</v>
      </c>
      <c r="D604" s="71" t="s">
        <v>185</v>
      </c>
      <c r="E604" s="71">
        <v>1</v>
      </c>
      <c r="F604" s="129" t="s">
        <v>475</v>
      </c>
      <c r="G604" s="130">
        <v>29737.5</v>
      </c>
      <c r="H604" s="113">
        <v>0.19</v>
      </c>
      <c r="I604" s="134">
        <f t="shared" si="104"/>
        <v>5650.125</v>
      </c>
      <c r="J604" s="134">
        <f t="shared" si="107"/>
        <v>35387.625</v>
      </c>
      <c r="K604" s="130">
        <v>37700</v>
      </c>
      <c r="L604" s="113">
        <v>0.19</v>
      </c>
      <c r="M604" s="134">
        <f t="shared" si="105"/>
        <v>7163</v>
      </c>
      <c r="N604" s="134">
        <f t="shared" si="108"/>
        <v>44863</v>
      </c>
      <c r="O604" s="137">
        <v>38480</v>
      </c>
      <c r="P604" s="113">
        <v>0.19</v>
      </c>
      <c r="Q604" s="118">
        <f t="shared" si="106"/>
        <v>7311.2</v>
      </c>
      <c r="R604" s="118">
        <f t="shared" si="109"/>
        <v>45791.199999999997</v>
      </c>
      <c r="S604" s="118">
        <f t="shared" si="110"/>
        <v>35305.833333333336</v>
      </c>
      <c r="T604" s="113">
        <v>0.19</v>
      </c>
      <c r="U604" s="118">
        <f t="shared" si="111"/>
        <v>6708.1083333333336</v>
      </c>
      <c r="V604" s="118">
        <f t="shared" si="112"/>
        <v>42013.941666666666</v>
      </c>
    </row>
    <row r="605" spans="1:22" ht="38.25" x14ac:dyDescent="0.25">
      <c r="A605" s="110">
        <f t="shared" si="113"/>
        <v>596</v>
      </c>
      <c r="B605" s="111">
        <v>44103105</v>
      </c>
      <c r="C605" s="114" t="s">
        <v>493</v>
      </c>
      <c r="D605" s="72" t="s">
        <v>185</v>
      </c>
      <c r="E605" s="71">
        <v>1</v>
      </c>
      <c r="F605" s="129" t="s">
        <v>475</v>
      </c>
      <c r="G605" s="130">
        <v>531843.75</v>
      </c>
      <c r="H605" s="113">
        <v>0.19</v>
      </c>
      <c r="I605" s="135">
        <f t="shared" si="104"/>
        <v>101050.3125</v>
      </c>
      <c r="J605" s="134">
        <f t="shared" si="107"/>
        <v>632894.0625</v>
      </c>
      <c r="K605" s="130">
        <v>674250</v>
      </c>
      <c r="L605" s="113">
        <v>0.19</v>
      </c>
      <c r="M605" s="135">
        <f t="shared" si="105"/>
        <v>128107.5</v>
      </c>
      <c r="N605" s="135">
        <f t="shared" si="108"/>
        <v>802357.5</v>
      </c>
      <c r="O605" s="137">
        <v>688200</v>
      </c>
      <c r="P605" s="113">
        <v>0.19</v>
      </c>
      <c r="Q605" s="136">
        <f t="shared" si="106"/>
        <v>130758</v>
      </c>
      <c r="R605" s="136">
        <f t="shared" si="109"/>
        <v>818958</v>
      </c>
      <c r="S605" s="118">
        <f t="shared" si="110"/>
        <v>631431.25</v>
      </c>
      <c r="T605" s="113">
        <v>0.19</v>
      </c>
      <c r="U605" s="118">
        <f t="shared" si="111"/>
        <v>119971.9375</v>
      </c>
      <c r="V605" s="118">
        <f t="shared" si="112"/>
        <v>751403.1875</v>
      </c>
    </row>
    <row r="606" spans="1:22" ht="38.25" x14ac:dyDescent="0.25">
      <c r="A606" s="110">
        <f t="shared" si="113"/>
        <v>597</v>
      </c>
      <c r="B606" s="111">
        <v>27113000</v>
      </c>
      <c r="C606" s="114" t="s">
        <v>465</v>
      </c>
      <c r="D606" s="72" t="s">
        <v>185</v>
      </c>
      <c r="E606" s="71">
        <v>1</v>
      </c>
      <c r="F606" s="129" t="s">
        <v>475</v>
      </c>
      <c r="G606" s="130">
        <v>4460.63</v>
      </c>
      <c r="H606" s="113">
        <v>0.19</v>
      </c>
      <c r="I606" s="134">
        <f t="shared" si="104"/>
        <v>847.51970000000006</v>
      </c>
      <c r="J606" s="134">
        <f t="shared" si="107"/>
        <v>5308.1496999999999</v>
      </c>
      <c r="K606" s="130">
        <v>5655</v>
      </c>
      <c r="L606" s="113">
        <v>0.19</v>
      </c>
      <c r="M606" s="134">
        <f t="shared" si="105"/>
        <v>1074.45</v>
      </c>
      <c r="N606" s="134">
        <f t="shared" si="108"/>
        <v>6729.45</v>
      </c>
      <c r="O606" s="137">
        <v>5772</v>
      </c>
      <c r="P606" s="113">
        <v>0.19</v>
      </c>
      <c r="Q606" s="118">
        <f t="shared" si="106"/>
        <v>1096.68</v>
      </c>
      <c r="R606" s="118">
        <f t="shared" si="109"/>
        <v>6868.68</v>
      </c>
      <c r="S606" s="118">
        <f t="shared" si="110"/>
        <v>5295.876666666667</v>
      </c>
      <c r="T606" s="113">
        <v>0.19</v>
      </c>
      <c r="U606" s="118">
        <f t="shared" si="111"/>
        <v>1006.2165666666667</v>
      </c>
      <c r="V606" s="118">
        <f t="shared" si="112"/>
        <v>6302.093233333334</v>
      </c>
    </row>
    <row r="607" spans="1:22" ht="38.25" x14ac:dyDescent="0.25">
      <c r="A607" s="110">
        <f t="shared" si="113"/>
        <v>598</v>
      </c>
      <c r="B607" s="111">
        <v>52151702</v>
      </c>
      <c r="C607" s="114" t="s">
        <v>466</v>
      </c>
      <c r="D607" s="72" t="s">
        <v>185</v>
      </c>
      <c r="E607" s="71">
        <v>1</v>
      </c>
      <c r="F607" s="129" t="s">
        <v>475</v>
      </c>
      <c r="G607" s="130">
        <v>53756.25</v>
      </c>
      <c r="H607" s="113">
        <v>0.19</v>
      </c>
      <c r="I607" s="134">
        <f t="shared" si="104"/>
        <v>10213.6875</v>
      </c>
      <c r="J607" s="134">
        <f t="shared" si="107"/>
        <v>63969.9375</v>
      </c>
      <c r="K607" s="130">
        <v>68150</v>
      </c>
      <c r="L607" s="113">
        <v>0.19</v>
      </c>
      <c r="M607" s="134">
        <f t="shared" si="105"/>
        <v>12948.5</v>
      </c>
      <c r="N607" s="134">
        <f t="shared" si="108"/>
        <v>81098.5</v>
      </c>
      <c r="O607" s="137">
        <v>69560</v>
      </c>
      <c r="P607" s="113">
        <v>0.19</v>
      </c>
      <c r="Q607" s="118">
        <f t="shared" si="106"/>
        <v>13216.4</v>
      </c>
      <c r="R607" s="118">
        <f t="shared" si="109"/>
        <v>82776.399999999994</v>
      </c>
      <c r="S607" s="118">
        <f t="shared" si="110"/>
        <v>63822.083333333336</v>
      </c>
      <c r="T607" s="113">
        <v>0.19</v>
      </c>
      <c r="U607" s="118">
        <f t="shared" si="111"/>
        <v>12126.195833333333</v>
      </c>
      <c r="V607" s="118">
        <f t="shared" si="112"/>
        <v>75948.279166666674</v>
      </c>
    </row>
    <row r="608" spans="1:22" ht="38.25" x14ac:dyDescent="0.25">
      <c r="A608" s="110">
        <f t="shared" si="113"/>
        <v>599</v>
      </c>
      <c r="B608" s="111">
        <v>52151648</v>
      </c>
      <c r="C608" s="114" t="s">
        <v>494</v>
      </c>
      <c r="D608" s="72" t="s">
        <v>185</v>
      </c>
      <c r="E608" s="71">
        <v>1</v>
      </c>
      <c r="F608" s="129" t="s">
        <v>475</v>
      </c>
      <c r="G608" s="130">
        <v>251625</v>
      </c>
      <c r="H608" s="113">
        <v>0.19</v>
      </c>
      <c r="I608" s="134">
        <f t="shared" si="104"/>
        <v>47808.75</v>
      </c>
      <c r="J608" s="134">
        <f t="shared" si="107"/>
        <v>299433.75</v>
      </c>
      <c r="K608" s="130">
        <v>319000</v>
      </c>
      <c r="L608" s="113">
        <v>0.19</v>
      </c>
      <c r="M608" s="134">
        <f t="shared" si="105"/>
        <v>60610</v>
      </c>
      <c r="N608" s="134">
        <f t="shared" si="108"/>
        <v>379610</v>
      </c>
      <c r="O608" s="137">
        <v>325600</v>
      </c>
      <c r="P608" s="113">
        <v>0.19</v>
      </c>
      <c r="Q608" s="118">
        <f t="shared" si="106"/>
        <v>61864</v>
      </c>
      <c r="R608" s="118">
        <f t="shared" si="109"/>
        <v>387464</v>
      </c>
      <c r="S608" s="118">
        <f t="shared" si="110"/>
        <v>298741.66666666669</v>
      </c>
      <c r="T608" s="113">
        <v>0.19</v>
      </c>
      <c r="U608" s="118">
        <f t="shared" si="111"/>
        <v>56760.916666666672</v>
      </c>
      <c r="V608" s="118">
        <f t="shared" si="112"/>
        <v>355502.58333333337</v>
      </c>
    </row>
    <row r="609" spans="1:22" s="109" customFormat="1" ht="38.25" x14ac:dyDescent="0.25">
      <c r="A609" s="110">
        <f t="shared" si="113"/>
        <v>600</v>
      </c>
      <c r="B609" s="111">
        <v>47131600</v>
      </c>
      <c r="C609" s="114" t="s">
        <v>467</v>
      </c>
      <c r="D609" s="73" t="s">
        <v>185</v>
      </c>
      <c r="E609" s="71">
        <v>1</v>
      </c>
      <c r="F609" s="129" t="s">
        <v>475</v>
      </c>
      <c r="G609" s="130">
        <v>16012.5</v>
      </c>
      <c r="H609" s="113">
        <v>0.19</v>
      </c>
      <c r="I609" s="134">
        <f>+G609*H609</f>
        <v>3042.375</v>
      </c>
      <c r="J609" s="134">
        <f t="shared" si="107"/>
        <v>19054.875</v>
      </c>
      <c r="K609" s="130">
        <v>20300</v>
      </c>
      <c r="L609" s="113">
        <v>0.19</v>
      </c>
      <c r="M609" s="134">
        <f>+K609*L609</f>
        <v>3857</v>
      </c>
      <c r="N609" s="134">
        <f t="shared" si="108"/>
        <v>24157</v>
      </c>
      <c r="O609" s="137">
        <v>20720</v>
      </c>
      <c r="P609" s="113">
        <v>0.19</v>
      </c>
      <c r="Q609" s="118">
        <f>+O609*P609</f>
        <v>3936.8</v>
      </c>
      <c r="R609" s="118">
        <f t="shared" si="109"/>
        <v>24656.799999999999</v>
      </c>
      <c r="S609" s="118">
        <f t="shared" si="110"/>
        <v>19010.833333333332</v>
      </c>
      <c r="T609" s="113">
        <v>0.19</v>
      </c>
      <c r="U609" s="118">
        <f t="shared" si="111"/>
        <v>3612.0583333333329</v>
      </c>
      <c r="V609" s="118">
        <f t="shared" si="112"/>
        <v>22622.891666666666</v>
      </c>
    </row>
    <row r="610" spans="1:22" s="109" customFormat="1" ht="38.25" x14ac:dyDescent="0.25">
      <c r="A610" s="110">
        <f t="shared" si="113"/>
        <v>601</v>
      </c>
      <c r="B610" s="111">
        <v>47131600</v>
      </c>
      <c r="C610" s="114" t="s">
        <v>495</v>
      </c>
      <c r="D610" s="73" t="s">
        <v>185</v>
      </c>
      <c r="E610" s="71">
        <v>1</v>
      </c>
      <c r="F610" s="129" t="s">
        <v>475</v>
      </c>
      <c r="G610" s="130">
        <v>217198.13</v>
      </c>
      <c r="H610" s="113">
        <v>0.19</v>
      </c>
      <c r="I610" s="134">
        <f t="shared" ref="I610:I635" si="114">+G610*H610</f>
        <v>41267.644700000004</v>
      </c>
      <c r="J610" s="134">
        <f t="shared" si="107"/>
        <v>258465.77470000001</v>
      </c>
      <c r="K610" s="130">
        <v>275355</v>
      </c>
      <c r="L610" s="113">
        <v>0.19</v>
      </c>
      <c r="M610" s="134">
        <f t="shared" ref="M610:M635" si="115">+K610*L610</f>
        <v>52317.45</v>
      </c>
      <c r="N610" s="134">
        <f t="shared" si="108"/>
        <v>327672.45</v>
      </c>
      <c r="O610" s="137">
        <v>281052</v>
      </c>
      <c r="P610" s="113">
        <v>0.19</v>
      </c>
      <c r="Q610" s="118">
        <f t="shared" ref="Q610:Q635" si="116">+O610*P610</f>
        <v>53399.88</v>
      </c>
      <c r="R610" s="118">
        <f t="shared" si="109"/>
        <v>334451.88</v>
      </c>
      <c r="S610" s="118">
        <f t="shared" si="110"/>
        <v>257868.37666666668</v>
      </c>
      <c r="T610" s="113">
        <v>0.19</v>
      </c>
      <c r="U610" s="118">
        <f t="shared" si="111"/>
        <v>48994.991566666671</v>
      </c>
      <c r="V610" s="118">
        <f t="shared" si="112"/>
        <v>306863.36823333334</v>
      </c>
    </row>
    <row r="611" spans="1:22" s="109" customFormat="1" ht="38.25" x14ac:dyDescent="0.25">
      <c r="A611" s="110">
        <f t="shared" si="113"/>
        <v>602</v>
      </c>
      <c r="B611" s="111">
        <v>47131603</v>
      </c>
      <c r="C611" s="112" t="s">
        <v>801</v>
      </c>
      <c r="D611" s="73" t="s">
        <v>185</v>
      </c>
      <c r="E611" s="71">
        <v>1</v>
      </c>
      <c r="F611" s="129" t="s">
        <v>475</v>
      </c>
      <c r="G611" s="130">
        <v>3202.5</v>
      </c>
      <c r="H611" s="113">
        <v>0.19</v>
      </c>
      <c r="I611" s="134">
        <f t="shared" si="114"/>
        <v>608.47500000000002</v>
      </c>
      <c r="J611" s="134">
        <f t="shared" si="107"/>
        <v>3810.9749999999999</v>
      </c>
      <c r="K611" s="130">
        <v>4060</v>
      </c>
      <c r="L611" s="113">
        <v>0.19</v>
      </c>
      <c r="M611" s="134">
        <f t="shared" si="115"/>
        <v>771.4</v>
      </c>
      <c r="N611" s="134">
        <f t="shared" si="108"/>
        <v>4831.3999999999996</v>
      </c>
      <c r="O611" s="138">
        <v>4144</v>
      </c>
      <c r="P611" s="115">
        <v>0.19</v>
      </c>
      <c r="Q611" s="118">
        <f t="shared" si="116"/>
        <v>787.36</v>
      </c>
      <c r="R611" s="118">
        <f t="shared" si="109"/>
        <v>4931.3599999999997</v>
      </c>
      <c r="S611" s="118">
        <f t="shared" si="110"/>
        <v>3802.1666666666665</v>
      </c>
      <c r="T611" s="115">
        <v>0.19</v>
      </c>
      <c r="U611" s="118">
        <f t="shared" si="111"/>
        <v>722.41166666666663</v>
      </c>
      <c r="V611" s="118">
        <f t="shared" si="112"/>
        <v>4524.5783333333329</v>
      </c>
    </row>
    <row r="612" spans="1:22" s="109" customFormat="1" ht="38.25" x14ac:dyDescent="0.25">
      <c r="A612" s="110">
        <f t="shared" si="113"/>
        <v>603</v>
      </c>
      <c r="B612" s="111">
        <v>47131603</v>
      </c>
      <c r="C612" s="114" t="s">
        <v>468</v>
      </c>
      <c r="D612" s="73" t="s">
        <v>185</v>
      </c>
      <c r="E612" s="71">
        <v>1</v>
      </c>
      <c r="F612" s="129" t="s">
        <v>475</v>
      </c>
      <c r="G612" s="130">
        <v>2859.38</v>
      </c>
      <c r="H612" s="113">
        <v>0.19</v>
      </c>
      <c r="I612" s="134">
        <f t="shared" si="114"/>
        <v>543.28219999999999</v>
      </c>
      <c r="J612" s="134">
        <f t="shared" si="107"/>
        <v>3402.6622000000002</v>
      </c>
      <c r="K612" s="130">
        <v>3625</v>
      </c>
      <c r="L612" s="113">
        <v>0.19</v>
      </c>
      <c r="M612" s="134">
        <f t="shared" si="115"/>
        <v>688.75</v>
      </c>
      <c r="N612" s="134">
        <f t="shared" si="108"/>
        <v>4313.75</v>
      </c>
      <c r="O612" s="137">
        <v>3700</v>
      </c>
      <c r="P612" s="113">
        <v>0.19</v>
      </c>
      <c r="Q612" s="118">
        <f t="shared" si="116"/>
        <v>703</v>
      </c>
      <c r="R612" s="118">
        <f t="shared" si="109"/>
        <v>4403</v>
      </c>
      <c r="S612" s="118">
        <f t="shared" si="110"/>
        <v>3394.7933333333335</v>
      </c>
      <c r="T612" s="113">
        <v>0.19</v>
      </c>
      <c r="U612" s="118">
        <f t="shared" si="111"/>
        <v>645.01073333333341</v>
      </c>
      <c r="V612" s="118">
        <f t="shared" si="112"/>
        <v>4039.804066666667</v>
      </c>
    </row>
    <row r="613" spans="1:22" s="109" customFormat="1" ht="38.25" x14ac:dyDescent="0.25">
      <c r="A613" s="110">
        <f t="shared" si="113"/>
        <v>604</v>
      </c>
      <c r="B613" s="111">
        <v>47121803</v>
      </c>
      <c r="C613" s="112" t="s">
        <v>802</v>
      </c>
      <c r="D613" s="73" t="s">
        <v>185</v>
      </c>
      <c r="E613" s="71">
        <v>1</v>
      </c>
      <c r="F613" s="129" t="s">
        <v>475</v>
      </c>
      <c r="G613" s="130">
        <v>7537.5</v>
      </c>
      <c r="H613" s="113">
        <v>0.19</v>
      </c>
      <c r="I613" s="134">
        <f t="shared" si="114"/>
        <v>1432.125</v>
      </c>
      <c r="J613" s="134">
        <f t="shared" si="107"/>
        <v>8969.625</v>
      </c>
      <c r="K613" s="130">
        <v>9556</v>
      </c>
      <c r="L613" s="113">
        <v>0.19</v>
      </c>
      <c r="M613" s="134">
        <f t="shared" si="115"/>
        <v>1815.64</v>
      </c>
      <c r="N613" s="134">
        <f t="shared" si="108"/>
        <v>11371.64</v>
      </c>
      <c r="O613" s="137">
        <v>9753</v>
      </c>
      <c r="P613" s="113">
        <v>0.19</v>
      </c>
      <c r="Q613" s="118">
        <f t="shared" si="116"/>
        <v>1853.07</v>
      </c>
      <c r="R613" s="118">
        <f t="shared" si="109"/>
        <v>11606.07</v>
      </c>
      <c r="S613" s="118">
        <f t="shared" si="110"/>
        <v>8948.8333333333339</v>
      </c>
      <c r="T613" s="113">
        <v>0.19</v>
      </c>
      <c r="U613" s="118">
        <f t="shared" si="111"/>
        <v>1700.2783333333334</v>
      </c>
      <c r="V613" s="118">
        <f t="shared" si="112"/>
        <v>10649.111666666668</v>
      </c>
    </row>
    <row r="614" spans="1:22" s="109" customFormat="1" ht="38.25" x14ac:dyDescent="0.25">
      <c r="A614" s="110">
        <f t="shared" si="113"/>
        <v>605</v>
      </c>
      <c r="B614" s="111">
        <v>47131603</v>
      </c>
      <c r="C614" s="112" t="s">
        <v>803</v>
      </c>
      <c r="D614" s="73" t="s">
        <v>185</v>
      </c>
      <c r="E614" s="71">
        <v>1</v>
      </c>
      <c r="F614" s="129" t="s">
        <v>475</v>
      </c>
      <c r="G614" s="130">
        <v>3465.75</v>
      </c>
      <c r="H614" s="113">
        <v>0.19</v>
      </c>
      <c r="I614" s="134">
        <f t="shared" si="114"/>
        <v>658.49250000000006</v>
      </c>
      <c r="J614" s="134">
        <f t="shared" si="107"/>
        <v>4124.2425000000003</v>
      </c>
      <c r="K614" s="130">
        <v>4394</v>
      </c>
      <c r="L614" s="113">
        <v>0.19</v>
      </c>
      <c r="M614" s="134">
        <f t="shared" si="115"/>
        <v>834.86</v>
      </c>
      <c r="N614" s="134">
        <f t="shared" si="108"/>
        <v>5228.8599999999997</v>
      </c>
      <c r="O614" s="137">
        <v>4484</v>
      </c>
      <c r="P614" s="113">
        <v>0.19</v>
      </c>
      <c r="Q614" s="118">
        <f t="shared" si="116"/>
        <v>851.96</v>
      </c>
      <c r="R614" s="118">
        <f t="shared" si="109"/>
        <v>5335.96</v>
      </c>
      <c r="S614" s="118">
        <f t="shared" si="110"/>
        <v>4114.583333333333</v>
      </c>
      <c r="T614" s="113">
        <v>0.19</v>
      </c>
      <c r="U614" s="118">
        <f t="shared" si="111"/>
        <v>781.77083333333326</v>
      </c>
      <c r="V614" s="118">
        <f t="shared" si="112"/>
        <v>4896.3541666666661</v>
      </c>
    </row>
    <row r="615" spans="1:22" s="109" customFormat="1" ht="38.25" x14ac:dyDescent="0.25">
      <c r="A615" s="110">
        <f t="shared" si="113"/>
        <v>606</v>
      </c>
      <c r="B615" s="111">
        <v>60122504</v>
      </c>
      <c r="C615" s="114" t="s">
        <v>469</v>
      </c>
      <c r="D615" s="73" t="s">
        <v>185</v>
      </c>
      <c r="E615" s="71">
        <v>1</v>
      </c>
      <c r="F615" s="129" t="s">
        <v>475</v>
      </c>
      <c r="G615" s="130">
        <v>17156.25</v>
      </c>
      <c r="H615" s="113">
        <v>0.19</v>
      </c>
      <c r="I615" s="134">
        <f t="shared" si="114"/>
        <v>3259.6875</v>
      </c>
      <c r="J615" s="134">
        <f t="shared" si="107"/>
        <v>20415.9375</v>
      </c>
      <c r="K615" s="130">
        <v>21750</v>
      </c>
      <c r="L615" s="113">
        <v>0.19</v>
      </c>
      <c r="M615" s="134">
        <f t="shared" si="115"/>
        <v>4132.5</v>
      </c>
      <c r="N615" s="134">
        <f t="shared" si="108"/>
        <v>25882.5</v>
      </c>
      <c r="O615" s="137">
        <v>22200</v>
      </c>
      <c r="P615" s="113">
        <v>0.19</v>
      </c>
      <c r="Q615" s="118">
        <f t="shared" si="116"/>
        <v>4218</v>
      </c>
      <c r="R615" s="118">
        <f t="shared" si="109"/>
        <v>26418</v>
      </c>
      <c r="S615" s="118">
        <f t="shared" si="110"/>
        <v>20368.75</v>
      </c>
      <c r="T615" s="113">
        <v>0.19</v>
      </c>
      <c r="U615" s="118">
        <f t="shared" si="111"/>
        <v>3870.0625</v>
      </c>
      <c r="V615" s="118">
        <f t="shared" si="112"/>
        <v>24238.8125</v>
      </c>
    </row>
    <row r="616" spans="1:22" s="109" customFormat="1" ht="38.25" x14ac:dyDescent="0.25">
      <c r="A616" s="110">
        <f t="shared" si="113"/>
        <v>607</v>
      </c>
      <c r="B616" s="111">
        <v>31163229</v>
      </c>
      <c r="C616" s="112" t="s">
        <v>804</v>
      </c>
      <c r="D616" s="73" t="s">
        <v>185</v>
      </c>
      <c r="E616" s="71">
        <v>1</v>
      </c>
      <c r="F616" s="129" t="s">
        <v>475</v>
      </c>
      <c r="G616" s="130">
        <v>88068.75</v>
      </c>
      <c r="H616" s="113">
        <v>0.19</v>
      </c>
      <c r="I616" s="134">
        <f t="shared" si="114"/>
        <v>16733.0625</v>
      </c>
      <c r="J616" s="134">
        <f t="shared" si="107"/>
        <v>104801.8125</v>
      </c>
      <c r="K616" s="130">
        <v>111650</v>
      </c>
      <c r="L616" s="113">
        <v>0.19</v>
      </c>
      <c r="M616" s="134">
        <f t="shared" si="115"/>
        <v>21213.5</v>
      </c>
      <c r="N616" s="134">
        <f t="shared" si="108"/>
        <v>132863.5</v>
      </c>
      <c r="O616" s="137">
        <v>113960</v>
      </c>
      <c r="P616" s="113">
        <v>0.19</v>
      </c>
      <c r="Q616" s="118">
        <f t="shared" si="116"/>
        <v>21652.400000000001</v>
      </c>
      <c r="R616" s="118">
        <f t="shared" si="109"/>
        <v>135612.4</v>
      </c>
      <c r="S616" s="118">
        <f t="shared" si="110"/>
        <v>104559.58333333333</v>
      </c>
      <c r="T616" s="113">
        <v>0.19</v>
      </c>
      <c r="U616" s="118">
        <f t="shared" si="111"/>
        <v>19866.320833333331</v>
      </c>
      <c r="V616" s="118">
        <f t="shared" si="112"/>
        <v>124425.90416666666</v>
      </c>
    </row>
    <row r="617" spans="1:22" s="109" customFormat="1" ht="38.25" x14ac:dyDescent="0.25">
      <c r="A617" s="110">
        <f t="shared" si="113"/>
        <v>608</v>
      </c>
      <c r="B617" s="111">
        <v>40161518</v>
      </c>
      <c r="C617" s="112" t="s">
        <v>805</v>
      </c>
      <c r="D617" s="73" t="s">
        <v>185</v>
      </c>
      <c r="E617" s="71">
        <v>1</v>
      </c>
      <c r="F617" s="129" t="s">
        <v>475</v>
      </c>
      <c r="G617" s="130">
        <v>43348.13</v>
      </c>
      <c r="H617" s="113">
        <v>0.19</v>
      </c>
      <c r="I617" s="134">
        <f t="shared" si="114"/>
        <v>8236.1446999999989</v>
      </c>
      <c r="J617" s="134">
        <f t="shared" si="107"/>
        <v>51584.274699999994</v>
      </c>
      <c r="K617" s="130">
        <v>54955</v>
      </c>
      <c r="L617" s="113">
        <v>0.19</v>
      </c>
      <c r="M617" s="134">
        <f t="shared" si="115"/>
        <v>10441.450000000001</v>
      </c>
      <c r="N617" s="134">
        <f t="shared" si="108"/>
        <v>65396.45</v>
      </c>
      <c r="O617" s="137">
        <v>56092</v>
      </c>
      <c r="P617" s="113">
        <v>0.19</v>
      </c>
      <c r="Q617" s="118">
        <f t="shared" si="116"/>
        <v>10657.48</v>
      </c>
      <c r="R617" s="118">
        <f t="shared" si="109"/>
        <v>66749.48</v>
      </c>
      <c r="S617" s="118">
        <f t="shared" si="110"/>
        <v>51465.043333333335</v>
      </c>
      <c r="T617" s="113">
        <v>0.19</v>
      </c>
      <c r="U617" s="118">
        <f t="shared" si="111"/>
        <v>9778.3582333333343</v>
      </c>
      <c r="V617" s="118">
        <f t="shared" si="112"/>
        <v>61243.401566666667</v>
      </c>
    </row>
    <row r="618" spans="1:22" s="109" customFormat="1" ht="38.25" x14ac:dyDescent="0.25">
      <c r="A618" s="110">
        <f t="shared" si="113"/>
        <v>609</v>
      </c>
      <c r="B618" s="111">
        <v>48101817</v>
      </c>
      <c r="C618" s="114" t="s">
        <v>470</v>
      </c>
      <c r="D618" s="73" t="s">
        <v>185</v>
      </c>
      <c r="E618" s="71">
        <v>1</v>
      </c>
      <c r="F618" s="129" t="s">
        <v>475</v>
      </c>
      <c r="G618" s="130">
        <v>113231.25</v>
      </c>
      <c r="H618" s="113">
        <v>0.19</v>
      </c>
      <c r="I618" s="134">
        <f t="shared" si="114"/>
        <v>21513.9375</v>
      </c>
      <c r="J618" s="134">
        <f t="shared" si="107"/>
        <v>134745.1875</v>
      </c>
      <c r="K618" s="130">
        <v>143550</v>
      </c>
      <c r="L618" s="113">
        <v>0.19</v>
      </c>
      <c r="M618" s="134">
        <f t="shared" si="115"/>
        <v>27274.5</v>
      </c>
      <c r="N618" s="134">
        <f t="shared" si="108"/>
        <v>170824.5</v>
      </c>
      <c r="O618" s="137">
        <v>146520</v>
      </c>
      <c r="P618" s="113">
        <v>0.19</v>
      </c>
      <c r="Q618" s="118">
        <f t="shared" si="116"/>
        <v>27838.799999999999</v>
      </c>
      <c r="R618" s="118">
        <f t="shared" si="109"/>
        <v>174358.8</v>
      </c>
      <c r="S618" s="118">
        <f t="shared" si="110"/>
        <v>134433.75</v>
      </c>
      <c r="T618" s="113">
        <v>0.19</v>
      </c>
      <c r="U618" s="118">
        <f t="shared" si="111"/>
        <v>25542.412499999999</v>
      </c>
      <c r="V618" s="118">
        <f t="shared" si="112"/>
        <v>159976.16250000001</v>
      </c>
    </row>
    <row r="619" spans="1:22" s="109" customFormat="1" ht="38.25" x14ac:dyDescent="0.25">
      <c r="A619" s="110">
        <f t="shared" si="113"/>
        <v>610</v>
      </c>
      <c r="B619" s="111">
        <v>47130000</v>
      </c>
      <c r="C619" s="112" t="s">
        <v>806</v>
      </c>
      <c r="D619" s="73" t="s">
        <v>185</v>
      </c>
      <c r="E619" s="71">
        <v>1</v>
      </c>
      <c r="F619" s="129" t="s">
        <v>475</v>
      </c>
      <c r="G619" s="130">
        <v>112087.5</v>
      </c>
      <c r="H619" s="113">
        <v>0.19</v>
      </c>
      <c r="I619" s="134">
        <f t="shared" si="114"/>
        <v>21296.625</v>
      </c>
      <c r="J619" s="134">
        <f t="shared" si="107"/>
        <v>133384.125</v>
      </c>
      <c r="K619" s="130">
        <v>142100</v>
      </c>
      <c r="L619" s="113">
        <v>0.19</v>
      </c>
      <c r="M619" s="134">
        <f t="shared" si="115"/>
        <v>26999</v>
      </c>
      <c r="N619" s="134">
        <f t="shared" si="108"/>
        <v>169099</v>
      </c>
      <c r="O619" s="137">
        <v>145040</v>
      </c>
      <c r="P619" s="113">
        <v>0.19</v>
      </c>
      <c r="Q619" s="118">
        <f t="shared" si="116"/>
        <v>27557.599999999999</v>
      </c>
      <c r="R619" s="118">
        <f t="shared" si="109"/>
        <v>172597.6</v>
      </c>
      <c r="S619" s="118">
        <f t="shared" si="110"/>
        <v>133075.83333333334</v>
      </c>
      <c r="T619" s="113">
        <v>0.19</v>
      </c>
      <c r="U619" s="118">
        <f t="shared" si="111"/>
        <v>25284.408333333336</v>
      </c>
      <c r="V619" s="118">
        <f t="shared" si="112"/>
        <v>158360.24166666667</v>
      </c>
    </row>
    <row r="620" spans="1:22" s="109" customFormat="1" ht="38.25" x14ac:dyDescent="0.25">
      <c r="A620" s="110">
        <f t="shared" si="113"/>
        <v>611</v>
      </c>
      <c r="B620" s="111">
        <v>52151706</v>
      </c>
      <c r="C620" s="116" t="s">
        <v>807</v>
      </c>
      <c r="D620" s="73" t="s">
        <v>185</v>
      </c>
      <c r="E620" s="71">
        <v>1</v>
      </c>
      <c r="F620" s="129" t="s">
        <v>475</v>
      </c>
      <c r="G620" s="131">
        <v>2173.13</v>
      </c>
      <c r="H620" s="117">
        <v>0.19</v>
      </c>
      <c r="I620" s="134">
        <f t="shared" si="114"/>
        <v>412.8947</v>
      </c>
      <c r="J620" s="134">
        <f t="shared" si="107"/>
        <v>2586.0246999999999</v>
      </c>
      <c r="K620" s="131">
        <v>2755</v>
      </c>
      <c r="L620" s="117">
        <v>0.19</v>
      </c>
      <c r="M620" s="134">
        <f t="shared" si="115"/>
        <v>523.45000000000005</v>
      </c>
      <c r="N620" s="134">
        <f t="shared" si="108"/>
        <v>3278.45</v>
      </c>
      <c r="O620" s="137">
        <v>2812</v>
      </c>
      <c r="P620" s="113">
        <v>0.19</v>
      </c>
      <c r="Q620" s="118">
        <f t="shared" si="116"/>
        <v>534.28</v>
      </c>
      <c r="R620" s="118">
        <f t="shared" si="109"/>
        <v>3346.2799999999997</v>
      </c>
      <c r="S620" s="118">
        <f t="shared" si="110"/>
        <v>2580.0433333333335</v>
      </c>
      <c r="T620" s="113">
        <v>0.19</v>
      </c>
      <c r="U620" s="118">
        <f t="shared" si="111"/>
        <v>490.2082333333334</v>
      </c>
      <c r="V620" s="118">
        <f t="shared" si="112"/>
        <v>3070.2515666666668</v>
      </c>
    </row>
    <row r="621" spans="1:22" ht="38.25" x14ac:dyDescent="0.25">
      <c r="A621" s="110">
        <f t="shared" si="113"/>
        <v>612</v>
      </c>
      <c r="B621" s="111">
        <v>52151706</v>
      </c>
      <c r="C621" s="112" t="s">
        <v>808</v>
      </c>
      <c r="D621" s="72" t="s">
        <v>185</v>
      </c>
      <c r="E621" s="71">
        <v>1</v>
      </c>
      <c r="F621" s="129" t="s">
        <v>475</v>
      </c>
      <c r="G621" s="130">
        <v>1372.5</v>
      </c>
      <c r="H621" s="113">
        <v>0.19</v>
      </c>
      <c r="I621" s="134">
        <f t="shared" si="114"/>
        <v>260.77499999999998</v>
      </c>
      <c r="J621" s="134">
        <f t="shared" si="107"/>
        <v>1633.2750000000001</v>
      </c>
      <c r="K621" s="130">
        <v>1740</v>
      </c>
      <c r="L621" s="113">
        <v>0.19</v>
      </c>
      <c r="M621" s="134">
        <f t="shared" si="115"/>
        <v>330.6</v>
      </c>
      <c r="N621" s="134">
        <f t="shared" si="108"/>
        <v>2070.6</v>
      </c>
      <c r="O621" s="137">
        <v>1776</v>
      </c>
      <c r="P621" s="113">
        <v>0.19</v>
      </c>
      <c r="Q621" s="118">
        <f t="shared" si="116"/>
        <v>337.44</v>
      </c>
      <c r="R621" s="118">
        <f t="shared" si="109"/>
        <v>2113.44</v>
      </c>
      <c r="S621" s="118">
        <f t="shared" si="110"/>
        <v>1629.5</v>
      </c>
      <c r="T621" s="113">
        <v>0.19</v>
      </c>
      <c r="U621" s="118">
        <f t="shared" si="111"/>
        <v>309.60500000000002</v>
      </c>
      <c r="V621" s="118">
        <f t="shared" si="112"/>
        <v>1939.105</v>
      </c>
    </row>
    <row r="622" spans="1:22" ht="38.25" x14ac:dyDescent="0.25">
      <c r="A622" s="110">
        <f t="shared" si="113"/>
        <v>613</v>
      </c>
      <c r="B622" s="111">
        <v>47131502</v>
      </c>
      <c r="C622" s="112" t="s">
        <v>809</v>
      </c>
      <c r="D622" s="72" t="s">
        <v>185</v>
      </c>
      <c r="E622" s="71">
        <v>1</v>
      </c>
      <c r="F622" s="129" t="s">
        <v>475</v>
      </c>
      <c r="G622" s="130">
        <v>66337.5</v>
      </c>
      <c r="H622" s="113">
        <v>0.19</v>
      </c>
      <c r="I622" s="134">
        <f t="shared" si="114"/>
        <v>12604.125</v>
      </c>
      <c r="J622" s="134">
        <f t="shared" si="107"/>
        <v>78941.625</v>
      </c>
      <c r="K622" s="130">
        <v>84100</v>
      </c>
      <c r="L622" s="113">
        <v>0.19</v>
      </c>
      <c r="M622" s="134">
        <f t="shared" si="115"/>
        <v>15979</v>
      </c>
      <c r="N622" s="134">
        <f t="shared" si="108"/>
        <v>100079</v>
      </c>
      <c r="O622" s="137">
        <v>85840</v>
      </c>
      <c r="P622" s="113">
        <v>0.19</v>
      </c>
      <c r="Q622" s="118">
        <f t="shared" si="116"/>
        <v>16309.6</v>
      </c>
      <c r="R622" s="118">
        <f t="shared" si="109"/>
        <v>102149.6</v>
      </c>
      <c r="S622" s="118">
        <f t="shared" si="110"/>
        <v>78759.166666666672</v>
      </c>
      <c r="T622" s="113">
        <v>0.19</v>
      </c>
      <c r="U622" s="118">
        <f t="shared" si="111"/>
        <v>14964.241666666669</v>
      </c>
      <c r="V622" s="118">
        <f t="shared" si="112"/>
        <v>93723.40833333334</v>
      </c>
    </row>
    <row r="623" spans="1:22" ht="38.25" x14ac:dyDescent="0.25">
      <c r="A623" s="110">
        <f t="shared" si="113"/>
        <v>614</v>
      </c>
      <c r="B623" s="111">
        <v>48102108</v>
      </c>
      <c r="C623" s="112" t="s">
        <v>810</v>
      </c>
      <c r="D623" s="72" t="s">
        <v>185</v>
      </c>
      <c r="E623" s="71">
        <v>1</v>
      </c>
      <c r="F623" s="129" t="s">
        <v>475</v>
      </c>
      <c r="G623" s="130">
        <v>114375</v>
      </c>
      <c r="H623" s="113">
        <v>0.19</v>
      </c>
      <c r="I623" s="134">
        <f t="shared" si="114"/>
        <v>21731.25</v>
      </c>
      <c r="J623" s="134">
        <f t="shared" si="107"/>
        <v>136106.25</v>
      </c>
      <c r="K623" s="130">
        <v>145000</v>
      </c>
      <c r="L623" s="113">
        <v>0.19</v>
      </c>
      <c r="M623" s="134">
        <f t="shared" si="115"/>
        <v>27550</v>
      </c>
      <c r="N623" s="134">
        <f t="shared" si="108"/>
        <v>172550</v>
      </c>
      <c r="O623" s="138">
        <v>148000</v>
      </c>
      <c r="P623" s="115">
        <v>0.19</v>
      </c>
      <c r="Q623" s="118">
        <f t="shared" si="116"/>
        <v>28120</v>
      </c>
      <c r="R623" s="118">
        <f t="shared" si="109"/>
        <v>176120</v>
      </c>
      <c r="S623" s="118">
        <f t="shared" si="110"/>
        <v>135791.66666666666</v>
      </c>
      <c r="T623" s="115">
        <v>0.19</v>
      </c>
      <c r="U623" s="118">
        <f t="shared" si="111"/>
        <v>25800.416666666664</v>
      </c>
      <c r="V623" s="118">
        <f t="shared" si="112"/>
        <v>161592.08333333331</v>
      </c>
    </row>
    <row r="624" spans="1:22" ht="38.25" x14ac:dyDescent="0.25">
      <c r="A624" s="110">
        <f t="shared" si="113"/>
        <v>615</v>
      </c>
      <c r="B624" s="111">
        <v>48102109</v>
      </c>
      <c r="C624" s="112" t="s">
        <v>811</v>
      </c>
      <c r="D624" s="72" t="s">
        <v>185</v>
      </c>
      <c r="E624" s="71">
        <v>1</v>
      </c>
      <c r="F624" s="129" t="s">
        <v>475</v>
      </c>
      <c r="G624" s="130">
        <v>62906.25</v>
      </c>
      <c r="H624" s="113">
        <v>0.19</v>
      </c>
      <c r="I624" s="134">
        <f t="shared" si="114"/>
        <v>11952.1875</v>
      </c>
      <c r="J624" s="134">
        <f t="shared" si="107"/>
        <v>74858.4375</v>
      </c>
      <c r="K624" s="130">
        <v>79750</v>
      </c>
      <c r="L624" s="113">
        <v>0.19</v>
      </c>
      <c r="M624" s="134">
        <f t="shared" si="115"/>
        <v>15152.5</v>
      </c>
      <c r="N624" s="134">
        <f t="shared" si="108"/>
        <v>94902.5</v>
      </c>
      <c r="O624" s="137">
        <v>81400</v>
      </c>
      <c r="P624" s="113">
        <v>0.19</v>
      </c>
      <c r="Q624" s="118">
        <f t="shared" si="116"/>
        <v>15466</v>
      </c>
      <c r="R624" s="118">
        <f t="shared" si="109"/>
        <v>96866</v>
      </c>
      <c r="S624" s="118">
        <f t="shared" si="110"/>
        <v>74685.416666666672</v>
      </c>
      <c r="T624" s="113">
        <v>0.19</v>
      </c>
      <c r="U624" s="118">
        <f t="shared" si="111"/>
        <v>14190.229166666668</v>
      </c>
      <c r="V624" s="118">
        <f t="shared" si="112"/>
        <v>88875.645833333343</v>
      </c>
    </row>
    <row r="625" spans="1:22" ht="38.25" x14ac:dyDescent="0.25">
      <c r="A625" s="110">
        <f t="shared" si="113"/>
        <v>616</v>
      </c>
      <c r="B625" s="111">
        <v>47131819</v>
      </c>
      <c r="C625" s="114" t="s">
        <v>496</v>
      </c>
      <c r="D625" s="72" t="s">
        <v>185</v>
      </c>
      <c r="E625" s="71">
        <v>1</v>
      </c>
      <c r="F625" s="129" t="s">
        <v>475</v>
      </c>
      <c r="G625" s="130">
        <v>726281.25</v>
      </c>
      <c r="H625" s="113">
        <v>0.19</v>
      </c>
      <c r="I625" s="134">
        <f t="shared" si="114"/>
        <v>137993.4375</v>
      </c>
      <c r="J625" s="134">
        <f t="shared" si="107"/>
        <v>864274.6875</v>
      </c>
      <c r="K625" s="130">
        <v>920750</v>
      </c>
      <c r="L625" s="113">
        <v>0.19</v>
      </c>
      <c r="M625" s="134">
        <f t="shared" si="115"/>
        <v>174942.5</v>
      </c>
      <c r="N625" s="134">
        <f t="shared" si="108"/>
        <v>1095692.5</v>
      </c>
      <c r="O625" s="137">
        <v>939800</v>
      </c>
      <c r="P625" s="113">
        <v>0.19</v>
      </c>
      <c r="Q625" s="118">
        <f t="shared" si="116"/>
        <v>178562</v>
      </c>
      <c r="R625" s="118">
        <f t="shared" si="109"/>
        <v>1118362</v>
      </c>
      <c r="S625" s="118">
        <f t="shared" si="110"/>
        <v>862277.08333333337</v>
      </c>
      <c r="T625" s="113">
        <v>0.19</v>
      </c>
      <c r="U625" s="118">
        <f t="shared" si="111"/>
        <v>163832.64583333334</v>
      </c>
      <c r="V625" s="118">
        <f t="shared" si="112"/>
        <v>1026109.7291666667</v>
      </c>
    </row>
    <row r="626" spans="1:22" ht="38.25" x14ac:dyDescent="0.25">
      <c r="A626" s="110">
        <f t="shared" si="113"/>
        <v>617</v>
      </c>
      <c r="B626" s="111">
        <v>47131819</v>
      </c>
      <c r="C626" s="114" t="s">
        <v>497</v>
      </c>
      <c r="D626" s="72" t="s">
        <v>185</v>
      </c>
      <c r="E626" s="71">
        <v>1</v>
      </c>
      <c r="F626" s="129" t="s">
        <v>475</v>
      </c>
      <c r="G626" s="130">
        <v>611906.25</v>
      </c>
      <c r="H626" s="113">
        <v>0.19</v>
      </c>
      <c r="I626" s="134">
        <f t="shared" si="114"/>
        <v>116262.1875</v>
      </c>
      <c r="J626" s="134">
        <f t="shared" si="107"/>
        <v>728168.4375</v>
      </c>
      <c r="K626" s="130">
        <v>775750</v>
      </c>
      <c r="L626" s="113">
        <v>0.19</v>
      </c>
      <c r="M626" s="134">
        <f t="shared" si="115"/>
        <v>147392.5</v>
      </c>
      <c r="N626" s="134">
        <f t="shared" si="108"/>
        <v>923142.5</v>
      </c>
      <c r="O626" s="137">
        <v>791800</v>
      </c>
      <c r="P626" s="113">
        <v>0.19</v>
      </c>
      <c r="Q626" s="118">
        <f t="shared" si="116"/>
        <v>150442</v>
      </c>
      <c r="R626" s="118">
        <f t="shared" si="109"/>
        <v>942242</v>
      </c>
      <c r="S626" s="118">
        <f t="shared" si="110"/>
        <v>726485.41666666663</v>
      </c>
      <c r="T626" s="113">
        <v>0.19</v>
      </c>
      <c r="U626" s="118">
        <f t="shared" si="111"/>
        <v>138032.22916666666</v>
      </c>
      <c r="V626" s="118">
        <f t="shared" si="112"/>
        <v>864517.64583333326</v>
      </c>
    </row>
    <row r="627" spans="1:22" ht="38.25" x14ac:dyDescent="0.25">
      <c r="A627" s="110">
        <f t="shared" si="113"/>
        <v>618</v>
      </c>
      <c r="B627" s="111">
        <v>52151507</v>
      </c>
      <c r="C627" s="114" t="s">
        <v>471</v>
      </c>
      <c r="D627" s="72" t="s">
        <v>185</v>
      </c>
      <c r="E627" s="71">
        <v>1</v>
      </c>
      <c r="F627" s="129" t="s">
        <v>475</v>
      </c>
      <c r="G627" s="130">
        <v>22989.38</v>
      </c>
      <c r="H627" s="113">
        <v>0.19</v>
      </c>
      <c r="I627" s="134">
        <f t="shared" si="114"/>
        <v>4367.9822000000004</v>
      </c>
      <c r="J627" s="134">
        <f t="shared" si="107"/>
        <v>27357.362200000003</v>
      </c>
      <c r="K627" s="130">
        <v>29145</v>
      </c>
      <c r="L627" s="113">
        <v>0.19</v>
      </c>
      <c r="M627" s="134">
        <f t="shared" si="115"/>
        <v>5537.55</v>
      </c>
      <c r="N627" s="134">
        <f t="shared" si="108"/>
        <v>34682.550000000003</v>
      </c>
      <c r="O627" s="137">
        <v>29748</v>
      </c>
      <c r="P627" s="113">
        <v>0.19</v>
      </c>
      <c r="Q627" s="118">
        <f t="shared" si="116"/>
        <v>5652.12</v>
      </c>
      <c r="R627" s="118">
        <f t="shared" si="109"/>
        <v>35400.120000000003</v>
      </c>
      <c r="S627" s="118">
        <f t="shared" si="110"/>
        <v>27294.126666666667</v>
      </c>
      <c r="T627" s="113">
        <v>0.19</v>
      </c>
      <c r="U627" s="118">
        <f t="shared" si="111"/>
        <v>5185.8840666666665</v>
      </c>
      <c r="V627" s="118">
        <f t="shared" si="112"/>
        <v>32480.010733333333</v>
      </c>
    </row>
    <row r="628" spans="1:22" ht="38.25" x14ac:dyDescent="0.25">
      <c r="A628" s="110">
        <f t="shared" si="113"/>
        <v>619</v>
      </c>
      <c r="B628" s="111">
        <v>14111705</v>
      </c>
      <c r="C628" s="112" t="s">
        <v>812</v>
      </c>
      <c r="D628" s="72" t="s">
        <v>185</v>
      </c>
      <c r="E628" s="71">
        <v>1</v>
      </c>
      <c r="F628" s="129" t="s">
        <v>475</v>
      </c>
      <c r="G628" s="130">
        <v>10751.25</v>
      </c>
      <c r="H628" s="113">
        <v>0.19</v>
      </c>
      <c r="I628" s="134">
        <f t="shared" si="114"/>
        <v>2042.7375</v>
      </c>
      <c r="J628" s="134">
        <f t="shared" si="107"/>
        <v>12793.987499999999</v>
      </c>
      <c r="K628" s="130">
        <v>13630</v>
      </c>
      <c r="L628" s="113">
        <v>0.19</v>
      </c>
      <c r="M628" s="134">
        <f t="shared" si="115"/>
        <v>2589.6999999999998</v>
      </c>
      <c r="N628" s="134">
        <f t="shared" si="108"/>
        <v>16219.7</v>
      </c>
      <c r="O628" s="137">
        <v>13912</v>
      </c>
      <c r="P628" s="113">
        <v>0.19</v>
      </c>
      <c r="Q628" s="118">
        <f t="shared" si="116"/>
        <v>2643.28</v>
      </c>
      <c r="R628" s="118">
        <f t="shared" si="109"/>
        <v>16555.28</v>
      </c>
      <c r="S628" s="118">
        <f t="shared" si="110"/>
        <v>12764.416666666666</v>
      </c>
      <c r="T628" s="113">
        <v>0.19</v>
      </c>
      <c r="U628" s="118">
        <f t="shared" si="111"/>
        <v>2425.2391666666667</v>
      </c>
      <c r="V628" s="118">
        <f t="shared" si="112"/>
        <v>15189.655833333332</v>
      </c>
    </row>
    <row r="629" spans="1:22" ht="38.25" x14ac:dyDescent="0.25">
      <c r="A629" s="110">
        <f t="shared" si="113"/>
        <v>620</v>
      </c>
      <c r="B629" s="111">
        <v>14111705</v>
      </c>
      <c r="C629" s="114" t="s">
        <v>472</v>
      </c>
      <c r="D629" s="72" t="s">
        <v>185</v>
      </c>
      <c r="E629" s="71">
        <v>1</v>
      </c>
      <c r="F629" s="129" t="s">
        <v>475</v>
      </c>
      <c r="G629" s="130">
        <v>6862.5</v>
      </c>
      <c r="H629" s="113">
        <v>0.19</v>
      </c>
      <c r="I629" s="135">
        <f t="shared" si="114"/>
        <v>1303.875</v>
      </c>
      <c r="J629" s="134">
        <f t="shared" si="107"/>
        <v>8166.375</v>
      </c>
      <c r="K629" s="130">
        <v>8700</v>
      </c>
      <c r="L629" s="113">
        <v>0.19</v>
      </c>
      <c r="M629" s="135">
        <f t="shared" si="115"/>
        <v>1653</v>
      </c>
      <c r="N629" s="135">
        <f t="shared" si="108"/>
        <v>10353</v>
      </c>
      <c r="O629" s="137">
        <v>8880</v>
      </c>
      <c r="P629" s="113">
        <v>0.19</v>
      </c>
      <c r="Q629" s="136">
        <f t="shared" si="116"/>
        <v>1687.2</v>
      </c>
      <c r="R629" s="118">
        <f t="shared" si="109"/>
        <v>10567.2</v>
      </c>
      <c r="S629" s="118">
        <f t="shared" si="110"/>
        <v>8147.5</v>
      </c>
      <c r="T629" s="113">
        <v>0.19</v>
      </c>
      <c r="U629" s="118">
        <f t="shared" si="111"/>
        <v>1548.0250000000001</v>
      </c>
      <c r="V629" s="118">
        <f t="shared" si="112"/>
        <v>9695.5249999999996</v>
      </c>
    </row>
    <row r="630" spans="1:22" ht="38.25" x14ac:dyDescent="0.25">
      <c r="A630" s="110">
        <f t="shared" si="113"/>
        <v>621</v>
      </c>
      <c r="B630" s="111">
        <v>52151606</v>
      </c>
      <c r="C630" s="114" t="s">
        <v>473</v>
      </c>
      <c r="D630" s="72" t="s">
        <v>185</v>
      </c>
      <c r="E630" s="71">
        <v>1</v>
      </c>
      <c r="F630" s="129" t="s">
        <v>475</v>
      </c>
      <c r="G630" s="130">
        <v>36600</v>
      </c>
      <c r="H630" s="113">
        <v>0.19</v>
      </c>
      <c r="I630" s="134">
        <f t="shared" si="114"/>
        <v>6954</v>
      </c>
      <c r="J630" s="134">
        <f t="shared" si="107"/>
        <v>43554</v>
      </c>
      <c r="K630" s="130">
        <v>46400</v>
      </c>
      <c r="L630" s="113">
        <v>0.19</v>
      </c>
      <c r="M630" s="134">
        <f t="shared" si="115"/>
        <v>8816</v>
      </c>
      <c r="N630" s="134">
        <f t="shared" si="108"/>
        <v>55216</v>
      </c>
      <c r="O630" s="137">
        <v>47360</v>
      </c>
      <c r="P630" s="113">
        <v>0.19</v>
      </c>
      <c r="Q630" s="118">
        <f t="shared" si="116"/>
        <v>8998.4</v>
      </c>
      <c r="R630" s="118">
        <f t="shared" si="109"/>
        <v>56358.400000000001</v>
      </c>
      <c r="S630" s="118">
        <f t="shared" si="110"/>
        <v>43453.333333333336</v>
      </c>
      <c r="T630" s="113">
        <v>0.19</v>
      </c>
      <c r="U630" s="118">
        <f t="shared" si="111"/>
        <v>8256.1333333333332</v>
      </c>
      <c r="V630" s="118">
        <f t="shared" si="112"/>
        <v>51709.466666666667</v>
      </c>
    </row>
    <row r="631" spans="1:22" ht="38.25" x14ac:dyDescent="0.25">
      <c r="A631" s="110">
        <f t="shared" si="113"/>
        <v>622</v>
      </c>
      <c r="B631" s="111">
        <v>41123401</v>
      </c>
      <c r="C631" s="112" t="s">
        <v>813</v>
      </c>
      <c r="D631" s="73" t="s">
        <v>185</v>
      </c>
      <c r="E631" s="71">
        <v>1</v>
      </c>
      <c r="F631" s="129" t="s">
        <v>475</v>
      </c>
      <c r="G631" s="130">
        <v>113231.25</v>
      </c>
      <c r="H631" s="113">
        <v>0.19</v>
      </c>
      <c r="I631" s="134">
        <f t="shared" si="114"/>
        <v>21513.9375</v>
      </c>
      <c r="J631" s="134">
        <f t="shared" si="107"/>
        <v>134745.1875</v>
      </c>
      <c r="K631" s="130">
        <v>143550</v>
      </c>
      <c r="L631" s="113">
        <v>0.19</v>
      </c>
      <c r="M631" s="134">
        <f t="shared" si="115"/>
        <v>27274.5</v>
      </c>
      <c r="N631" s="134">
        <f t="shared" si="108"/>
        <v>170824.5</v>
      </c>
      <c r="O631" s="137">
        <v>146520</v>
      </c>
      <c r="P631" s="113">
        <v>0.19</v>
      </c>
      <c r="Q631" s="118">
        <f t="shared" si="116"/>
        <v>27838.799999999999</v>
      </c>
      <c r="R631" s="118">
        <f t="shared" si="109"/>
        <v>174358.8</v>
      </c>
      <c r="S631" s="118">
        <f t="shared" si="110"/>
        <v>134433.75</v>
      </c>
      <c r="T631" s="113">
        <v>0.19</v>
      </c>
      <c r="U631" s="118">
        <f t="shared" si="111"/>
        <v>25542.412499999999</v>
      </c>
      <c r="V631" s="118">
        <f t="shared" si="112"/>
        <v>159976.16250000001</v>
      </c>
    </row>
    <row r="632" spans="1:22" ht="38.25" x14ac:dyDescent="0.25">
      <c r="A632" s="110">
        <f t="shared" si="113"/>
        <v>623</v>
      </c>
      <c r="B632" s="111">
        <v>52151648</v>
      </c>
      <c r="C632" s="112" t="s">
        <v>814</v>
      </c>
      <c r="D632" s="73" t="s">
        <v>185</v>
      </c>
      <c r="E632" s="71">
        <v>1</v>
      </c>
      <c r="F632" s="129" t="s">
        <v>475</v>
      </c>
      <c r="G632" s="130">
        <v>114612.75</v>
      </c>
      <c r="H632" s="113">
        <v>0.19</v>
      </c>
      <c r="I632" s="134">
        <f t="shared" si="114"/>
        <v>21776.422500000001</v>
      </c>
      <c r="J632" s="134">
        <f t="shared" si="107"/>
        <v>136389.17249999999</v>
      </c>
      <c r="K632" s="130">
        <v>145302</v>
      </c>
      <c r="L632" s="113">
        <v>0.19</v>
      </c>
      <c r="M632" s="134">
        <f t="shared" si="115"/>
        <v>27607.38</v>
      </c>
      <c r="N632" s="134">
        <f t="shared" si="108"/>
        <v>172909.38</v>
      </c>
      <c r="O632" s="137">
        <v>148308</v>
      </c>
      <c r="P632" s="113">
        <v>0.19</v>
      </c>
      <c r="Q632" s="118">
        <f t="shared" si="116"/>
        <v>28178.52</v>
      </c>
      <c r="R632" s="118">
        <f t="shared" si="109"/>
        <v>176486.52</v>
      </c>
      <c r="S632" s="118">
        <f t="shared" si="110"/>
        <v>136074.25</v>
      </c>
      <c r="T632" s="113">
        <v>0.19</v>
      </c>
      <c r="U632" s="118">
        <f t="shared" si="111"/>
        <v>25854.107500000002</v>
      </c>
      <c r="V632" s="118">
        <f t="shared" si="112"/>
        <v>161928.35750000001</v>
      </c>
    </row>
    <row r="633" spans="1:22" ht="38.25" x14ac:dyDescent="0.25">
      <c r="A633" s="110">
        <f t="shared" si="113"/>
        <v>624</v>
      </c>
      <c r="B633" s="111">
        <v>47131502</v>
      </c>
      <c r="C633" s="112" t="s">
        <v>815</v>
      </c>
      <c r="D633" s="73" t="s">
        <v>185</v>
      </c>
      <c r="E633" s="71">
        <v>1</v>
      </c>
      <c r="F633" s="129" t="s">
        <v>475</v>
      </c>
      <c r="G633" s="130">
        <v>125812.5</v>
      </c>
      <c r="H633" s="113">
        <v>0.19</v>
      </c>
      <c r="I633" s="134">
        <f t="shared" si="114"/>
        <v>23904.375</v>
      </c>
      <c r="J633" s="134">
        <f t="shared" si="107"/>
        <v>149716.875</v>
      </c>
      <c r="K633" s="130">
        <v>159500</v>
      </c>
      <c r="L633" s="113">
        <v>0.19</v>
      </c>
      <c r="M633" s="134">
        <f t="shared" si="115"/>
        <v>30305</v>
      </c>
      <c r="N633" s="134">
        <f t="shared" si="108"/>
        <v>189805</v>
      </c>
      <c r="O633" s="137">
        <v>162800</v>
      </c>
      <c r="P633" s="113">
        <v>0.19</v>
      </c>
      <c r="Q633" s="118">
        <f t="shared" si="116"/>
        <v>30932</v>
      </c>
      <c r="R633" s="118">
        <f t="shared" si="109"/>
        <v>193732</v>
      </c>
      <c r="S633" s="118">
        <f t="shared" si="110"/>
        <v>149370.83333333334</v>
      </c>
      <c r="T633" s="113">
        <v>0.19</v>
      </c>
      <c r="U633" s="118">
        <f t="shared" si="111"/>
        <v>28380.458333333336</v>
      </c>
      <c r="V633" s="118">
        <f t="shared" si="112"/>
        <v>177751.29166666669</v>
      </c>
    </row>
    <row r="634" spans="1:22" ht="38.25" x14ac:dyDescent="0.25">
      <c r="A634" s="110">
        <f t="shared" si="113"/>
        <v>625</v>
      </c>
      <c r="B634" s="111">
        <v>14111703</v>
      </c>
      <c r="C634" s="112" t="s">
        <v>816</v>
      </c>
      <c r="D634" s="73" t="s">
        <v>185</v>
      </c>
      <c r="E634" s="71">
        <v>1</v>
      </c>
      <c r="F634" s="129" t="s">
        <v>475</v>
      </c>
      <c r="G634" s="130">
        <v>7891.88</v>
      </c>
      <c r="H634" s="113">
        <v>0.19</v>
      </c>
      <c r="I634" s="134">
        <f t="shared" si="114"/>
        <v>1499.4572000000001</v>
      </c>
      <c r="J634" s="134">
        <f t="shared" si="107"/>
        <v>9391.3371999999999</v>
      </c>
      <c r="K634" s="130">
        <v>10005</v>
      </c>
      <c r="L634" s="113">
        <v>0.19</v>
      </c>
      <c r="M634" s="134">
        <f t="shared" si="115"/>
        <v>1900.95</v>
      </c>
      <c r="N634" s="134">
        <f t="shared" si="108"/>
        <v>11905.95</v>
      </c>
      <c r="O634" s="137">
        <v>10212</v>
      </c>
      <c r="P634" s="113">
        <v>0.19</v>
      </c>
      <c r="Q634" s="118">
        <f t="shared" si="116"/>
        <v>1940.28</v>
      </c>
      <c r="R634" s="118">
        <f t="shared" si="109"/>
        <v>12152.28</v>
      </c>
      <c r="S634" s="118">
        <f t="shared" si="110"/>
        <v>9369.626666666667</v>
      </c>
      <c r="T634" s="113">
        <v>0.19</v>
      </c>
      <c r="U634" s="118">
        <f t="shared" si="111"/>
        <v>1780.2290666666668</v>
      </c>
      <c r="V634" s="118">
        <f t="shared" si="112"/>
        <v>11149.855733333334</v>
      </c>
    </row>
    <row r="635" spans="1:22" ht="38.25" x14ac:dyDescent="0.25">
      <c r="A635" s="110">
        <f t="shared" si="113"/>
        <v>626</v>
      </c>
      <c r="B635" s="111">
        <v>47131600</v>
      </c>
      <c r="C635" s="114" t="s">
        <v>474</v>
      </c>
      <c r="D635" s="73" t="s">
        <v>185</v>
      </c>
      <c r="E635" s="71">
        <v>1</v>
      </c>
      <c r="F635" s="129" t="s">
        <v>475</v>
      </c>
      <c r="G635" s="130">
        <v>57187.5</v>
      </c>
      <c r="H635" s="113">
        <v>0.19</v>
      </c>
      <c r="I635" s="134">
        <f t="shared" si="114"/>
        <v>10865.625</v>
      </c>
      <c r="J635" s="134">
        <f t="shared" si="107"/>
        <v>68053.125</v>
      </c>
      <c r="K635" s="130">
        <v>72500</v>
      </c>
      <c r="L635" s="113">
        <v>0.19</v>
      </c>
      <c r="M635" s="134">
        <f t="shared" si="115"/>
        <v>13775</v>
      </c>
      <c r="N635" s="134">
        <f t="shared" si="108"/>
        <v>86275</v>
      </c>
      <c r="O635" s="138">
        <v>74000</v>
      </c>
      <c r="P635" s="115">
        <v>0.19</v>
      </c>
      <c r="Q635" s="118">
        <f t="shared" si="116"/>
        <v>14060</v>
      </c>
      <c r="R635" s="118">
        <f t="shared" si="109"/>
        <v>88060</v>
      </c>
      <c r="S635" s="118">
        <f>+(K635+O635+G635)/3</f>
        <v>67895.833333333328</v>
      </c>
      <c r="T635" s="115">
        <v>0.19</v>
      </c>
      <c r="U635" s="118">
        <f t="shared" si="111"/>
        <v>12900.208333333332</v>
      </c>
      <c r="V635" s="118">
        <f t="shared" si="112"/>
        <v>80796.041666666657</v>
      </c>
    </row>
    <row r="636" spans="1:22" x14ac:dyDescent="0.25">
      <c r="J636" s="139">
        <f>SUM(J10:J635)</f>
        <v>39205643.10400001</v>
      </c>
      <c r="N636" s="139">
        <f>SUM(N10:N635)</f>
        <v>48987866.430000007</v>
      </c>
      <c r="R636" s="139">
        <f>SUM(R10:R635)</f>
        <v>49661149.500000007</v>
      </c>
      <c r="V636" s="140">
        <f>SUM(V10:V635)</f>
        <v>45951553.011333317</v>
      </c>
    </row>
    <row r="637" spans="1:22" x14ac:dyDescent="0.2">
      <c r="F637" s="121"/>
      <c r="G637" s="121"/>
      <c r="H637" s="121"/>
      <c r="I637" s="121"/>
      <c r="J637" s="121"/>
    </row>
    <row r="638" spans="1:22" ht="15.75" customHeight="1" x14ac:dyDescent="0.25">
      <c r="A638" s="97" t="s">
        <v>503</v>
      </c>
      <c r="B638" s="97"/>
      <c r="C638" s="97"/>
      <c r="D638" s="97"/>
      <c r="E638" s="97"/>
      <c r="F638" s="97"/>
      <c r="G638" s="97"/>
      <c r="H638" s="97"/>
      <c r="I638" s="97"/>
      <c r="J638" s="97"/>
      <c r="K638" s="97"/>
      <c r="L638" s="97"/>
      <c r="M638" s="97"/>
      <c r="N638" s="97"/>
      <c r="O638" s="97"/>
      <c r="P638" s="97"/>
      <c r="Q638" s="97"/>
      <c r="R638" s="97"/>
      <c r="S638" s="97"/>
      <c r="T638" s="97"/>
      <c r="U638" s="97"/>
      <c r="V638" s="97"/>
    </row>
    <row r="639" spans="1:22" x14ac:dyDescent="0.25">
      <c r="A639" s="97"/>
      <c r="B639" s="97"/>
      <c r="C639" s="97"/>
      <c r="D639" s="97"/>
      <c r="E639" s="97"/>
      <c r="F639" s="97"/>
      <c r="G639" s="97"/>
      <c r="H639" s="97"/>
      <c r="I639" s="97"/>
      <c r="J639" s="97"/>
      <c r="K639" s="97"/>
      <c r="L639" s="97"/>
      <c r="M639" s="97"/>
      <c r="N639" s="97"/>
      <c r="O639" s="97"/>
      <c r="P639" s="97"/>
      <c r="Q639" s="97"/>
      <c r="R639" s="97"/>
      <c r="S639" s="97"/>
      <c r="T639" s="97"/>
      <c r="U639" s="97"/>
      <c r="V639" s="97"/>
    </row>
    <row r="640" spans="1:22" x14ac:dyDescent="0.25">
      <c r="A640" s="97"/>
      <c r="B640" s="97"/>
      <c r="C640" s="97"/>
      <c r="D640" s="97"/>
      <c r="E640" s="97"/>
      <c r="F640" s="97"/>
      <c r="G640" s="97"/>
      <c r="H640" s="97"/>
      <c r="I640" s="97"/>
      <c r="J640" s="97"/>
      <c r="K640" s="97"/>
      <c r="L640" s="97"/>
      <c r="M640" s="97"/>
      <c r="N640" s="97"/>
      <c r="O640" s="97"/>
      <c r="P640" s="97"/>
      <c r="Q640" s="97"/>
      <c r="R640" s="97"/>
      <c r="S640" s="97"/>
      <c r="T640" s="97"/>
      <c r="U640" s="97"/>
      <c r="V640" s="97"/>
    </row>
    <row r="641" spans="1:22" x14ac:dyDescent="0.25">
      <c r="A641" s="97"/>
      <c r="B641" s="97"/>
      <c r="C641" s="97"/>
      <c r="D641" s="97"/>
      <c r="E641" s="97"/>
      <c r="F641" s="97"/>
      <c r="G641" s="97"/>
      <c r="H641" s="97"/>
      <c r="I641" s="97"/>
      <c r="J641" s="97"/>
      <c r="K641" s="97"/>
      <c r="L641" s="97"/>
      <c r="M641" s="97"/>
      <c r="N641" s="97"/>
      <c r="O641" s="97"/>
      <c r="P641" s="97"/>
      <c r="Q641" s="97"/>
      <c r="R641" s="97"/>
      <c r="S641" s="97"/>
      <c r="T641" s="97"/>
      <c r="U641" s="97"/>
      <c r="V641" s="97"/>
    </row>
    <row r="645" spans="1:22" x14ac:dyDescent="0.25">
      <c r="C645" s="128" t="s">
        <v>500</v>
      </c>
    </row>
    <row r="650" spans="1:22" ht="15" x14ac:dyDescent="0.25">
      <c r="C650" s="70" t="s">
        <v>817</v>
      </c>
    </row>
    <row r="651" spans="1:22" ht="15" x14ac:dyDescent="0.25">
      <c r="C651" s="70"/>
    </row>
    <row r="652" spans="1:22" ht="15" x14ac:dyDescent="0.25">
      <c r="C652" s="141"/>
    </row>
    <row r="653" spans="1:22" ht="15" x14ac:dyDescent="0.25">
      <c r="C653" s="142" t="s">
        <v>818</v>
      </c>
    </row>
    <row r="654" spans="1:22" ht="15" x14ac:dyDescent="0.25">
      <c r="C654" s="142" t="s">
        <v>819</v>
      </c>
    </row>
  </sheetData>
  <autoFilter ref="A9:V636" xr:uid="{00000000-0001-0000-0100-000000000000}"/>
  <mergeCells count="13">
    <mergeCell ref="A638:V641"/>
    <mergeCell ref="A3:R3"/>
    <mergeCell ref="A2:R2"/>
    <mergeCell ref="S8:V8"/>
    <mergeCell ref="A1:R1"/>
    <mergeCell ref="A8:F8"/>
    <mergeCell ref="A4:R4"/>
    <mergeCell ref="A5:R5"/>
    <mergeCell ref="A7:R7"/>
    <mergeCell ref="A6:R6"/>
    <mergeCell ref="K8:N8"/>
    <mergeCell ref="O8:R8"/>
    <mergeCell ref="G8:J8"/>
  </mergeCells>
  <conditionalFormatting sqref="C488:C635 C10:C22">
    <cfRule type="duplicateValues" dxfId="0" priority="1"/>
  </conditionalFormatting>
  <pageMargins left="0.7" right="0.7" top="0.75" bottom="0.75" header="0.3" footer="0.3"/>
  <pageSetup orientation="portrait" horizontalDpi="360" verticalDpi="36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Monica Lizeth Garcia Vargas</cp:lastModifiedBy>
  <dcterms:created xsi:type="dcterms:W3CDTF">2024-02-05T21:26:08Z</dcterms:created>
  <dcterms:modified xsi:type="dcterms:W3CDTF">2026-05-13T16:50:47Z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2025-09-05T18:30:20Z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72c8b39e-1fd0-423e-997c-83494bedee14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