
<file path=[Content_Types].xml><?xml version="1.0" encoding="utf-8"?>
<Types xmlns="http://schemas.openxmlformats.org/package/2006/content-types">
  <Default ContentType="application/vnd.openxmlformats-officedocument.vmlDrawing" Extension="vml"/>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vnd.openxmlformats-officedocument.spreadsheetml.sharedStrings+xml" PartName="/xl/sharedStrings.xml"/>
  <Override ContentType="application/vnd.openxmlformats-officedocument.drawing+xml" PartName="/xl/drawings/drawing1.xml"/>
  <Override ContentType="application/vnd.ms-excel.documenttasks+xml" PartName="/xl/documenttasks/documenttask1.xml"/>
  <Override ContentType="application/vnd.ms-excel.person+xml" PartName="/xl/persons/person.xml"/>
  <Override ContentType="application/vnd.ms-excel.threadedcomments+xml" PartName="/xl/threadedComments/threadedComment1.xml"/>
  <Override ContentType="application/vnd.openxmlformats-officedocument.spreadsheetml.styles+xml" PartName="/xl/styles.xml"/>
  <Override ContentType="application/vnd.openxmlformats-officedocument.spreadsheetml.comments+xml" PartName="/xl/comments1.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Hoja 1" sheetId="1" r:id="rId5"/>
  </sheets>
  <definedNames/>
  <calcPr/>
</workbook>
</file>

<file path=xl/comments1.xml><?xml version="1.0" encoding="utf-8"?>
<comments xmlns:r="http://schemas.openxmlformats.org/officeDocument/2006/relationships" xmlns="http://schemas.openxmlformats.org/spreadsheetml/2006/main" xmlns:xr="http://schemas.microsoft.com/office/spreadsheetml/2014/revision">
  <authors>
    <author>tc={20f89024-dd3a-41ab-b958-85c679c3c274}</author>
    <author>tc={37bf2607-d640-48c0-a70c-58bd14f388f0}</author>
    <author>tc={90305cfa-f467-41e1-8e4d-adc64dea4025}</author>
  </authors>
  <commentList>
    <comment authorId="0" xr:uid="{20f89024-dd3a-41ab-b958-85c679c3c274}" ref="C76">
      <text>
        <t xml:space="preserve">[Threaded comment]
 Your version of Excel allows you to read this threaded comment; however, any edits to it will get removed if the file is opened in a newer version of Excel. Learn more: https://go.microsoft.com/fwlink/?linkid=870924
Comment:
	1. UNIR 
2.LUIS CARLOS GALAN 
3. ENGATIVA PUEBLO
4. MORTIÑO
</t>
      </text>
    </comment>
    <comment authorId="1" xr:uid="{37bf2607-d640-48c0-a70c-58bd14f388f0}" ref="C78">
      <text>
        <t xml:space="preserve">[Threaded comment]
 Your version of Excel allows you to read this threaded comment; however, any edits to it will get removed if the file is opened in a newer version of Excel. Learn more: https://go.microsoft.com/fwlink/?linkid=870924
Comment:
	1. FRANCY LILIANA LUNA ACUÑA
2. ANA LUCY PALACIOS AYALA
3. OLIVA VARGAS BARBOSA
4. WENDY YOMAIRA GOMEZ GOMEZ
5.MARIA CRISTINA GOMEZ BARRERA
6.EDNA LORENA GAMBOA
7. ANA CECILIA HUERTAS PEÑA
8. Flor Amanda Meneses
9. MARIA CRISTINA BARBOSA
10. NELLY PATRICIA PABON MORENO 
11. Migleydis Angulo Gronda
12. ANA CECILIA PARRA GARAVITO
13. JULIA TRANSITO 
14. MONTENEGRO ADAM
15. DIANA MARCELA PARRA RODRIGUEZ
16.Sandra Viviana Lozano Bohorquez
17. Amanda Yovanny 	Sotelo Diaz
18. Claudia Franco
19. Gloria Ines Arrieta Aponte
20. Blanca Flor Cruz De Capacho
21.Maria de Jesus Sandoval Manrrique
22.ANDREA JULIANA CAMERO HERRERA
23.Luz Marina Rodriguez
24. Maria Paula Montaña
25. Ingrith Falla
26. Nancy Janeth Rodriguez
27. Nury Diaz
28. Liseth Parra
29. Janette Mojica
30. Amanda Sotelo
31. Rubén Alarcón
32. Luis Alejandro Gomez Vargas
33. Blanca Alix Anaya Quintero
34. Ruby contreras albornoz 
35. Nataly vanessa pajoy patiño
</t>
      </text>
    </comment>
    <comment authorId="2" xr:uid="{90305cfa-f467-41e1-8e4d-adc64dea4025}" ref="C77">
      <text>
        <t xml:space="preserve">[Threaded comment]
 Your version of Excel allows you to read this threaded comment; however, any edits to it will get removed if the file is opened in a newer version of Excel. Learn more: https://go.microsoft.com/fwlink/?linkid=870924
Comment:
	1. CANAL LOS ANGELES
2. PARQUEADERO BROTE DISTEMPER
</t>
      </text>
    </comment>
  </commentList>
</comments>
</file>

<file path=xl/sharedStrings.xml><?xml version="1.0" encoding="utf-8"?>
<sst xmlns="http://schemas.openxmlformats.org/spreadsheetml/2006/main" count="123" uniqueCount="48">
  <si>
    <t>CONSOLIDADO BRIGADAS VULNERABILIDAD</t>
  </si>
  <si>
    <t>CONSOLIDADO BRIGADAS MEDICO VETERINARIAS COMUNIDAD</t>
  </si>
  <si>
    <t xml:space="preserve">CONSOLIDADO ATENCIONES HOGARES DE PASO </t>
  </si>
  <si>
    <t>AVANCE DE EJECUCION 16.02.26 BRIGADAS COMUNIDAD  517</t>
  </si>
  <si>
    <t>,</t>
  </si>
  <si>
    <t>Vacunas</t>
  </si>
  <si>
    <t>Desparasitación Interna</t>
  </si>
  <si>
    <t>Desparasitación Externa</t>
  </si>
  <si>
    <t>MEDICAMENTO/PRUEBA</t>
  </si>
  <si>
    <t>Especie
/Sexo</t>
  </si>
  <si>
    <t>Atendidos</t>
  </si>
  <si>
    <t>Puppy</t>
  </si>
  <si>
    <t>Pentas</t>
  </si>
  <si>
    <t>Triple</t>
  </si>
  <si>
    <t>Pequeño
0 Kg - 10 Kg</t>
  </si>
  <si>
    <t>Mediano
&gt;10 Kg - 25 Kg</t>
  </si>
  <si>
    <t>Grande
&gt; 25 Kg</t>
  </si>
  <si>
    <t>CANINO HEMBRA</t>
  </si>
  <si>
    <t>CANINO MACHO</t>
  </si>
  <si>
    <t>TOTAL CANINOS</t>
  </si>
  <si>
    <t>FELINO HEMBRA</t>
  </si>
  <si>
    <t>FELINO MACHO</t>
  </si>
  <si>
    <t>TOTAL FELINOS</t>
  </si>
  <si>
    <t>TOTAL ANIMALES</t>
  </si>
  <si>
    <t>TOTALES</t>
  </si>
  <si>
    <t xml:space="preserve">AVANCES EJECUCION  28.01.26 VULNERABILIDAD </t>
  </si>
  <si>
    <t>AVANCE DE EJECUCION   HOGARES DE PASO  340</t>
  </si>
  <si>
    <t xml:space="preserve">AVANCE DE EJECUCION16.02.26  GENERAL DE BRIGADAS </t>
  </si>
  <si>
    <t>PORCENTAJE DE AVANCE DE EJECUCION A LA FECHA</t>
  </si>
  <si>
    <t>CONSULTAS REALIZADAS</t>
  </si>
  <si>
    <t>CONSULTAS META</t>
  </si>
  <si>
    <t>CANTIDAD 1147 MENOS PACIENTES URG 31</t>
  </si>
  <si>
    <t>CONSULTAS RESTANTES</t>
  </si>
  <si>
    <t>VALOR DE CONSULTA</t>
  </si>
  <si>
    <t>VACUNAS PUPPY</t>
  </si>
  <si>
    <t>VACUNAS PENTA</t>
  </si>
  <si>
    <t xml:space="preserve">VACUNAS TRIPLE FELINA </t>
  </si>
  <si>
    <t>TOTAL</t>
  </si>
  <si>
    <t xml:space="preserve">TIPO DE BRIGADA </t>
  </si>
  <si>
    <t>PACIENTES ATENDIDOS</t>
  </si>
  <si>
    <t xml:space="preserve">#BRIGADAS/HOGARES </t>
  </si>
  <si>
    <t xml:space="preserve">BRIGADAS DE COMUNIDAD </t>
  </si>
  <si>
    <t xml:space="preserve">BRIGADAS DE VULNERABILIDAD </t>
  </si>
  <si>
    <t>BRIGADAS DE HOGARES DE PASO /REFUGIO/ALBERGUE</t>
  </si>
  <si>
    <t>9 BGD    35 HOGARES</t>
  </si>
  <si>
    <t xml:space="preserve">TOTAL </t>
  </si>
  <si>
    <t>1147-31 URG</t>
  </si>
  <si>
    <t>META</t>
  </si>
</sst>
</file>

<file path=xl/styles.xml><?xml version="1.0" encoding="utf-8"?>
<styleSheet xmlns="http://schemas.openxmlformats.org/spreadsheetml/2006/main" xmlns:x14ac="http://schemas.microsoft.com/office/spreadsheetml/2009/9/ac" xmlns:mc="http://schemas.openxmlformats.org/markup-compatibility/2006">
  <numFmts count="3">
    <numFmt numFmtId="164" formatCode="_-* #,##0_-;\-* #,##0_-;_-* &quot;-&quot;??_-;_-@"/>
    <numFmt numFmtId="165" formatCode="[$ $]#,##0"/>
    <numFmt numFmtId="166" formatCode="#,##0.00\ [$€-1]"/>
  </numFmts>
  <fonts count="10">
    <font>
      <sz val="10.0"/>
      <color rgb="FF000000"/>
      <name val="Arial"/>
      <scheme val="minor"/>
    </font>
    <font>
      <u/>
      <sz val="8.0"/>
      <color theme="1"/>
      <name val="Arial"/>
      <scheme val="minor"/>
    </font>
    <font>
      <b/>
      <i/>
      <color rgb="FFFFFFFF"/>
      <name val="Arial"/>
      <scheme val="minor"/>
    </font>
    <font>
      <b/>
      <color rgb="FFFFFFFF"/>
      <name val="Arial"/>
      <scheme val="minor"/>
    </font>
    <font>
      <color theme="1"/>
      <name val="Arial"/>
      <scheme val="minor"/>
    </font>
    <font>
      <color rgb="FFFFFFFF"/>
      <name val="Arial"/>
      <scheme val="minor"/>
    </font>
    <font>
      <sz val="12.0"/>
      <color theme="1"/>
      <name val="Calibri"/>
    </font>
    <font>
      <b/>
      <color rgb="FF000000"/>
      <name val="Arial"/>
      <scheme val="minor"/>
    </font>
    <font>
      <color rgb="FF000000"/>
      <name val="Arial"/>
      <scheme val="minor"/>
    </font>
    <font>
      <b/>
      <color theme="1"/>
      <name val="Arial"/>
      <scheme val="minor"/>
    </font>
  </fonts>
  <fills count="14">
    <fill>
      <patternFill patternType="none"/>
    </fill>
    <fill>
      <patternFill patternType="lightGray"/>
    </fill>
    <fill>
      <patternFill patternType="solid">
        <fgColor rgb="FFF1C232"/>
        <bgColor rgb="FFF1C232"/>
      </patternFill>
    </fill>
    <fill>
      <patternFill patternType="solid">
        <fgColor theme="6"/>
        <bgColor theme="6"/>
      </patternFill>
    </fill>
    <fill>
      <patternFill patternType="solid">
        <fgColor rgb="FF9900FF"/>
        <bgColor rgb="FF9900FF"/>
      </patternFill>
    </fill>
    <fill>
      <patternFill patternType="solid">
        <fgColor theme="4"/>
        <bgColor theme="4"/>
      </patternFill>
    </fill>
    <fill>
      <patternFill patternType="solid">
        <fgColor rgb="FFFF00FF"/>
        <bgColor rgb="FFFF00FF"/>
      </patternFill>
    </fill>
    <fill>
      <patternFill patternType="solid">
        <fgColor rgb="FFD9D2E9"/>
        <bgColor rgb="FFD9D2E9"/>
      </patternFill>
    </fill>
    <fill>
      <patternFill patternType="solid">
        <fgColor rgb="FFD76DCC"/>
        <bgColor rgb="FFD76DCC"/>
      </patternFill>
    </fill>
    <fill>
      <patternFill patternType="solid">
        <fgColor rgb="FFE49EDD"/>
        <bgColor rgb="FFE49EDD"/>
      </patternFill>
    </fill>
    <fill>
      <patternFill patternType="solid">
        <fgColor rgb="FFF1CEEE"/>
        <bgColor rgb="FFF1CEEE"/>
      </patternFill>
    </fill>
    <fill>
      <patternFill patternType="solid">
        <fgColor rgb="FFCCCCFF"/>
        <bgColor rgb="FFCCCCFF"/>
      </patternFill>
    </fill>
    <fill>
      <patternFill patternType="solid">
        <fgColor rgb="FF4A86E8"/>
        <bgColor rgb="FF4A86E8"/>
      </patternFill>
    </fill>
    <fill>
      <patternFill patternType="solid">
        <fgColor rgb="FF9FC5E8"/>
        <bgColor rgb="FF9FC5E8"/>
      </patternFill>
    </fill>
  </fills>
  <borders count="3">
    <border/>
    <border>
      <left style="thin">
        <color rgb="FF000000"/>
      </left>
      <right style="thin">
        <color rgb="FF000000"/>
      </right>
      <top style="thin">
        <color rgb="FF000000"/>
      </top>
      <bottom style="thin">
        <color rgb="FF000000"/>
      </bottom>
    </border>
    <border>
      <left style="thin">
        <color rgb="FF000000"/>
      </left>
      <right style="medium">
        <color rgb="FF000000"/>
      </right>
      <top style="thin">
        <color rgb="FF000000"/>
      </top>
      <bottom style="thin">
        <color rgb="FF000000"/>
      </bottom>
    </border>
  </borders>
  <cellStyleXfs count="1">
    <xf borderId="0" fillId="0" fontId="0" numFmtId="0" applyAlignment="1" applyFont="1"/>
  </cellStyleXfs>
  <cellXfs count="46">
    <xf borderId="0" fillId="0" fontId="0" numFmtId="0" xfId="0" applyAlignment="1" applyFont="1">
      <alignment readingOrder="0" shrinkToFit="0" vertical="bottom" wrapText="0"/>
    </xf>
    <xf borderId="0" fillId="0" fontId="1" numFmtId="0" xfId="0" applyAlignment="1" applyFont="1">
      <alignment readingOrder="0"/>
    </xf>
    <xf borderId="0" fillId="2" fontId="2" numFmtId="0" xfId="0" applyAlignment="1" applyFill="1" applyFont="1">
      <alignment horizontal="center" readingOrder="0"/>
    </xf>
    <xf borderId="0" fillId="2" fontId="2" numFmtId="0" xfId="0" applyAlignment="1" applyFont="1">
      <alignment readingOrder="0"/>
    </xf>
    <xf borderId="0" fillId="2" fontId="2" numFmtId="0" xfId="0" applyFont="1"/>
    <xf borderId="0" fillId="2" fontId="3" numFmtId="0" xfId="0" applyAlignment="1" applyFont="1">
      <alignment readingOrder="0"/>
    </xf>
    <xf borderId="0" fillId="0" fontId="4" numFmtId="0" xfId="0" applyAlignment="1" applyFont="1">
      <alignment readingOrder="0"/>
    </xf>
    <xf borderId="0" fillId="3" fontId="3" numFmtId="0" xfId="0" applyAlignment="1" applyFill="1" applyFont="1">
      <alignment readingOrder="0"/>
    </xf>
    <xf borderId="0" fillId="3" fontId="3" numFmtId="0" xfId="0" applyAlignment="1" applyFont="1">
      <alignment horizontal="center" readingOrder="0"/>
    </xf>
    <xf borderId="0" fillId="4" fontId="2" numFmtId="0" xfId="0" applyAlignment="1" applyFill="1" applyFont="1">
      <alignment horizontal="center" readingOrder="0"/>
    </xf>
    <xf borderId="0" fillId="4" fontId="2" numFmtId="0" xfId="0" applyFont="1"/>
    <xf borderId="0" fillId="4" fontId="2" numFmtId="0" xfId="0" applyAlignment="1" applyFont="1">
      <alignment readingOrder="0"/>
    </xf>
    <xf borderId="0" fillId="4" fontId="5" numFmtId="0" xfId="0" applyAlignment="1" applyFont="1">
      <alignment readingOrder="0"/>
    </xf>
    <xf borderId="0" fillId="4" fontId="5" numFmtId="0" xfId="0" applyAlignment="1" applyFont="1">
      <alignment horizontal="center" readingOrder="0"/>
    </xf>
    <xf borderId="0" fillId="4" fontId="5" numFmtId="0" xfId="0" applyFont="1"/>
    <xf borderId="0" fillId="5" fontId="4" numFmtId="0" xfId="0" applyAlignment="1" applyFill="1" applyFont="1">
      <alignment horizontal="center" readingOrder="0"/>
    </xf>
    <xf borderId="0" fillId="5" fontId="4" numFmtId="0" xfId="0" applyFont="1"/>
    <xf borderId="0" fillId="5" fontId="4" numFmtId="0" xfId="0" applyAlignment="1" applyFont="1">
      <alignment readingOrder="0"/>
    </xf>
    <xf borderId="0" fillId="0" fontId="4" numFmtId="0" xfId="0" applyFont="1"/>
    <xf borderId="0" fillId="6" fontId="2" numFmtId="0" xfId="0" applyAlignment="1" applyFill="1" applyFont="1">
      <alignment horizontal="center" readingOrder="0"/>
    </xf>
    <xf borderId="0" fillId="6" fontId="2" numFmtId="0" xfId="0" applyFont="1"/>
    <xf borderId="0" fillId="6" fontId="2" numFmtId="0" xfId="0" applyAlignment="1" applyFont="1">
      <alignment readingOrder="0"/>
    </xf>
    <xf borderId="0" fillId="7" fontId="4" numFmtId="0" xfId="0" applyAlignment="1" applyFill="1" applyFont="1">
      <alignment readingOrder="0"/>
    </xf>
    <xf borderId="0" fillId="7" fontId="4" numFmtId="0" xfId="0" applyFont="1"/>
    <xf borderId="0" fillId="6" fontId="4" numFmtId="0" xfId="0" applyFont="1"/>
    <xf borderId="1" fillId="0" fontId="6" numFmtId="164" xfId="0" applyAlignment="1" applyBorder="1" applyFont="1" applyNumberFormat="1">
      <alignment horizontal="center"/>
    </xf>
    <xf borderId="2" fillId="0" fontId="6" numFmtId="164" xfId="0" applyAlignment="1" applyBorder="1" applyFont="1" applyNumberFormat="1">
      <alignment horizontal="center"/>
    </xf>
    <xf borderId="0" fillId="8" fontId="7" numFmtId="0" xfId="0" applyAlignment="1" applyFill="1" applyFont="1">
      <alignment readingOrder="0" vertical="bottom"/>
    </xf>
    <xf borderId="0" fillId="8" fontId="4" numFmtId="0" xfId="0" applyAlignment="1" applyFont="1">
      <alignment vertical="bottom"/>
    </xf>
    <xf borderId="0" fillId="9" fontId="7" numFmtId="0" xfId="0" applyAlignment="1" applyFill="1" applyFont="1">
      <alignment readingOrder="0" vertical="bottom"/>
    </xf>
    <xf borderId="0" fillId="10" fontId="8" numFmtId="0" xfId="0" applyAlignment="1" applyFill="1" applyFont="1">
      <alignment readingOrder="0" vertical="bottom"/>
    </xf>
    <xf borderId="0" fillId="10" fontId="8" numFmtId="9" xfId="0" applyAlignment="1" applyFont="1" applyNumberFormat="1">
      <alignment readingOrder="0" vertical="bottom"/>
    </xf>
    <xf borderId="0" fillId="10" fontId="4" numFmtId="0" xfId="0" applyAlignment="1" applyFont="1">
      <alignment vertical="bottom"/>
    </xf>
    <xf borderId="0" fillId="11" fontId="8" numFmtId="165" xfId="0" applyAlignment="1" applyFill="1" applyFont="1" applyNumberFormat="1">
      <alignment readingOrder="0" vertical="bottom"/>
    </xf>
    <xf borderId="0" fillId="0" fontId="4" numFmtId="166" xfId="0" applyFont="1" applyNumberFormat="1"/>
    <xf borderId="0" fillId="0" fontId="4" numFmtId="0" xfId="0" applyAlignment="1" applyFont="1">
      <alignment vertical="bottom"/>
    </xf>
    <xf borderId="0" fillId="0" fontId="4" numFmtId="165" xfId="0" applyAlignment="1" applyFont="1" applyNumberFormat="1">
      <alignment vertical="bottom"/>
    </xf>
    <xf borderId="0" fillId="10" fontId="4" numFmtId="165" xfId="0" applyAlignment="1" applyFont="1" applyNumberFormat="1">
      <alignment vertical="bottom"/>
    </xf>
    <xf borderId="0" fillId="0" fontId="4" numFmtId="165" xfId="0" applyFont="1" applyNumberFormat="1"/>
    <xf borderId="0" fillId="12" fontId="9" numFmtId="0" xfId="0" applyAlignment="1" applyFill="1" applyFont="1">
      <alignment readingOrder="0"/>
    </xf>
    <xf borderId="0" fillId="13" fontId="4" numFmtId="0" xfId="0" applyAlignment="1" applyFill="1" applyFont="1">
      <alignment readingOrder="0"/>
    </xf>
    <xf borderId="0" fillId="13" fontId="4" numFmtId="0" xfId="0" applyAlignment="1" applyFont="1">
      <alignment horizontal="right" readingOrder="0"/>
    </xf>
    <xf borderId="0" fillId="12" fontId="9" numFmtId="0" xfId="0" applyAlignment="1" applyFont="1">
      <alignment horizontal="right" readingOrder="0"/>
    </xf>
    <xf borderId="0" fillId="13" fontId="4" numFmtId="0" xfId="0" applyFont="1"/>
    <xf borderId="0" fillId="13" fontId="4" numFmtId="9" xfId="0" applyAlignment="1" applyFont="1" applyNumberFormat="1">
      <alignment readingOrder="0"/>
    </xf>
    <xf borderId="0" fillId="0" fontId="4" numFmtId="9" xfId="0" applyAlignment="1" applyFont="1" applyNumberFormat="1">
      <alignment readingOrder="0"/>
    </xf>
  </cellXfs>
  <cellStyles count="1">
    <cellStyle xfId="0" name="Normal" builtinId="0"/>
  </cellStyles>
  <dxfs count="1">
    <dxf>
      <font/>
      <fill>
        <patternFill patternType="solid">
          <fgColor rgb="FFB7E1CD"/>
          <bgColor rgb="FFB7E1CD"/>
        </patternFill>
      </fill>
      <border/>
    </dxf>
  </dxfs>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microsoft.com/office/2017/10/relationships/person" Target="persons/person.xml"/><Relationship Id="rId5" Type="http://schemas.openxmlformats.org/officeDocument/2006/relationships/worksheet" Target="worksheets/sheet1.xml"/></Relationships>
</file>

<file path=xl/documenttasks/documenttask1.xml><?xml version="1.0" encoding="utf-8"?>
<Tasks xmlns="http://schemas.microsoft.com/office/tasks/2019/documenttask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persons/person.xml><?xml version="1.0" encoding="utf-8"?>
<x18tc:personList xmlns:x18tc="http://schemas.microsoft.com/office/spreadsheetml/2018/threadedcomments">
  <x18tc:person displayName="Pyba Engativá" id="{4e11cb5e-5847-4d3a-b421-82869c8ef4b5}" providerId="google-sheets"/>
</x18tc:personList>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threadedComments/threadedComment1.xml><?xml version="1.0" encoding="utf-8"?>
<x18tc:ThreadedComments xmlns="http://schemas.openxmlformats.org/spreadsheetml/2006/main" xmlns:x18tc="http://schemas.microsoft.com/office/spreadsheetml/2018/threadedcomments" xmlns:xltc2="http://schemas.microsoft.com/office/spreadsheetml/2020/threadedcomments2" xmlns:r="http://schemas.openxmlformats.org/officeDocument/2006/relationships">
  <x18tc:threadedComment ref="C77" dT="2025-12-29T01:28:09.00" personId="{4e11cb5e-5847-4d3a-b421-82869c8ef4b5}" id="{90305cfa-f467-41e1-8e4d-adc64dea4025}" done="0">
    <x18tc:text xml:space="preserve">1. CANAL LOS ANGELES
2. PARQUEADERO BROTE DISTEMPER</x18tc:text>
  </x18tc:threadedComment>
  <x18tc:threadedComment ref="C76" dT="2025-12-29T01:27:40.00" personId="{4e11cb5e-5847-4d3a-b421-82869c8ef4b5}" id="{20f89024-dd3a-41ab-b958-85c679c3c274}" done="0">
    <x18tc:text xml:space="preserve">1. UNIR 
2.LUIS CARLOS GALAN 
3. ENGATIVA PUEBLO
4. MORTIÑO</x18tc:text>
  </x18tc:threadedComment>
  <x18tc:threadedComment ref="C78" dT="2025-12-29T01:25:42.00" personId="{4e11cb5e-5847-4d3a-b421-82869c8ef4b5}" id="{37bf2607-d640-48c0-a70c-58bd14f388f0}" done="0">
    <x18tc:text xml:space="preserve">1. FRANCY LILIANA LUNA ACUÑA
2. ANA LUCY PALACIOS AYALA
3. OLIVA VARGAS BARBOSA
4. WENDY YOMAIRA GOMEZ GOMEZ
5.MARIA CRISTINA GOMEZ BARRERA
6.EDNA LORENA GAMBOA
7. ANA CECILIA HUERTAS PEÑA
8. Flor Amanda Meneses
9. MARIA CRISTINA BARBOSA
10. NELLY PATRICIA PABON MORENO 
11. Migleydis Angulo Gronda
12. ANA CECILIA PARRA GARAVITO
13. JULIA TRANSITO 
14. MONTENEGRO ADAM
15. DIANA MARCELA PARRA RODRIGUEZ
16.Sandra Viviana Lozano Bohorquez
17. Amanda Yovanny 	Sotelo Diaz
18. Claudia Franco
19. Gloria Ines Arrieta Aponte
20. Blanca Flor Cruz De Capacho
21.Maria de Jesus Sandoval Manrrique
22.ANDREA JULIANA CAMERO HERRERA
23.Luz Marina Rodriguez
24. Maria Paula Montaña
25. Ingrith Falla
26. Nancy Janeth Rodriguez
27. Nury Diaz
28. Liseth Parra
29. Janette Mojica
30. Amanda Sotelo
31. Rubén Alarcón
32. Luis Alejandro Gomez Vargas
33. Blanca Alix Anaya Quintero
34. Ruby contreras albornoz 
35. Nataly vanessa pajoy patiño</x18tc:text>
  </x18tc:threadedComment>
</x18tc:ThreadedComments>
</file>

<file path=xl/worksheets/_rels/sheet1.xml.rels><?xml version="1.0" encoding="UTF-8" standalone="yes"?><Relationships xmlns="http://schemas.openxmlformats.org/package/2006/relationships"><Relationship Id="rId1" Type="http://schemas.openxmlformats.org/officeDocument/2006/relationships/comments" Target="../comments1.xml"/><Relationship Id="rId2" Type="http://schemas.microsoft.com/office/2017/10/relationships/threadedComment" Target="../threadedComments/threadedComment1.xml"/><Relationship Id="rId3" Type="http://schemas.microsoft.com/office/2019/04/relationships/documenttask" Target="../documenttasks/documenttask1.xml"/><Relationship Id="rId4" Type="http://schemas.openxmlformats.org/officeDocument/2006/relationships/hyperlink" Target="https://docs.google.com/spreadsheets/u/0/d/1tJai60aSbHisA6pFznj0bwYnS3mV6wSi5VxxjqSm4Sg/edit" TargetMode="External"/><Relationship Id="rId5" Type="http://schemas.openxmlformats.org/officeDocument/2006/relationships/hyperlink" Target="https://docs.google.com/spreadsheets/u/0/d/1XO6yEjpFZIBwmPvZFOCv2ZDBKRKA4BRypk7m-WuIr18/edit" TargetMode="External"/><Relationship Id="rId6" Type="http://schemas.openxmlformats.org/officeDocument/2006/relationships/hyperlink" Target="https://docs.google.com/spreadsheets/u/0/d/1rvAnDWwTHX4v0xLs-znU0j01keIMjYZK8tdyMW0iQps/edit" TargetMode="External"/><Relationship Id="rId7" Type="http://schemas.openxmlformats.org/officeDocument/2006/relationships/drawing" Target="../drawings/drawing1.xml"/><Relationship Id="rId8"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48.88"/>
    <col customWidth="1" min="2" max="2" width="20.13"/>
    <col customWidth="1" min="3" max="3" width="21.13"/>
    <col customWidth="1" min="5" max="5" width="15.63"/>
  </cols>
  <sheetData>
    <row r="1">
      <c r="A1" s="1" t="s">
        <v>0</v>
      </c>
    </row>
    <row r="2">
      <c r="A2" s="1" t="s">
        <v>1</v>
      </c>
    </row>
    <row r="3">
      <c r="A3" s="1" t="s">
        <v>2</v>
      </c>
    </row>
    <row r="6">
      <c r="A6" s="2" t="s">
        <v>3</v>
      </c>
    </row>
    <row r="7">
      <c r="A7" s="3" t="s">
        <v>4</v>
      </c>
      <c r="B7" s="4"/>
      <c r="C7" s="3" t="s">
        <v>5</v>
      </c>
      <c r="D7" s="4"/>
      <c r="E7" s="4"/>
      <c r="F7" s="3" t="s">
        <v>6</v>
      </c>
      <c r="G7" s="4"/>
      <c r="H7" s="4"/>
      <c r="I7" s="3" t="s">
        <v>7</v>
      </c>
      <c r="J7" s="4"/>
      <c r="K7" s="4"/>
      <c r="L7" s="3" t="s">
        <v>8</v>
      </c>
      <c r="M7" s="4"/>
    </row>
    <row r="8">
      <c r="A8" s="3" t="s">
        <v>9</v>
      </c>
      <c r="B8" s="3" t="s">
        <v>10</v>
      </c>
      <c r="C8" s="3" t="s">
        <v>11</v>
      </c>
      <c r="D8" s="3" t="s">
        <v>12</v>
      </c>
      <c r="E8" s="3" t="s">
        <v>13</v>
      </c>
      <c r="F8" s="3" t="s">
        <v>14</v>
      </c>
      <c r="G8" s="3" t="s">
        <v>15</v>
      </c>
      <c r="H8" s="3" t="s">
        <v>16</v>
      </c>
      <c r="I8" s="3" t="s">
        <v>14</v>
      </c>
      <c r="J8" s="3" t="s">
        <v>15</v>
      </c>
      <c r="K8" s="3" t="s">
        <v>16</v>
      </c>
      <c r="L8" s="4"/>
      <c r="M8" s="4"/>
    </row>
    <row r="9">
      <c r="A9" s="5" t="s">
        <v>17</v>
      </c>
      <c r="B9" s="6">
        <v>153.0</v>
      </c>
      <c r="C9" s="6">
        <v>3.0</v>
      </c>
      <c r="D9" s="6">
        <v>137.0</v>
      </c>
      <c r="E9" s="6">
        <v>0.0</v>
      </c>
      <c r="F9" s="6">
        <v>60.0</v>
      </c>
      <c r="G9" s="6">
        <v>65.0</v>
      </c>
      <c r="H9" s="6">
        <v>18.0</v>
      </c>
      <c r="I9" s="6">
        <v>61.0</v>
      </c>
      <c r="J9" s="6">
        <v>69.0</v>
      </c>
      <c r="K9" s="6">
        <v>19.0</v>
      </c>
      <c r="L9" s="6">
        <v>3.0</v>
      </c>
    </row>
    <row r="10">
      <c r="A10" s="5" t="s">
        <v>18</v>
      </c>
      <c r="B10" s="6">
        <v>121.0</v>
      </c>
      <c r="C10" s="6">
        <v>6.0</v>
      </c>
      <c r="D10" s="6">
        <v>107.0</v>
      </c>
      <c r="E10" s="6">
        <v>0.0</v>
      </c>
      <c r="F10" s="6">
        <v>49.0</v>
      </c>
      <c r="G10" s="6">
        <v>40.0</v>
      </c>
      <c r="H10" s="6">
        <v>26.0</v>
      </c>
      <c r="I10" s="6">
        <v>51.0</v>
      </c>
      <c r="J10" s="6">
        <v>43.0</v>
      </c>
      <c r="K10" s="6">
        <v>26.0</v>
      </c>
      <c r="L10" s="6">
        <v>0.0</v>
      </c>
    </row>
    <row r="11">
      <c r="A11" s="5" t="s">
        <v>19</v>
      </c>
      <c r="B11" s="6">
        <f t="shared" ref="B11:M11" si="1">SUM(B9,B10)</f>
        <v>274</v>
      </c>
      <c r="C11" s="6">
        <f t="shared" si="1"/>
        <v>9</v>
      </c>
      <c r="D11" s="6">
        <f t="shared" si="1"/>
        <v>244</v>
      </c>
      <c r="E11" s="6">
        <f t="shared" si="1"/>
        <v>0</v>
      </c>
      <c r="F11" s="6">
        <f t="shared" si="1"/>
        <v>109</v>
      </c>
      <c r="G11" s="6">
        <f t="shared" si="1"/>
        <v>105</v>
      </c>
      <c r="H11" s="6">
        <f t="shared" si="1"/>
        <v>44</v>
      </c>
      <c r="I11" s="6">
        <f t="shared" si="1"/>
        <v>112</v>
      </c>
      <c r="J11" s="6">
        <f t="shared" si="1"/>
        <v>112</v>
      </c>
      <c r="K11" s="6">
        <f t="shared" si="1"/>
        <v>45</v>
      </c>
      <c r="L11" s="6">
        <f t="shared" si="1"/>
        <v>3</v>
      </c>
      <c r="M11" s="6">
        <f t="shared" si="1"/>
        <v>0</v>
      </c>
    </row>
    <row r="12">
      <c r="A12" s="5" t="s">
        <v>20</v>
      </c>
      <c r="B12" s="6">
        <v>117.0</v>
      </c>
      <c r="C12" s="6">
        <v>0.0</v>
      </c>
      <c r="D12" s="6">
        <v>0.0</v>
      </c>
      <c r="E12" s="6">
        <v>107.0</v>
      </c>
      <c r="F12" s="6">
        <v>111.0</v>
      </c>
      <c r="G12" s="6">
        <v>0.0</v>
      </c>
      <c r="H12" s="6">
        <v>0.0</v>
      </c>
      <c r="I12" s="6">
        <v>114.0</v>
      </c>
      <c r="J12" s="6">
        <v>0.0</v>
      </c>
      <c r="K12" s="6">
        <v>0.0</v>
      </c>
      <c r="L12" s="6">
        <v>0.0</v>
      </c>
    </row>
    <row r="13">
      <c r="A13" s="5" t="s">
        <v>21</v>
      </c>
      <c r="B13" s="6">
        <v>126.0</v>
      </c>
      <c r="C13" s="6">
        <v>0.0</v>
      </c>
      <c r="D13" s="6">
        <v>0.0</v>
      </c>
      <c r="E13" s="6">
        <v>120.0</v>
      </c>
      <c r="F13" s="6">
        <v>123.0</v>
      </c>
      <c r="G13" s="6">
        <v>0.0</v>
      </c>
      <c r="H13" s="6">
        <v>0.0</v>
      </c>
      <c r="I13" s="6">
        <v>126.0</v>
      </c>
      <c r="J13" s="6">
        <v>0.0</v>
      </c>
      <c r="K13" s="6">
        <v>0.0</v>
      </c>
      <c r="L13" s="6">
        <v>0.0</v>
      </c>
    </row>
    <row r="14">
      <c r="A14" s="5" t="s">
        <v>22</v>
      </c>
      <c r="B14" s="6">
        <f t="shared" ref="B14:M14" si="2">SUM(B13,B12)</f>
        <v>243</v>
      </c>
      <c r="C14" s="6">
        <f t="shared" si="2"/>
        <v>0</v>
      </c>
      <c r="D14" s="6">
        <f t="shared" si="2"/>
        <v>0</v>
      </c>
      <c r="E14" s="6">
        <f t="shared" si="2"/>
        <v>227</v>
      </c>
      <c r="F14" s="6">
        <f t="shared" si="2"/>
        <v>234</v>
      </c>
      <c r="G14" s="6">
        <f t="shared" si="2"/>
        <v>0</v>
      </c>
      <c r="H14" s="6">
        <f t="shared" si="2"/>
        <v>0</v>
      </c>
      <c r="I14" s="6">
        <f t="shared" si="2"/>
        <v>240</v>
      </c>
      <c r="J14" s="6">
        <f t="shared" si="2"/>
        <v>0</v>
      </c>
      <c r="K14" s="6">
        <f t="shared" si="2"/>
        <v>0</v>
      </c>
      <c r="L14" s="6">
        <f t="shared" si="2"/>
        <v>0</v>
      </c>
      <c r="M14" s="6">
        <f t="shared" si="2"/>
        <v>0</v>
      </c>
    </row>
    <row r="15">
      <c r="A15" s="5" t="s">
        <v>23</v>
      </c>
      <c r="B15" s="6">
        <f t="shared" ref="B15:M15" si="3">SUM(B14,B11)</f>
        <v>517</v>
      </c>
      <c r="C15" s="6">
        <f t="shared" si="3"/>
        <v>9</v>
      </c>
      <c r="D15" s="6">
        <f t="shared" si="3"/>
        <v>244</v>
      </c>
      <c r="E15" s="6">
        <f t="shared" si="3"/>
        <v>227</v>
      </c>
      <c r="F15" s="6">
        <f t="shared" si="3"/>
        <v>343</v>
      </c>
      <c r="G15" s="6">
        <f t="shared" si="3"/>
        <v>105</v>
      </c>
      <c r="H15" s="6">
        <f t="shared" si="3"/>
        <v>44</v>
      </c>
      <c r="I15" s="6">
        <f t="shared" si="3"/>
        <v>352</v>
      </c>
      <c r="J15" s="6">
        <f t="shared" si="3"/>
        <v>112</v>
      </c>
      <c r="K15" s="6">
        <f t="shared" si="3"/>
        <v>45</v>
      </c>
      <c r="L15" s="6">
        <f t="shared" si="3"/>
        <v>3</v>
      </c>
      <c r="M15" s="6">
        <f t="shared" si="3"/>
        <v>0</v>
      </c>
    </row>
    <row r="16">
      <c r="A16" s="7" t="s">
        <v>24</v>
      </c>
      <c r="B16" s="7">
        <f>B15</f>
        <v>517</v>
      </c>
      <c r="C16" s="8">
        <f>SUM(C15,D15,E15)</f>
        <v>480</v>
      </c>
      <c r="F16" s="8">
        <f>SUM(F15,G15,H15)</f>
        <v>492</v>
      </c>
      <c r="I16" s="8">
        <f>SUM(I15,J15,K15)</f>
        <v>509</v>
      </c>
      <c r="L16" s="8">
        <f>SUM(L15,M15,N15)</f>
        <v>3</v>
      </c>
    </row>
    <row r="18">
      <c r="A18" s="9" t="s">
        <v>25</v>
      </c>
    </row>
    <row r="19">
      <c r="A19" s="10"/>
      <c r="B19" s="10"/>
      <c r="C19" s="11" t="s">
        <v>5</v>
      </c>
      <c r="D19" s="10"/>
      <c r="E19" s="10"/>
      <c r="F19" s="11" t="s">
        <v>6</v>
      </c>
      <c r="G19" s="10"/>
      <c r="H19" s="10"/>
      <c r="I19" s="11" t="s">
        <v>7</v>
      </c>
      <c r="J19" s="10"/>
      <c r="K19" s="10"/>
      <c r="L19" s="11" t="s">
        <v>8</v>
      </c>
      <c r="M19" s="10"/>
    </row>
    <row r="20">
      <c r="A20" s="11" t="s">
        <v>9</v>
      </c>
      <c r="B20" s="11" t="s">
        <v>10</v>
      </c>
      <c r="C20" s="11" t="s">
        <v>11</v>
      </c>
      <c r="D20" s="11" t="s">
        <v>12</v>
      </c>
      <c r="E20" s="11" t="s">
        <v>13</v>
      </c>
      <c r="F20" s="11" t="s">
        <v>14</v>
      </c>
      <c r="G20" s="11" t="s">
        <v>15</v>
      </c>
      <c r="H20" s="11" t="s">
        <v>16</v>
      </c>
      <c r="I20" s="11" t="s">
        <v>14</v>
      </c>
      <c r="J20" s="11" t="s">
        <v>15</v>
      </c>
      <c r="K20" s="11" t="s">
        <v>16</v>
      </c>
      <c r="L20" s="10"/>
      <c r="M20" s="10"/>
    </row>
    <row r="21">
      <c r="A21" s="12" t="s">
        <v>17</v>
      </c>
      <c r="B21" s="6">
        <v>5.0</v>
      </c>
      <c r="C21" s="6">
        <v>1.0</v>
      </c>
      <c r="D21" s="6">
        <v>4.0</v>
      </c>
      <c r="E21" s="6">
        <v>0.0</v>
      </c>
      <c r="F21" s="6">
        <v>1.0</v>
      </c>
      <c r="G21" s="6">
        <v>3.0</v>
      </c>
      <c r="H21" s="6">
        <v>1.0</v>
      </c>
      <c r="I21" s="6">
        <v>1.0</v>
      </c>
      <c r="J21" s="6">
        <v>3.0</v>
      </c>
      <c r="K21" s="6">
        <v>1.0</v>
      </c>
      <c r="L21" s="6">
        <v>2.0</v>
      </c>
    </row>
    <row r="22">
      <c r="A22" s="12" t="s">
        <v>18</v>
      </c>
      <c r="B22" s="6">
        <v>12.0</v>
      </c>
      <c r="C22" s="6">
        <v>1.0</v>
      </c>
      <c r="D22" s="6">
        <v>11.0</v>
      </c>
      <c r="E22" s="6">
        <v>0.0</v>
      </c>
      <c r="F22" s="6">
        <v>3.0</v>
      </c>
      <c r="G22" s="6">
        <v>3.0</v>
      </c>
      <c r="H22" s="6">
        <v>6.0</v>
      </c>
      <c r="I22" s="6">
        <v>3.0</v>
      </c>
      <c r="J22" s="6">
        <v>3.0</v>
      </c>
      <c r="K22" s="6">
        <v>6.0</v>
      </c>
      <c r="L22" s="6">
        <v>4.0</v>
      </c>
    </row>
    <row r="23">
      <c r="A23" s="12" t="s">
        <v>19</v>
      </c>
      <c r="B23" s="6">
        <v>17.0</v>
      </c>
      <c r="C23" s="6">
        <v>2.0</v>
      </c>
      <c r="D23" s="6">
        <v>15.0</v>
      </c>
      <c r="E23" s="6">
        <v>0.0</v>
      </c>
      <c r="F23" s="6">
        <v>4.0</v>
      </c>
      <c r="G23" s="6">
        <v>6.0</v>
      </c>
      <c r="H23" s="6">
        <v>7.0</v>
      </c>
      <c r="I23" s="6">
        <v>4.0</v>
      </c>
      <c r="J23" s="6">
        <v>6.0</v>
      </c>
      <c r="K23" s="6">
        <v>7.0</v>
      </c>
      <c r="L23" s="6">
        <v>6.0</v>
      </c>
    </row>
    <row r="24">
      <c r="A24" s="12" t="s">
        <v>20</v>
      </c>
      <c r="B24" s="6">
        <v>3.0</v>
      </c>
      <c r="C24" s="6">
        <v>0.0</v>
      </c>
      <c r="D24" s="6">
        <v>0.0</v>
      </c>
      <c r="E24" s="6">
        <v>3.0</v>
      </c>
      <c r="F24" s="6">
        <v>3.0</v>
      </c>
      <c r="G24" s="6">
        <v>0.0</v>
      </c>
      <c r="H24" s="6">
        <v>0.0</v>
      </c>
      <c r="I24" s="6">
        <v>3.0</v>
      </c>
      <c r="J24" s="6">
        <v>0.0</v>
      </c>
      <c r="K24" s="6">
        <v>0.0</v>
      </c>
      <c r="L24" s="6">
        <v>0.0</v>
      </c>
    </row>
    <row r="25">
      <c r="A25" s="12" t="s">
        <v>21</v>
      </c>
      <c r="B25" s="6">
        <v>0.0</v>
      </c>
      <c r="C25" s="6">
        <v>0.0</v>
      </c>
      <c r="D25" s="6">
        <v>0.0</v>
      </c>
      <c r="E25" s="6">
        <v>0.0</v>
      </c>
      <c r="F25" s="6">
        <v>0.0</v>
      </c>
      <c r="G25" s="6">
        <v>0.0</v>
      </c>
      <c r="H25" s="6">
        <v>0.0</v>
      </c>
      <c r="I25" s="6">
        <v>0.0</v>
      </c>
      <c r="J25" s="6">
        <v>0.0</v>
      </c>
      <c r="K25" s="6">
        <v>0.0</v>
      </c>
      <c r="L25" s="6">
        <v>0.0</v>
      </c>
    </row>
    <row r="26">
      <c r="A26" s="12" t="s">
        <v>22</v>
      </c>
      <c r="B26" s="6">
        <v>3.0</v>
      </c>
      <c r="C26" s="6">
        <v>0.0</v>
      </c>
      <c r="D26" s="6">
        <v>0.0</v>
      </c>
      <c r="E26" s="6">
        <v>3.0</v>
      </c>
      <c r="F26" s="6">
        <v>3.0</v>
      </c>
      <c r="G26" s="6">
        <v>0.0</v>
      </c>
      <c r="H26" s="6">
        <v>0.0</v>
      </c>
      <c r="I26" s="6">
        <v>3.0</v>
      </c>
      <c r="J26" s="6">
        <v>0.0</v>
      </c>
      <c r="K26" s="6">
        <v>0.0</v>
      </c>
      <c r="L26" s="6">
        <v>0.0</v>
      </c>
    </row>
    <row r="27">
      <c r="A27" s="12" t="s">
        <v>23</v>
      </c>
      <c r="B27" s="6">
        <v>20.0</v>
      </c>
      <c r="C27" s="6">
        <v>2.0</v>
      </c>
      <c r="D27" s="6">
        <v>15.0</v>
      </c>
      <c r="E27" s="6">
        <v>3.0</v>
      </c>
      <c r="F27" s="6">
        <v>7.0</v>
      </c>
      <c r="G27" s="6">
        <v>6.0</v>
      </c>
      <c r="H27" s="6">
        <v>7.0</v>
      </c>
      <c r="I27" s="6">
        <v>7.0</v>
      </c>
      <c r="J27" s="6">
        <v>6.0</v>
      </c>
      <c r="K27" s="6">
        <v>7.0</v>
      </c>
      <c r="L27" s="6">
        <v>6.0</v>
      </c>
    </row>
    <row r="28">
      <c r="A28" s="12" t="s">
        <v>24</v>
      </c>
      <c r="B28" s="12">
        <v>20.0</v>
      </c>
      <c r="C28" s="13">
        <v>20.0</v>
      </c>
      <c r="F28" s="13">
        <v>20.0</v>
      </c>
      <c r="I28" s="13">
        <v>20.0</v>
      </c>
      <c r="L28" s="12">
        <v>6.0</v>
      </c>
      <c r="M28" s="14"/>
    </row>
    <row r="30">
      <c r="A30" s="15" t="s">
        <v>26</v>
      </c>
    </row>
    <row r="31">
      <c r="A31" s="16"/>
      <c r="B31" s="16"/>
      <c r="C31" s="17" t="s">
        <v>5</v>
      </c>
      <c r="D31" s="16"/>
      <c r="E31" s="16"/>
      <c r="F31" s="17" t="s">
        <v>6</v>
      </c>
      <c r="G31" s="16"/>
      <c r="H31" s="16"/>
      <c r="I31" s="17" t="s">
        <v>7</v>
      </c>
      <c r="J31" s="16"/>
      <c r="K31" s="16"/>
      <c r="L31" s="17" t="s">
        <v>8</v>
      </c>
      <c r="M31" s="16"/>
    </row>
    <row r="32">
      <c r="A32" s="17" t="s">
        <v>9</v>
      </c>
      <c r="B32" s="17" t="s">
        <v>10</v>
      </c>
      <c r="C32" s="17" t="s">
        <v>11</v>
      </c>
      <c r="D32" s="17" t="s">
        <v>12</v>
      </c>
      <c r="E32" s="17" t="s">
        <v>13</v>
      </c>
      <c r="F32" s="17" t="s">
        <v>14</v>
      </c>
      <c r="G32" s="17" t="s">
        <v>15</v>
      </c>
      <c r="H32" s="17" t="s">
        <v>16</v>
      </c>
      <c r="I32" s="17" t="s">
        <v>14</v>
      </c>
      <c r="J32" s="17" t="s">
        <v>15</v>
      </c>
      <c r="K32" s="17" t="s">
        <v>16</v>
      </c>
      <c r="L32" s="16"/>
      <c r="M32" s="16"/>
    </row>
    <row r="33">
      <c r="A33" s="17" t="s">
        <v>17</v>
      </c>
      <c r="B33" s="6">
        <v>143.0</v>
      </c>
      <c r="C33" s="6">
        <v>1.0</v>
      </c>
      <c r="D33" s="6">
        <v>129.0</v>
      </c>
      <c r="E33" s="6">
        <v>0.0</v>
      </c>
      <c r="F33" s="6">
        <v>48.0</v>
      </c>
      <c r="G33" s="6">
        <v>48.0</v>
      </c>
      <c r="H33" s="6">
        <v>39.0</v>
      </c>
      <c r="I33" s="6">
        <v>41.0</v>
      </c>
      <c r="J33" s="6">
        <v>45.0</v>
      </c>
      <c r="K33" s="6">
        <v>40.0</v>
      </c>
      <c r="L33" s="6">
        <v>0.0</v>
      </c>
      <c r="M33" s="6">
        <v>0.0</v>
      </c>
    </row>
    <row r="34">
      <c r="A34" s="17" t="s">
        <v>18</v>
      </c>
      <c r="B34" s="6">
        <v>94.0</v>
      </c>
      <c r="C34" s="6">
        <f>1+1</f>
        <v>2</v>
      </c>
      <c r="D34" s="6">
        <v>83.0</v>
      </c>
      <c r="E34" s="6">
        <v>0.0</v>
      </c>
      <c r="F34" s="6">
        <v>27.0</v>
      </c>
      <c r="G34" s="6">
        <v>41.0</v>
      </c>
      <c r="H34" s="6">
        <v>20.0</v>
      </c>
      <c r="I34" s="6">
        <v>30.0</v>
      </c>
      <c r="J34" s="6">
        <v>41.0</v>
      </c>
      <c r="K34" s="6">
        <v>18.0</v>
      </c>
      <c r="L34" s="6">
        <v>0.0</v>
      </c>
      <c r="M34" s="6">
        <v>0.0</v>
      </c>
    </row>
    <row r="35">
      <c r="A35" s="17" t="s">
        <v>19</v>
      </c>
      <c r="B35" s="6">
        <f>SUM(B33:B34)</f>
        <v>237</v>
      </c>
      <c r="C35" s="6">
        <f>SUM(C33,C34)</f>
        <v>3</v>
      </c>
      <c r="D35" s="18">
        <f t="shared" ref="D35:M35" si="4">SUM(D34,D33)</f>
        <v>212</v>
      </c>
      <c r="E35" s="18">
        <f t="shared" si="4"/>
        <v>0</v>
      </c>
      <c r="F35" s="18">
        <f t="shared" si="4"/>
        <v>75</v>
      </c>
      <c r="G35" s="18">
        <f t="shared" si="4"/>
        <v>89</v>
      </c>
      <c r="H35" s="18">
        <f t="shared" si="4"/>
        <v>59</v>
      </c>
      <c r="I35" s="18">
        <f t="shared" si="4"/>
        <v>71</v>
      </c>
      <c r="J35" s="18">
        <f t="shared" si="4"/>
        <v>86</v>
      </c>
      <c r="K35" s="18">
        <f t="shared" si="4"/>
        <v>58</v>
      </c>
      <c r="L35" s="18">
        <f t="shared" si="4"/>
        <v>0</v>
      </c>
      <c r="M35" s="18">
        <f t="shared" si="4"/>
        <v>0</v>
      </c>
    </row>
    <row r="36">
      <c r="A36" s="17" t="s">
        <v>20</v>
      </c>
      <c r="B36" s="6">
        <v>115.0</v>
      </c>
      <c r="C36" s="6">
        <v>0.0</v>
      </c>
      <c r="D36" s="6">
        <v>0.0</v>
      </c>
      <c r="E36" s="6">
        <v>102.0</v>
      </c>
      <c r="F36" s="6">
        <v>113.0</v>
      </c>
      <c r="G36" s="6">
        <v>0.0</v>
      </c>
      <c r="H36" s="6">
        <v>0.0</v>
      </c>
      <c r="I36" s="6">
        <v>103.0</v>
      </c>
      <c r="J36" s="6">
        <v>0.0</v>
      </c>
      <c r="K36" s="6">
        <v>0.0</v>
      </c>
      <c r="L36" s="6">
        <v>0.0</v>
      </c>
      <c r="M36" s="6">
        <v>1.0</v>
      </c>
    </row>
    <row r="37">
      <c r="A37" s="17" t="s">
        <v>21</v>
      </c>
      <c r="B37" s="6">
        <v>95.0</v>
      </c>
      <c r="C37" s="6">
        <v>0.0</v>
      </c>
      <c r="D37" s="6">
        <v>0.0</v>
      </c>
      <c r="E37" s="6">
        <v>85.0</v>
      </c>
      <c r="F37" s="6">
        <v>89.0</v>
      </c>
      <c r="G37" s="6">
        <v>0.0</v>
      </c>
      <c r="H37" s="6">
        <v>0.0</v>
      </c>
      <c r="I37" s="6">
        <v>89.0</v>
      </c>
      <c r="J37" s="6">
        <v>0.0</v>
      </c>
      <c r="K37" s="6">
        <v>0.0</v>
      </c>
      <c r="L37" s="6">
        <v>0.0</v>
      </c>
      <c r="M37" s="6">
        <v>0.0</v>
      </c>
    </row>
    <row r="38">
      <c r="A38" s="17" t="s">
        <v>22</v>
      </c>
      <c r="B38" s="6">
        <f t="shared" ref="B38:M38" si="5">SUM(B37,B36)</f>
        <v>210</v>
      </c>
      <c r="C38" s="6">
        <f t="shared" si="5"/>
        <v>0</v>
      </c>
      <c r="D38" s="6">
        <f t="shared" si="5"/>
        <v>0</v>
      </c>
      <c r="E38" s="6">
        <f t="shared" si="5"/>
        <v>187</v>
      </c>
      <c r="F38" s="6">
        <f t="shared" si="5"/>
        <v>202</v>
      </c>
      <c r="G38" s="6">
        <f t="shared" si="5"/>
        <v>0</v>
      </c>
      <c r="H38" s="6">
        <f t="shared" si="5"/>
        <v>0</v>
      </c>
      <c r="I38" s="6">
        <f t="shared" si="5"/>
        <v>192</v>
      </c>
      <c r="J38" s="6">
        <f t="shared" si="5"/>
        <v>0</v>
      </c>
      <c r="K38" s="6">
        <f t="shared" si="5"/>
        <v>0</v>
      </c>
      <c r="L38" s="6">
        <f t="shared" si="5"/>
        <v>0</v>
      </c>
      <c r="M38" s="6">
        <f t="shared" si="5"/>
        <v>1</v>
      </c>
    </row>
    <row r="39">
      <c r="A39" s="17" t="s">
        <v>23</v>
      </c>
      <c r="B39" s="6">
        <f t="shared" ref="B39:M39" si="6">SUM(B35,B38)</f>
        <v>447</v>
      </c>
      <c r="C39" s="6">
        <f t="shared" si="6"/>
        <v>3</v>
      </c>
      <c r="D39" s="6">
        <f t="shared" si="6"/>
        <v>212</v>
      </c>
      <c r="E39" s="6">
        <f t="shared" si="6"/>
        <v>187</v>
      </c>
      <c r="F39" s="6">
        <f t="shared" si="6"/>
        <v>277</v>
      </c>
      <c r="G39" s="6">
        <f t="shared" si="6"/>
        <v>89</v>
      </c>
      <c r="H39" s="6">
        <f t="shared" si="6"/>
        <v>59</v>
      </c>
      <c r="I39" s="6">
        <f t="shared" si="6"/>
        <v>263</v>
      </c>
      <c r="J39" s="6">
        <f t="shared" si="6"/>
        <v>86</v>
      </c>
      <c r="K39" s="6">
        <f t="shared" si="6"/>
        <v>58</v>
      </c>
      <c r="L39" s="6">
        <f t="shared" si="6"/>
        <v>0</v>
      </c>
      <c r="M39" s="6">
        <f t="shared" si="6"/>
        <v>1</v>
      </c>
    </row>
    <row r="40">
      <c r="A40" s="17" t="s">
        <v>24</v>
      </c>
      <c r="B40" s="17">
        <f>B39</f>
        <v>447</v>
      </c>
      <c r="C40" s="15">
        <f>SUM(C39:E39)</f>
        <v>402</v>
      </c>
      <c r="F40" s="15">
        <f>SUM(F39:H39)</f>
        <v>425</v>
      </c>
      <c r="I40" s="15">
        <f>SUM(I39:K39)</f>
        <v>407</v>
      </c>
      <c r="L40" s="15">
        <f>SUM(L39:N39)</f>
        <v>1</v>
      </c>
    </row>
    <row r="43">
      <c r="A43" s="19" t="s">
        <v>27</v>
      </c>
    </row>
    <row r="44">
      <c r="A44" s="20"/>
      <c r="B44" s="20"/>
      <c r="C44" s="21" t="s">
        <v>5</v>
      </c>
      <c r="F44" s="21" t="s">
        <v>6</v>
      </c>
      <c r="I44" s="21" t="s">
        <v>7</v>
      </c>
      <c r="L44" s="21" t="s">
        <v>8</v>
      </c>
      <c r="M44" s="20"/>
    </row>
    <row r="45">
      <c r="A45" s="21" t="s">
        <v>9</v>
      </c>
      <c r="B45" s="21" t="s">
        <v>10</v>
      </c>
      <c r="C45" s="21" t="s">
        <v>11</v>
      </c>
      <c r="D45" s="21" t="s">
        <v>12</v>
      </c>
      <c r="E45" s="21" t="s">
        <v>13</v>
      </c>
      <c r="F45" s="21" t="s">
        <v>14</v>
      </c>
      <c r="G45" s="21" t="s">
        <v>15</v>
      </c>
      <c r="H45" s="21" t="s">
        <v>16</v>
      </c>
      <c r="I45" s="21" t="s">
        <v>14</v>
      </c>
      <c r="J45" s="21" t="s">
        <v>15</v>
      </c>
      <c r="K45" s="21" t="s">
        <v>16</v>
      </c>
      <c r="L45" s="20"/>
      <c r="M45" s="20"/>
    </row>
    <row r="46">
      <c r="A46" s="21" t="s">
        <v>17</v>
      </c>
      <c r="B46" s="22">
        <f t="shared" ref="B46:L46" si="7">B33+B21+B9</f>
        <v>301</v>
      </c>
      <c r="C46" s="22">
        <f t="shared" si="7"/>
        <v>5</v>
      </c>
      <c r="D46" s="22">
        <f t="shared" si="7"/>
        <v>270</v>
      </c>
      <c r="E46" s="22">
        <f t="shared" si="7"/>
        <v>0</v>
      </c>
      <c r="F46" s="22">
        <f t="shared" si="7"/>
        <v>109</v>
      </c>
      <c r="G46" s="22">
        <f t="shared" si="7"/>
        <v>116</v>
      </c>
      <c r="H46" s="22">
        <f t="shared" si="7"/>
        <v>58</v>
      </c>
      <c r="I46" s="22">
        <f t="shared" si="7"/>
        <v>103</v>
      </c>
      <c r="J46" s="22">
        <f t="shared" si="7"/>
        <v>117</v>
      </c>
      <c r="K46" s="22">
        <f t="shared" si="7"/>
        <v>60</v>
      </c>
      <c r="L46" s="22">
        <f t="shared" si="7"/>
        <v>5</v>
      </c>
      <c r="M46" s="23"/>
    </row>
    <row r="47">
      <c r="A47" s="21" t="s">
        <v>18</v>
      </c>
      <c r="B47" s="22">
        <f t="shared" ref="B47:L47" si="8">B34+B22+B10</f>
        <v>227</v>
      </c>
      <c r="C47" s="22">
        <f t="shared" si="8"/>
        <v>9</v>
      </c>
      <c r="D47" s="22">
        <f t="shared" si="8"/>
        <v>201</v>
      </c>
      <c r="E47" s="22">
        <f t="shared" si="8"/>
        <v>0</v>
      </c>
      <c r="F47" s="22">
        <f t="shared" si="8"/>
        <v>79</v>
      </c>
      <c r="G47" s="22">
        <f t="shared" si="8"/>
        <v>84</v>
      </c>
      <c r="H47" s="22">
        <f t="shared" si="8"/>
        <v>52</v>
      </c>
      <c r="I47" s="22">
        <f t="shared" si="8"/>
        <v>84</v>
      </c>
      <c r="J47" s="22">
        <f t="shared" si="8"/>
        <v>87</v>
      </c>
      <c r="K47" s="22">
        <f t="shared" si="8"/>
        <v>50</v>
      </c>
      <c r="L47" s="22">
        <f t="shared" si="8"/>
        <v>4</v>
      </c>
      <c r="M47" s="23"/>
    </row>
    <row r="48">
      <c r="A48" s="21" t="s">
        <v>19</v>
      </c>
      <c r="B48" s="22">
        <f t="shared" ref="B48:L48" si="9">B35+B23+B11</f>
        <v>528</v>
      </c>
      <c r="C48" s="22">
        <f t="shared" si="9"/>
        <v>14</v>
      </c>
      <c r="D48" s="22">
        <f t="shared" si="9"/>
        <v>471</v>
      </c>
      <c r="E48" s="22">
        <f t="shared" si="9"/>
        <v>0</v>
      </c>
      <c r="F48" s="22">
        <f t="shared" si="9"/>
        <v>188</v>
      </c>
      <c r="G48" s="22">
        <f t="shared" si="9"/>
        <v>200</v>
      </c>
      <c r="H48" s="22">
        <f t="shared" si="9"/>
        <v>110</v>
      </c>
      <c r="I48" s="22">
        <f t="shared" si="9"/>
        <v>187</v>
      </c>
      <c r="J48" s="22">
        <f t="shared" si="9"/>
        <v>204</v>
      </c>
      <c r="K48" s="22">
        <f t="shared" si="9"/>
        <v>110</v>
      </c>
      <c r="L48" s="22">
        <f t="shared" si="9"/>
        <v>9</v>
      </c>
      <c r="M48" s="23"/>
    </row>
    <row r="49">
      <c r="A49" s="21" t="s">
        <v>20</v>
      </c>
      <c r="B49" s="22">
        <f t="shared" ref="B49:L49" si="10">B36+B24+B12</f>
        <v>235</v>
      </c>
      <c r="C49" s="22">
        <f t="shared" si="10"/>
        <v>0</v>
      </c>
      <c r="D49" s="22">
        <f t="shared" si="10"/>
        <v>0</v>
      </c>
      <c r="E49" s="22">
        <f t="shared" si="10"/>
        <v>212</v>
      </c>
      <c r="F49" s="22">
        <f t="shared" si="10"/>
        <v>227</v>
      </c>
      <c r="G49" s="22">
        <f t="shared" si="10"/>
        <v>0</v>
      </c>
      <c r="H49" s="22">
        <f t="shared" si="10"/>
        <v>0</v>
      </c>
      <c r="I49" s="22">
        <f t="shared" si="10"/>
        <v>220</v>
      </c>
      <c r="J49" s="22">
        <f t="shared" si="10"/>
        <v>0</v>
      </c>
      <c r="K49" s="22">
        <f t="shared" si="10"/>
        <v>0</v>
      </c>
      <c r="L49" s="22">
        <f t="shared" si="10"/>
        <v>0</v>
      </c>
      <c r="M49" s="23"/>
    </row>
    <row r="50">
      <c r="A50" s="21" t="s">
        <v>21</v>
      </c>
      <c r="B50" s="22">
        <f t="shared" ref="B50:L50" si="11">B37+B25+B13</f>
        <v>221</v>
      </c>
      <c r="C50" s="22">
        <f t="shared" si="11"/>
        <v>0</v>
      </c>
      <c r="D50" s="22">
        <f t="shared" si="11"/>
        <v>0</v>
      </c>
      <c r="E50" s="22">
        <f t="shared" si="11"/>
        <v>205</v>
      </c>
      <c r="F50" s="22">
        <f t="shared" si="11"/>
        <v>212</v>
      </c>
      <c r="G50" s="22">
        <f t="shared" si="11"/>
        <v>0</v>
      </c>
      <c r="H50" s="22">
        <f t="shared" si="11"/>
        <v>0</v>
      </c>
      <c r="I50" s="22">
        <f t="shared" si="11"/>
        <v>215</v>
      </c>
      <c r="J50" s="22">
        <f t="shared" si="11"/>
        <v>0</v>
      </c>
      <c r="K50" s="22">
        <f t="shared" si="11"/>
        <v>0</v>
      </c>
      <c r="L50" s="22">
        <f t="shared" si="11"/>
        <v>0</v>
      </c>
      <c r="M50" s="23"/>
    </row>
    <row r="51">
      <c r="A51" s="21" t="s">
        <v>22</v>
      </c>
      <c r="B51" s="22">
        <f t="shared" ref="B51:L51" si="12">B38+B26+B14</f>
        <v>456</v>
      </c>
      <c r="C51" s="22">
        <f t="shared" si="12"/>
        <v>0</v>
      </c>
      <c r="D51" s="22">
        <f t="shared" si="12"/>
        <v>0</v>
      </c>
      <c r="E51" s="22">
        <f t="shared" si="12"/>
        <v>417</v>
      </c>
      <c r="F51" s="22">
        <f t="shared" si="12"/>
        <v>439</v>
      </c>
      <c r="G51" s="22">
        <f t="shared" si="12"/>
        <v>0</v>
      </c>
      <c r="H51" s="22">
        <f t="shared" si="12"/>
        <v>0</v>
      </c>
      <c r="I51" s="22">
        <f t="shared" si="12"/>
        <v>435</v>
      </c>
      <c r="J51" s="22">
        <f t="shared" si="12"/>
        <v>0</v>
      </c>
      <c r="K51" s="22">
        <f t="shared" si="12"/>
        <v>0</v>
      </c>
      <c r="L51" s="22">
        <f t="shared" si="12"/>
        <v>0</v>
      </c>
      <c r="M51" s="23"/>
    </row>
    <row r="52">
      <c r="A52" s="21" t="s">
        <v>23</v>
      </c>
      <c r="B52" s="22">
        <f t="shared" ref="B52:L52" si="13">B39+B27+B15</f>
        <v>984</v>
      </c>
      <c r="C52" s="22">
        <f t="shared" si="13"/>
        <v>14</v>
      </c>
      <c r="D52" s="22">
        <f t="shared" si="13"/>
        <v>471</v>
      </c>
      <c r="E52" s="22">
        <f t="shared" si="13"/>
        <v>417</v>
      </c>
      <c r="F52" s="22">
        <f t="shared" si="13"/>
        <v>627</v>
      </c>
      <c r="G52" s="22">
        <f t="shared" si="13"/>
        <v>200</v>
      </c>
      <c r="H52" s="22">
        <f t="shared" si="13"/>
        <v>110</v>
      </c>
      <c r="I52" s="22">
        <f t="shared" si="13"/>
        <v>622</v>
      </c>
      <c r="J52" s="22">
        <f t="shared" si="13"/>
        <v>204</v>
      </c>
      <c r="K52" s="22">
        <f t="shared" si="13"/>
        <v>110</v>
      </c>
      <c r="L52" s="22">
        <f t="shared" si="13"/>
        <v>9</v>
      </c>
      <c r="M52" s="23"/>
    </row>
    <row r="53">
      <c r="A53" s="21" t="s">
        <v>24</v>
      </c>
      <c r="B53" s="21">
        <f t="shared" ref="B53:C53" si="14">B40+B28+B16</f>
        <v>984</v>
      </c>
      <c r="C53" s="19">
        <f t="shared" si="14"/>
        <v>902</v>
      </c>
      <c r="D53" s="18"/>
      <c r="E53" s="18"/>
      <c r="F53" s="19">
        <f>F40+F28+F16</f>
        <v>937</v>
      </c>
      <c r="G53" s="18"/>
      <c r="H53" s="18"/>
      <c r="I53" s="19">
        <f>I40+I28+I16</f>
        <v>936</v>
      </c>
      <c r="J53" s="18"/>
      <c r="K53" s="18"/>
      <c r="L53" s="21">
        <f>L40+L28+L16</f>
        <v>10</v>
      </c>
      <c r="M53" s="24"/>
    </row>
    <row r="55">
      <c r="A55" s="25"/>
      <c r="B55" s="26"/>
    </row>
    <row r="57">
      <c r="A57" s="27" t="s">
        <v>28</v>
      </c>
      <c r="C57" s="28"/>
    </row>
    <row r="58">
      <c r="A58" s="29" t="s">
        <v>29</v>
      </c>
      <c r="B58" s="30">
        <f>999</f>
        <v>999</v>
      </c>
      <c r="C58" s="31">
        <v>0.895</v>
      </c>
    </row>
    <row r="59">
      <c r="A59" s="29" t="s">
        <v>30</v>
      </c>
      <c r="B59" s="30">
        <v>1116.0</v>
      </c>
      <c r="C59" s="32"/>
      <c r="D59" s="6" t="s">
        <v>31</v>
      </c>
    </row>
    <row r="60">
      <c r="A60" s="29" t="s">
        <v>32</v>
      </c>
      <c r="B60" s="30">
        <f>B59-B58</f>
        <v>117</v>
      </c>
      <c r="C60" s="32"/>
    </row>
    <row r="61">
      <c r="A61" s="29" t="s">
        <v>33</v>
      </c>
      <c r="B61" s="33">
        <v>202479.0</v>
      </c>
      <c r="C61" s="33">
        <f>(B61*B58)</f>
        <v>202276521</v>
      </c>
      <c r="E61" s="34"/>
    </row>
    <row r="62">
      <c r="A62" s="35"/>
      <c r="B62" s="36"/>
      <c r="C62" s="36"/>
    </row>
    <row r="63">
      <c r="A63" s="29" t="s">
        <v>34</v>
      </c>
      <c r="B63" s="30">
        <f>C52</f>
        <v>14</v>
      </c>
      <c r="C63" s="37"/>
    </row>
    <row r="64">
      <c r="A64" s="29" t="s">
        <v>33</v>
      </c>
      <c r="B64" s="33">
        <v>55136.0</v>
      </c>
      <c r="C64" s="33">
        <f>(B64*B63)</f>
        <v>771904</v>
      </c>
    </row>
    <row r="65">
      <c r="B65" s="38"/>
      <c r="C65" s="38"/>
    </row>
    <row r="66">
      <c r="A66" s="29" t="s">
        <v>35</v>
      </c>
      <c r="B66" s="30">
        <f>478</f>
        <v>478</v>
      </c>
      <c r="C66" s="37"/>
    </row>
    <row r="67">
      <c r="A67" s="29" t="s">
        <v>33</v>
      </c>
      <c r="B67" s="33">
        <v>76755.0</v>
      </c>
      <c r="C67" s="33">
        <f>(B67*B66)</f>
        <v>36688890</v>
      </c>
    </row>
    <row r="68">
      <c r="B68" s="38"/>
      <c r="C68" s="38"/>
    </row>
    <row r="69">
      <c r="A69" s="29" t="s">
        <v>36</v>
      </c>
      <c r="B69" s="30">
        <f>E52</f>
        <v>417</v>
      </c>
      <c r="C69" s="37"/>
    </row>
    <row r="70">
      <c r="A70" s="29" t="s">
        <v>33</v>
      </c>
      <c r="B70" s="33">
        <v>55771.0</v>
      </c>
      <c r="C70" s="33">
        <f>(B70*B69)</f>
        <v>23256507</v>
      </c>
    </row>
    <row r="71">
      <c r="B71" s="38"/>
      <c r="C71" s="38"/>
    </row>
    <row r="72">
      <c r="A72" s="29" t="s">
        <v>37</v>
      </c>
      <c r="B72" s="33">
        <f>(C61+C64+C67+C70)</f>
        <v>262993822</v>
      </c>
    </row>
    <row r="75">
      <c r="A75" s="39" t="s">
        <v>38</v>
      </c>
      <c r="B75" s="39" t="s">
        <v>39</v>
      </c>
      <c r="C75" s="39" t="s">
        <v>40</v>
      </c>
    </row>
    <row r="76">
      <c r="A76" s="39" t="s">
        <v>41</v>
      </c>
      <c r="B76" s="40">
        <v>517.0</v>
      </c>
      <c r="C76" s="41">
        <v>3.0</v>
      </c>
    </row>
    <row r="77">
      <c r="A77" s="39" t="s">
        <v>42</v>
      </c>
      <c r="B77" s="40">
        <v>20.0</v>
      </c>
      <c r="C77" s="41">
        <v>2.0</v>
      </c>
    </row>
    <row r="78">
      <c r="A78" s="39" t="s">
        <v>43</v>
      </c>
      <c r="B78" s="40">
        <v>396.0</v>
      </c>
      <c r="C78" s="41" t="s">
        <v>44</v>
      </c>
    </row>
    <row r="79">
      <c r="A79" s="42" t="s">
        <v>45</v>
      </c>
      <c r="B79" s="43">
        <f>SUM(B76:B78)</f>
        <v>933</v>
      </c>
      <c r="C79" s="44">
        <v>0.83</v>
      </c>
      <c r="E79" s="6" t="s">
        <v>46</v>
      </c>
      <c r="F79" s="6">
        <v>1116.0</v>
      </c>
      <c r="G79" s="6" t="s">
        <v>47</v>
      </c>
    </row>
    <row r="80">
      <c r="C80" s="45"/>
    </row>
  </sheetData>
  <mergeCells count="23">
    <mergeCell ref="A6:M6"/>
    <mergeCell ref="C16:E16"/>
    <mergeCell ref="F16:H16"/>
    <mergeCell ref="I16:K16"/>
    <mergeCell ref="L16:N16"/>
    <mergeCell ref="A18:M18"/>
    <mergeCell ref="C28:E28"/>
    <mergeCell ref="A30:M30"/>
    <mergeCell ref="C44:E44"/>
    <mergeCell ref="F44:H44"/>
    <mergeCell ref="I44:K44"/>
    <mergeCell ref="C53:E53"/>
    <mergeCell ref="F53:H53"/>
    <mergeCell ref="I53:K53"/>
    <mergeCell ref="A57:B57"/>
    <mergeCell ref="B72:C72"/>
    <mergeCell ref="F28:H28"/>
    <mergeCell ref="I28:K28"/>
    <mergeCell ref="C40:E40"/>
    <mergeCell ref="F40:H40"/>
    <mergeCell ref="I40:K40"/>
    <mergeCell ref="L40:N40"/>
    <mergeCell ref="A43:M43"/>
  </mergeCells>
  <conditionalFormatting sqref="A15">
    <cfRule type="notContainsBlanks" dxfId="0" priority="1">
      <formula>LEN(TRIM(A15))&gt;0</formula>
    </cfRule>
  </conditionalFormatting>
  <hyperlinks>
    <hyperlink r:id="rId4" ref="A1"/>
    <hyperlink r:id="rId5" ref="A2"/>
    <hyperlink r:id="rId6" ref="A3"/>
  </hyperlinks>
  <drawing r:id="rId7"/>
  <legacyDrawing r:id="rId8"/>
</worksheet>
</file>