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8_{3495D3FC-495A-40D6-B169-FAFC7CE363E8}" xr6:coauthVersionLast="47" xr6:coauthVersionMax="47" xr10:uidLastSave="{00000000-0000-0000-0000-000000000000}"/>
  <bookViews>
    <workbookView xWindow="-120" yWindow="-120" windowWidth="20730" windowHeight="11040" tabRatio="308" xr2:uid="{00000000-000D-0000-FFFF-FFFF00000000}"/>
  </bookViews>
  <sheets>
    <sheet name="EST.MERCADO minima cuantia" sheetId="4" r:id="rId1"/>
  </sheets>
  <definedNames>
    <definedName name="Excel_BuiltIn_Print_Area_9">#REF!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0" i="4" l="1"/>
  <c r="Q10" i="4" s="1"/>
  <c r="P11" i="4"/>
  <c r="Q11" i="4" s="1"/>
  <c r="P12" i="4"/>
  <c r="Q12" i="4" s="1"/>
  <c r="P13" i="4"/>
  <c r="Q13" i="4" s="1"/>
  <c r="P14" i="4"/>
  <c r="Q14" i="4" s="1"/>
  <c r="P9" i="4"/>
  <c r="Q9" i="4" s="1"/>
  <c r="P8" i="4"/>
  <c r="P15" i="4" s="1"/>
  <c r="K15" i="4"/>
  <c r="Q8" i="4" l="1"/>
  <c r="R8" i="4" s="1"/>
  <c r="S8" i="4" s="1"/>
  <c r="S9" i="4" s="1"/>
  <c r="S10" i="4" s="1"/>
  <c r="S11" i="4" s="1"/>
  <c r="S12" i="4" s="1"/>
  <c r="S13" i="4" s="1"/>
  <c r="S14" i="4" s="1"/>
  <c r="R9" i="4"/>
  <c r="R14" i="4"/>
  <c r="R13" i="4"/>
  <c r="R12" i="4"/>
  <c r="R11" i="4"/>
  <c r="R10" i="4"/>
  <c r="Q15" i="4"/>
  <c r="R15" i="4" l="1"/>
  <c r="R21" i="4" l="1"/>
  <c r="S21" i="4" s="1"/>
</calcChain>
</file>

<file path=xl/sharedStrings.xml><?xml version="1.0" encoding="utf-8"?>
<sst xmlns="http://schemas.openxmlformats.org/spreadsheetml/2006/main" count="47" uniqueCount="41">
  <si>
    <t>CANTIDAD</t>
  </si>
  <si>
    <t>UNIDAD DE MEDIDA</t>
  </si>
  <si>
    <t>SEDE</t>
  </si>
  <si>
    <t>CODIGO PF/PDI/PC</t>
  </si>
  <si>
    <t>DESTINO PRESUPUESTAL</t>
  </si>
  <si>
    <t>CUENTA PRESUPUESTAL</t>
  </si>
  <si>
    <t>% IMPUESTO</t>
  </si>
  <si>
    <t>TOTAL CON IMPUESTOS</t>
  </si>
  <si>
    <t xml:space="preserve">Notas o aclaraciones  </t>
  </si>
  <si>
    <t>No. Item</t>
  </si>
  <si>
    <t xml:space="preserve">    OBJETO</t>
  </si>
  <si>
    <t>SUBTOTAL
(Sin impuestos)</t>
  </si>
  <si>
    <t xml:space="preserve">DESCRIPCIÓN ESPECIFICA DEL
BIEN O SERVICIO </t>
  </si>
  <si>
    <t>CODIGO DANE</t>
  </si>
  <si>
    <t xml:space="preserve"> PRECIO UNITARIO 
(sin iva)</t>
  </si>
  <si>
    <t>TOTAL</t>
  </si>
  <si>
    <r>
      <t xml:space="preserve">VALOR IMPUESTOS
</t>
    </r>
    <r>
      <rPr>
        <b/>
        <sz val="12"/>
        <color rgb="FFFF0000"/>
        <rFont val="Arial"/>
        <family val="2"/>
      </rPr>
      <t xml:space="preserve"> (Aclarar el nombre del impuesto) (Si el item tiene AIU, no debe colocar valor en esta columna) </t>
    </r>
    <r>
      <rPr>
        <b/>
        <sz val="12"/>
        <color theme="1"/>
        <rFont val="Arial"/>
        <family val="2"/>
      </rPr>
      <t xml:space="preserve">
</t>
    </r>
  </si>
  <si>
    <t>Verificación (Presupuesto asignado - total)</t>
  </si>
  <si>
    <t>N° CDP</t>
  </si>
  <si>
    <t>VALOR PRESUPUESTO CDP</t>
  </si>
  <si>
    <t>RECURSO</t>
  </si>
  <si>
    <t xml:space="preserve">TOTAL PRESUPUESTO ASIGNADO </t>
  </si>
  <si>
    <t>02</t>
  </si>
  <si>
    <t>03</t>
  </si>
  <si>
    <t>Ext: 2043</t>
  </si>
  <si>
    <t xml:space="preserve">Telefono:  </t>
  </si>
  <si>
    <t>Nombre de quien elabora:CRISTIAN DAVID CELIS IZQUIERDO</t>
  </si>
  <si>
    <t xml:space="preserve">PORTA AGUJAS MAYO HEGAR DELGADO,  DE 18 CMS. </t>
  </si>
  <si>
    <t>PORTA AGUJAS MAYO HEGAR , 16 CMS.,
CAT: 24.180.16 , MARCA: DIMEDA -
ALEMAN, REGISTRO INVIMA: 2017DM-
0000933-R1</t>
  </si>
  <si>
    <t>Pinza uñaata paracapsulorrhexs oftalmologia</t>
  </si>
  <si>
    <t xml:space="preserve">Pinzas Kelly   Curva 12 CMS., CAT: 24              </t>
  </si>
  <si>
    <t>PINZA PORTA LAPAROSCOPIA  MERYLAN</t>
  </si>
  <si>
    <t xml:space="preserve">TIJERA  LAPAROSCOPIA </t>
  </si>
  <si>
    <t>PINZA LAPAROSCOPIA  GRASPER</t>
  </si>
  <si>
    <t>1481009</t>
  </si>
  <si>
    <t>UNIDADES</t>
  </si>
  <si>
    <t>251414400401</t>
  </si>
  <si>
    <t>DITRIBUCIÓN PRESUPUESTAL PROCESO: 104-UMNG-DIVCAD-2026</t>
  </si>
  <si>
    <t>Adquisición de simuladores anatómicos tipo PAD de sutura (almohadillas 
quirúrgicas para entrenamiento), destinados al Laboratorio de Cirugía 
Experimental de la Universidad Militar Nueva Granada, de conformidad con 
las especificaciones técnicas.”</t>
  </si>
  <si>
    <t>3529102</t>
  </si>
  <si>
    <t>2120201003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</si>
</sst>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[$$-240A]\ #,##0"/>
    <numFmt numFmtId="165" formatCode="&quot;$&quot;\ #,##0.00"/>
  </numFmts>
  <fonts count="11" x14ac:knownFonts="1"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  <font>
      <sz val="10"/>
      <color rgb="FF000000"/>
      <name val="Arial"/>
      <family val="2"/>
    </font>
    <font>
      <sz val="11"/>
      <name val="Calibri"/>
      <family val="2"/>
      <scheme val="minor"/>
    </font>
    <font>
      <sz val="10"/>
      <color rgb="FF000000"/>
      <name val="Calibri"/>
      <scheme val="minor"/>
    </font>
    <font>
      <sz val="10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theme="0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90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horizontal="justify" vertical="center" wrapText="1"/>
    </xf>
    <xf numFmtId="0" fontId="3" fillId="2" borderId="0" xfId="0" applyFont="1" applyFill="1" applyAlignment="1">
      <alignment horizontal="center" vertical="center" wrapText="1"/>
    </xf>
    <xf numFmtId="164" fontId="2" fillId="2" borderId="0" xfId="0" applyNumberFormat="1" applyFont="1" applyFill="1" applyAlignment="1">
      <alignment horizontal="right" vertical="center" wrapText="1"/>
    </xf>
    <xf numFmtId="0" fontId="2" fillId="2" borderId="3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42" fontId="6" fillId="3" borderId="0" xfId="1" applyFont="1" applyFill="1" applyBorder="1" applyAlignment="1" applyProtection="1">
      <alignment vertical="center" wrapText="1"/>
      <protection locked="0"/>
    </xf>
    <xf numFmtId="42" fontId="4" fillId="3" borderId="0" xfId="1" applyFont="1" applyFill="1" applyBorder="1" applyAlignment="1" applyProtection="1">
      <alignment horizontal="right" vertical="center" wrapText="1"/>
      <protection locked="0"/>
    </xf>
    <xf numFmtId="0" fontId="2" fillId="4" borderId="20" xfId="0" applyFont="1" applyFill="1" applyBorder="1" applyAlignment="1">
      <alignment horizontal="center" vertical="center" wrapText="1"/>
    </xf>
    <xf numFmtId="164" fontId="2" fillId="4" borderId="20" xfId="0" applyNumberFormat="1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164" fontId="4" fillId="4" borderId="21" xfId="0" applyNumberFormat="1" applyFont="1" applyFill="1" applyBorder="1" applyAlignment="1">
      <alignment horizontal="center" vertical="center" wrapText="1"/>
    </xf>
    <xf numFmtId="164" fontId="2" fillId="4" borderId="22" xfId="0" applyNumberFormat="1" applyFont="1" applyFill="1" applyBorder="1" applyAlignment="1">
      <alignment horizontal="center" vertical="center" wrapText="1"/>
    </xf>
    <xf numFmtId="0" fontId="2" fillId="2" borderId="0" xfId="0" applyFont="1" applyFill="1"/>
    <xf numFmtId="0" fontId="2" fillId="4" borderId="15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vertical="top" wrapText="1"/>
    </xf>
    <xf numFmtId="0" fontId="2" fillId="2" borderId="0" xfId="0" applyFont="1" applyFill="1" applyAlignment="1">
      <alignment vertical="top" wrapText="1"/>
    </xf>
    <xf numFmtId="0" fontId="2" fillId="2" borderId="1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3" xfId="0" applyFont="1" applyFill="1" applyBorder="1" applyAlignment="1">
      <alignment vertical="top" wrapText="1"/>
    </xf>
    <xf numFmtId="0" fontId="2" fillId="2" borderId="18" xfId="0" applyFont="1" applyFill="1" applyBorder="1" applyAlignment="1">
      <alignment vertical="top" wrapText="1"/>
    </xf>
    <xf numFmtId="0" fontId="2" fillId="2" borderId="15" xfId="0" applyFont="1" applyFill="1" applyBorder="1" applyAlignment="1">
      <alignment vertical="top" wrapText="1"/>
    </xf>
    <xf numFmtId="0" fontId="2" fillId="2" borderId="17" xfId="0" applyFont="1" applyFill="1" applyBorder="1" applyAlignment="1">
      <alignment vertical="top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25" xfId="0" applyFont="1" applyFill="1" applyBorder="1" applyAlignment="1">
      <alignment horizontal="center" vertical="center" wrapText="1"/>
    </xf>
    <xf numFmtId="164" fontId="4" fillId="4" borderId="11" xfId="0" applyNumberFormat="1" applyFont="1" applyFill="1" applyBorder="1" applyAlignment="1">
      <alignment horizontal="center" vertical="center" wrapText="1"/>
    </xf>
    <xf numFmtId="42" fontId="2" fillId="3" borderId="0" xfId="1" applyFont="1" applyFill="1" applyBorder="1" applyAlignment="1" applyProtection="1">
      <alignment vertical="center" wrapText="1"/>
      <protection locked="0"/>
    </xf>
    <xf numFmtId="0" fontId="0" fillId="2" borderId="32" xfId="0" applyFill="1" applyBorder="1" applyAlignment="1">
      <alignment horizontal="center" vertical="center"/>
    </xf>
    <xf numFmtId="164" fontId="0" fillId="2" borderId="32" xfId="0" applyNumberFormat="1" applyFill="1" applyBorder="1" applyAlignment="1" applyProtection="1">
      <alignment horizontal="center" vertical="center" wrapText="1"/>
      <protection locked="0"/>
    </xf>
    <xf numFmtId="164" fontId="0" fillId="2" borderId="14" xfId="0" applyNumberFormat="1" applyFill="1" applyBorder="1" applyAlignment="1">
      <alignment horizontal="center" vertical="center" wrapText="1"/>
    </xf>
    <xf numFmtId="164" fontId="0" fillId="2" borderId="24" xfId="0" applyNumberFormat="1" applyFill="1" applyBorder="1" applyAlignment="1">
      <alignment horizontal="center" vertical="center" wrapText="1"/>
    </xf>
    <xf numFmtId="165" fontId="2" fillId="2" borderId="2" xfId="0" applyNumberFormat="1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164" fontId="4" fillId="4" borderId="34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 textRotation="90" wrapText="1"/>
    </xf>
    <xf numFmtId="9" fontId="2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64" fontId="3" fillId="2" borderId="0" xfId="0" applyNumberFormat="1" applyFont="1" applyFill="1"/>
    <xf numFmtId="164" fontId="2" fillId="2" borderId="4" xfId="0" applyNumberFormat="1" applyFont="1" applyFill="1" applyBorder="1" applyAlignment="1">
      <alignment horizontal="justify" vertical="center" wrapText="1"/>
    </xf>
    <xf numFmtId="164" fontId="2" fillId="2" borderId="0" xfId="0" applyNumberFormat="1" applyFont="1" applyFill="1"/>
    <xf numFmtId="0" fontId="2" fillId="2" borderId="1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164" fontId="2" fillId="3" borderId="11" xfId="1" applyNumberFormat="1" applyFont="1" applyFill="1" applyBorder="1" applyAlignment="1" applyProtection="1">
      <alignment horizontal="center" vertical="center" wrapText="1"/>
      <protection locked="0"/>
    </xf>
    <xf numFmtId="164" fontId="2" fillId="3" borderId="23" xfId="1" applyNumberFormat="1" applyFont="1" applyFill="1" applyBorder="1" applyAlignment="1" applyProtection="1">
      <alignment horizontal="center" vertical="center" wrapText="1"/>
      <protection locked="0"/>
    </xf>
    <xf numFmtId="0" fontId="2" fillId="2" borderId="16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justify" vertical="center" wrapText="1"/>
    </xf>
    <xf numFmtId="0" fontId="2" fillId="2" borderId="15" xfId="0" applyFont="1" applyFill="1" applyBorder="1" applyAlignment="1">
      <alignment horizontal="justify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33" xfId="0" applyFont="1" applyFill="1" applyBorder="1" applyAlignment="1">
      <alignment horizontal="center" vertical="center" wrapText="1"/>
    </xf>
    <xf numFmtId="49" fontId="3" fillId="2" borderId="37" xfId="0" applyNumberFormat="1" applyFont="1" applyFill="1" applyBorder="1" applyAlignment="1">
      <alignment horizontal="center" vertical="center"/>
    </xf>
    <xf numFmtId="49" fontId="3" fillId="2" borderId="33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center" vertical="center" wrapText="1"/>
    </xf>
    <xf numFmtId="49" fontId="2" fillId="2" borderId="33" xfId="0" applyNumberFormat="1" applyFont="1" applyFill="1" applyBorder="1" applyAlignment="1">
      <alignment horizontal="center" vertical="center" wrapText="1"/>
    </xf>
    <xf numFmtId="49" fontId="2" fillId="2" borderId="38" xfId="0" applyNumberFormat="1" applyFont="1" applyFill="1" applyBorder="1" applyAlignment="1">
      <alignment horizontal="center" vertical="center" wrapText="1"/>
    </xf>
    <xf numFmtId="49" fontId="2" fillId="2" borderId="35" xfId="0" applyNumberFormat="1" applyFont="1" applyFill="1" applyBorder="1" applyAlignment="1">
      <alignment horizontal="center" vertical="center" wrapText="1"/>
    </xf>
    <xf numFmtId="44" fontId="2" fillId="2" borderId="1" xfId="3" applyFont="1" applyFill="1" applyBorder="1" applyAlignment="1">
      <alignment horizontal="center" vertical="center" wrapText="1"/>
    </xf>
    <xf numFmtId="0" fontId="8" fillId="2" borderId="39" xfId="0" applyFont="1" applyFill="1" applyBorder="1" applyAlignment="1">
      <alignment horizontal="center" vertical="center"/>
    </xf>
    <xf numFmtId="164" fontId="10" fillId="5" borderId="40" xfId="4" applyNumberFormat="1" applyFont="1" applyFill="1" applyBorder="1" applyAlignment="1">
      <alignment horizontal="center" vertical="center" wrapText="1"/>
    </xf>
    <xf numFmtId="165" fontId="2" fillId="2" borderId="41" xfId="0" applyNumberFormat="1" applyFont="1" applyFill="1" applyBorder="1" applyAlignment="1">
      <alignment horizontal="center" vertical="center"/>
    </xf>
    <xf numFmtId="164" fontId="2" fillId="3" borderId="0" xfId="1" applyNumberFormat="1" applyFont="1" applyFill="1" applyBorder="1" applyAlignment="1" applyProtection="1">
      <alignment horizontal="center" vertical="center" wrapText="1"/>
      <protection locked="0"/>
    </xf>
    <xf numFmtId="164" fontId="3" fillId="3" borderId="0" xfId="2" applyNumberFormat="1" applyFont="1" applyFill="1" applyBorder="1" applyAlignment="1" applyProtection="1">
      <alignment horizontal="center" vertical="center" wrapText="1"/>
      <protection locked="0"/>
    </xf>
    <xf numFmtId="164" fontId="3" fillId="3" borderId="0" xfId="1" applyNumberFormat="1" applyFont="1" applyFill="1" applyBorder="1" applyAlignment="1" applyProtection="1">
      <alignment horizontal="center" vertical="center" wrapText="1"/>
    </xf>
    <xf numFmtId="42" fontId="3" fillId="3" borderId="0" xfId="1" applyFont="1" applyFill="1" applyBorder="1" applyAlignment="1" applyProtection="1">
      <alignment horizontal="center" vertical="center" wrapText="1"/>
    </xf>
    <xf numFmtId="164" fontId="3" fillId="3" borderId="0" xfId="1" applyNumberFormat="1" applyFont="1" applyFill="1" applyBorder="1" applyAlignment="1" applyProtection="1">
      <alignment horizontal="center" vertical="center" wrapText="1"/>
      <protection locked="0"/>
    </xf>
    <xf numFmtId="164" fontId="0" fillId="2" borderId="42" xfId="0" applyNumberFormat="1" applyFill="1" applyBorder="1" applyAlignment="1" applyProtection="1">
      <alignment horizontal="center" vertical="center" wrapText="1"/>
      <protection locked="0"/>
    </xf>
    <xf numFmtId="164" fontId="0" fillId="2" borderId="33" xfId="0" applyNumberFormat="1" applyFill="1" applyBorder="1" applyAlignment="1">
      <alignment horizontal="center" vertical="center" wrapText="1"/>
    </xf>
    <xf numFmtId="164" fontId="0" fillId="2" borderId="34" xfId="0" applyNumberFormat="1" applyFill="1" applyBorder="1" applyAlignment="1">
      <alignment horizontal="center" vertical="center" wrapText="1"/>
    </xf>
    <xf numFmtId="164" fontId="4" fillId="4" borderId="1" xfId="0" applyNumberFormat="1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/>
    </xf>
  </cellXfs>
  <cellStyles count="5">
    <cellStyle name="Moneda" xfId="3" builtinId="4"/>
    <cellStyle name="Moneda [0]" xfId="1" builtinId="7"/>
    <cellStyle name="Normal" xfId="0" builtinId="0"/>
    <cellStyle name="Normal 2" xfId="4" xr:uid="{2E818B24-DB53-4E7D-AD54-FB551413528E}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</xdr:row>
      <xdr:rowOff>31750</xdr:rowOff>
    </xdr:from>
    <xdr:to>
      <xdr:col>14</xdr:col>
      <xdr:colOff>823899</xdr:colOff>
      <xdr:row>3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0511" t="-446" r="17960" b="11371"/>
        <a:stretch/>
      </xdr:blipFill>
      <xdr:spPr>
        <a:xfrm>
          <a:off x="8032750" y="428625"/>
          <a:ext cx="4016375" cy="746125"/>
        </a:xfrm>
        <a:prstGeom prst="rect">
          <a:avLst/>
        </a:prstGeom>
      </xdr:spPr>
    </xdr:pic>
    <xdr:clientData/>
  </xdr:twoCellAnchor>
  <xdr:twoCellAnchor editAs="oneCell">
    <xdr:from>
      <xdr:col>7</xdr:col>
      <xdr:colOff>168089</xdr:colOff>
      <xdr:row>21</xdr:row>
      <xdr:rowOff>168088</xdr:rowOff>
    </xdr:from>
    <xdr:to>
      <xdr:col>8</xdr:col>
      <xdr:colOff>848555</xdr:colOff>
      <xdr:row>22</xdr:row>
      <xdr:rowOff>459441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AEB623D-B93B-C017-A5CB-23F52069C3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65677" y="7115735"/>
          <a:ext cx="1924319" cy="4930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S23"/>
  <sheetViews>
    <sheetView tabSelected="1" view="pageBreakPreview" topLeftCell="C10" zoomScale="85" zoomScaleNormal="85" zoomScaleSheetLayoutView="85" workbookViewId="0">
      <selection activeCell="P15" sqref="P15:S15"/>
    </sheetView>
  </sheetViews>
  <sheetFormatPr baseColWidth="10" defaultColWidth="11.5703125" defaultRowHeight="15" x14ac:dyDescent="0.2"/>
  <cols>
    <col min="1" max="1" width="5" style="1" customWidth="1"/>
    <col min="2" max="2" width="7.140625" style="1" customWidth="1"/>
    <col min="3" max="3" width="34.42578125" style="1" customWidth="1"/>
    <col min="4" max="6" width="15.85546875" style="1" customWidth="1"/>
    <col min="7" max="7" width="19.85546875" style="1" customWidth="1"/>
    <col min="8" max="8" width="18.5703125" style="1" customWidth="1"/>
    <col min="9" max="9" width="17.42578125" style="1" customWidth="1"/>
    <col min="10" max="10" width="20.5703125" style="1" customWidth="1"/>
    <col min="11" max="11" width="20" style="1" customWidth="1"/>
    <col min="12" max="12" width="13.5703125" style="1" customWidth="1"/>
    <col min="13" max="14" width="7.28515625" style="1" customWidth="1"/>
    <col min="15" max="15" width="22.7109375" style="1" customWidth="1"/>
    <col min="16" max="16" width="28.28515625" style="42" customWidth="1"/>
    <col min="17" max="17" width="29" style="42" customWidth="1"/>
    <col min="18" max="18" width="25.5703125" style="42" customWidth="1"/>
    <col min="19" max="19" width="29.140625" style="1" customWidth="1"/>
    <col min="20" max="225" width="11.42578125" style="1" customWidth="1"/>
    <col min="226" max="16384" width="11.5703125" style="1"/>
  </cols>
  <sheetData>
    <row r="2" spans="2:19" ht="15.75" thickBot="1" x14ac:dyDescent="0.25"/>
    <row r="3" spans="2:19" ht="60.75" customHeight="1" thickBot="1" x14ac:dyDescent="0.25">
      <c r="B3" s="55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7"/>
      <c r="Q3" s="57"/>
      <c r="R3" s="57"/>
      <c r="S3" s="58"/>
    </row>
    <row r="4" spans="2:19" ht="31.5" customHeight="1" x14ac:dyDescent="0.2">
      <c r="B4" s="46" t="s">
        <v>37</v>
      </c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8"/>
    </row>
    <row r="5" spans="2:19" ht="45.75" customHeight="1" thickBot="1" x14ac:dyDescent="0.25">
      <c r="B5" s="49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1"/>
    </row>
    <row r="6" spans="2:19" ht="56.25" customHeight="1" thickBot="1" x14ac:dyDescent="0.25">
      <c r="B6" s="59" t="s">
        <v>10</v>
      </c>
      <c r="C6" s="60"/>
      <c r="D6" s="52" t="s">
        <v>38</v>
      </c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4"/>
    </row>
    <row r="7" spans="2:19" ht="107.25" customHeight="1" thickBot="1" x14ac:dyDescent="0.25">
      <c r="B7" s="11" t="s">
        <v>9</v>
      </c>
      <c r="C7" s="27" t="s">
        <v>12</v>
      </c>
      <c r="D7" s="28" t="s">
        <v>18</v>
      </c>
      <c r="E7" s="15" t="s">
        <v>20</v>
      </c>
      <c r="F7" s="16" t="s">
        <v>2</v>
      </c>
      <c r="G7" s="17" t="s">
        <v>4</v>
      </c>
      <c r="H7" s="16" t="s">
        <v>3</v>
      </c>
      <c r="I7" s="18" t="s">
        <v>13</v>
      </c>
      <c r="J7" s="9" t="s">
        <v>5</v>
      </c>
      <c r="K7" s="16" t="s">
        <v>19</v>
      </c>
      <c r="L7" s="16" t="s">
        <v>1</v>
      </c>
      <c r="M7" s="39" t="s">
        <v>0</v>
      </c>
      <c r="N7" s="39" t="s">
        <v>6</v>
      </c>
      <c r="O7" s="10" t="s">
        <v>14</v>
      </c>
      <c r="P7" s="13" t="s">
        <v>11</v>
      </c>
      <c r="Q7" s="12" t="s">
        <v>16</v>
      </c>
      <c r="R7" s="13" t="s">
        <v>15</v>
      </c>
      <c r="S7" s="13" t="s">
        <v>17</v>
      </c>
    </row>
    <row r="8" spans="2:19" ht="107.25" customHeight="1" x14ac:dyDescent="0.2">
      <c r="B8" s="31">
        <v>1</v>
      </c>
      <c r="C8" s="36" t="s">
        <v>27</v>
      </c>
      <c r="D8" s="68">
        <v>613</v>
      </c>
      <c r="E8" s="68">
        <v>2</v>
      </c>
      <c r="F8" s="70" t="s">
        <v>23</v>
      </c>
      <c r="G8" s="70" t="s">
        <v>34</v>
      </c>
      <c r="H8" s="70" t="s">
        <v>36</v>
      </c>
      <c r="I8" s="72" t="s">
        <v>39</v>
      </c>
      <c r="J8" s="74" t="s">
        <v>40</v>
      </c>
      <c r="K8" s="76">
        <v>82825600</v>
      </c>
      <c r="L8" s="38" t="s">
        <v>35</v>
      </c>
      <c r="M8" s="41">
        <v>10</v>
      </c>
      <c r="N8" s="40">
        <v>0.19</v>
      </c>
      <c r="O8" s="78">
        <v>699952</v>
      </c>
      <c r="P8" s="32">
        <f>O8*M8</f>
        <v>6999520</v>
      </c>
      <c r="Q8" s="33">
        <f>P8*N8</f>
        <v>1329908.8</v>
      </c>
      <c r="R8" s="34">
        <f>P8+Q8</f>
        <v>8329428.7999999998</v>
      </c>
      <c r="S8" s="35">
        <f>K8-R8</f>
        <v>74496171.200000003</v>
      </c>
    </row>
    <row r="9" spans="2:19" ht="107.25" customHeight="1" x14ac:dyDescent="0.2">
      <c r="B9" s="31">
        <v>2</v>
      </c>
      <c r="C9" s="36" t="s">
        <v>28</v>
      </c>
      <c r="D9" s="69"/>
      <c r="E9" s="69"/>
      <c r="F9" s="71"/>
      <c r="G9" s="71"/>
      <c r="H9" s="71"/>
      <c r="I9" s="73"/>
      <c r="J9" s="75"/>
      <c r="K9" s="76"/>
      <c r="L9" s="38" t="s">
        <v>35</v>
      </c>
      <c r="M9" s="41">
        <v>10</v>
      </c>
      <c r="N9" s="40">
        <v>0.19</v>
      </c>
      <c r="O9" s="78">
        <v>654750</v>
      </c>
      <c r="P9" s="32">
        <f>O9*M9</f>
        <v>6547500</v>
      </c>
      <c r="Q9" s="33">
        <f>P9*N9</f>
        <v>1244025</v>
      </c>
      <c r="R9" s="34">
        <f>P9+Q9</f>
        <v>7791525</v>
      </c>
      <c r="S9" s="35">
        <f>S8-R9</f>
        <v>66704646.200000003</v>
      </c>
    </row>
    <row r="10" spans="2:19" ht="107.25" customHeight="1" x14ac:dyDescent="0.2">
      <c r="B10" s="31">
        <v>3</v>
      </c>
      <c r="C10" s="36" t="s">
        <v>29</v>
      </c>
      <c r="D10" s="69"/>
      <c r="E10" s="69"/>
      <c r="F10" s="71"/>
      <c r="G10" s="71"/>
      <c r="H10" s="71"/>
      <c r="I10" s="73"/>
      <c r="J10" s="75"/>
      <c r="K10" s="76"/>
      <c r="L10" s="38" t="s">
        <v>35</v>
      </c>
      <c r="M10" s="41">
        <v>10</v>
      </c>
      <c r="N10" s="40">
        <v>0.19</v>
      </c>
      <c r="O10" s="78">
        <v>706160</v>
      </c>
      <c r="P10" s="32">
        <f t="shared" ref="P10:P14" si="0">O10*M10</f>
        <v>7061600</v>
      </c>
      <c r="Q10" s="33">
        <f t="shared" ref="Q10:Q14" si="1">P10*N10</f>
        <v>1341704</v>
      </c>
      <c r="R10" s="34">
        <f t="shared" ref="R10:R14" si="2">P10+Q10</f>
        <v>8403304</v>
      </c>
      <c r="S10" s="35">
        <f>S9-R10</f>
        <v>58301342.200000003</v>
      </c>
    </row>
    <row r="11" spans="2:19" ht="107.25" customHeight="1" x14ac:dyDescent="0.2">
      <c r="B11" s="31">
        <v>4</v>
      </c>
      <c r="C11" s="36" t="s">
        <v>30</v>
      </c>
      <c r="D11" s="69"/>
      <c r="E11" s="69"/>
      <c r="F11" s="71"/>
      <c r="G11" s="71"/>
      <c r="H11" s="71"/>
      <c r="I11" s="73"/>
      <c r="J11" s="75"/>
      <c r="K11" s="76"/>
      <c r="L11" s="38" t="s">
        <v>35</v>
      </c>
      <c r="M11" s="41">
        <v>10</v>
      </c>
      <c r="N11" s="40">
        <v>0.19</v>
      </c>
      <c r="O11" s="78">
        <v>654750</v>
      </c>
      <c r="P11" s="32">
        <f t="shared" si="0"/>
        <v>6547500</v>
      </c>
      <c r="Q11" s="33">
        <f t="shared" si="1"/>
        <v>1244025</v>
      </c>
      <c r="R11" s="34">
        <f t="shared" si="2"/>
        <v>7791525</v>
      </c>
      <c r="S11" s="35">
        <f t="shared" ref="S11:S14" si="3">S10-R11</f>
        <v>50509817.200000003</v>
      </c>
    </row>
    <row r="12" spans="2:19" ht="107.25" customHeight="1" x14ac:dyDescent="0.2">
      <c r="B12" s="31">
        <v>5</v>
      </c>
      <c r="C12" s="36" t="s">
        <v>31</v>
      </c>
      <c r="D12" s="69"/>
      <c r="E12" s="69" t="s">
        <v>22</v>
      </c>
      <c r="F12" s="71"/>
      <c r="G12" s="71"/>
      <c r="H12" s="71"/>
      <c r="I12" s="73"/>
      <c r="J12" s="75"/>
      <c r="K12" s="76"/>
      <c r="L12" s="38" t="s">
        <v>35</v>
      </c>
      <c r="M12" s="41">
        <v>20</v>
      </c>
      <c r="N12" s="40">
        <v>0.19</v>
      </c>
      <c r="O12" s="78">
        <v>824500</v>
      </c>
      <c r="P12" s="32">
        <f t="shared" si="0"/>
        <v>16490000</v>
      </c>
      <c r="Q12" s="33">
        <f t="shared" si="1"/>
        <v>3133100</v>
      </c>
      <c r="R12" s="34">
        <f t="shared" si="2"/>
        <v>19623100</v>
      </c>
      <c r="S12" s="35">
        <f t="shared" si="3"/>
        <v>30886717.200000003</v>
      </c>
    </row>
    <row r="13" spans="2:19" ht="107.25" customHeight="1" x14ac:dyDescent="0.2">
      <c r="B13" s="31">
        <v>6</v>
      </c>
      <c r="C13" s="36" t="s">
        <v>32</v>
      </c>
      <c r="D13" s="69"/>
      <c r="E13" s="69"/>
      <c r="F13" s="71"/>
      <c r="G13" s="71"/>
      <c r="H13" s="71"/>
      <c r="I13" s="73"/>
      <c r="J13" s="75"/>
      <c r="K13" s="76"/>
      <c r="L13" s="38" t="s">
        <v>35</v>
      </c>
      <c r="M13" s="41">
        <v>8</v>
      </c>
      <c r="N13" s="40">
        <v>0.19</v>
      </c>
      <c r="O13" s="78">
        <v>819650</v>
      </c>
      <c r="P13" s="32">
        <f t="shared" si="0"/>
        <v>6557200</v>
      </c>
      <c r="Q13" s="33">
        <f t="shared" si="1"/>
        <v>1245868</v>
      </c>
      <c r="R13" s="34">
        <f t="shared" si="2"/>
        <v>7803068</v>
      </c>
      <c r="S13" s="35">
        <f t="shared" si="3"/>
        <v>23083649.200000003</v>
      </c>
    </row>
    <row r="14" spans="2:19" ht="107.25" customHeight="1" thickBot="1" x14ac:dyDescent="0.25">
      <c r="B14" s="31">
        <v>7</v>
      </c>
      <c r="C14" s="36" t="s">
        <v>33</v>
      </c>
      <c r="D14" s="69"/>
      <c r="E14" s="69"/>
      <c r="F14" s="71"/>
      <c r="G14" s="71"/>
      <c r="H14" s="71"/>
      <c r="I14" s="73"/>
      <c r="J14" s="75"/>
      <c r="K14" s="76"/>
      <c r="L14" s="38" t="s">
        <v>35</v>
      </c>
      <c r="M14" s="77">
        <v>10</v>
      </c>
      <c r="N14" s="40">
        <v>0.19</v>
      </c>
      <c r="O14" s="78">
        <v>1649000</v>
      </c>
      <c r="P14" s="85">
        <f t="shared" si="0"/>
        <v>16490000</v>
      </c>
      <c r="Q14" s="86">
        <f t="shared" si="1"/>
        <v>3133100</v>
      </c>
      <c r="R14" s="87">
        <f t="shared" si="2"/>
        <v>19623100</v>
      </c>
      <c r="S14" s="79">
        <f t="shared" si="3"/>
        <v>3460549.200000003</v>
      </c>
    </row>
    <row r="15" spans="2:19" ht="25.5" customHeight="1" thickBot="1" x14ac:dyDescent="0.25">
      <c r="C15" s="20"/>
      <c r="D15" s="20"/>
      <c r="E15" s="20"/>
      <c r="F15" s="20"/>
      <c r="G15" s="20"/>
      <c r="H15" s="63" t="s">
        <v>21</v>
      </c>
      <c r="I15" s="64"/>
      <c r="J15" s="65"/>
      <c r="K15" s="37">
        <f>SUM(K8:K14)</f>
        <v>82825600</v>
      </c>
      <c r="L15" s="20"/>
      <c r="M15" s="21"/>
      <c r="N15" s="7"/>
      <c r="O15" s="8"/>
      <c r="P15" s="88">
        <f>SUM(P8:P14)</f>
        <v>66693320</v>
      </c>
      <c r="Q15" s="88">
        <f>SUM(Q8:Q14)</f>
        <v>12671730.800000001</v>
      </c>
      <c r="R15" s="88">
        <f>SUM(R8:R14)</f>
        <v>79365050.799999997</v>
      </c>
      <c r="S15" s="89"/>
    </row>
    <row r="16" spans="2:19" ht="20.100000000000001" customHeight="1" x14ac:dyDescent="0.25">
      <c r="B16" s="66" t="s">
        <v>8</v>
      </c>
      <c r="C16" s="67"/>
      <c r="D16" s="25"/>
      <c r="E16" s="25"/>
      <c r="F16" s="25"/>
      <c r="G16" s="25"/>
      <c r="H16" s="25"/>
      <c r="I16" s="25"/>
      <c r="J16" s="25"/>
      <c r="K16" s="25"/>
      <c r="L16" s="25"/>
      <c r="M16" s="26"/>
      <c r="O16" s="14"/>
      <c r="P16" s="80"/>
      <c r="Q16" s="81"/>
      <c r="R16" s="82"/>
      <c r="S16" s="83"/>
    </row>
    <row r="17" spans="2:19" ht="20.100000000000001" customHeight="1" x14ac:dyDescent="0.25">
      <c r="B17" s="19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1"/>
      <c r="O17" s="14"/>
      <c r="P17" s="80"/>
      <c r="Q17" s="81"/>
      <c r="R17" s="82"/>
      <c r="S17" s="83"/>
    </row>
    <row r="18" spans="2:19" ht="20.100000000000001" customHeight="1" x14ac:dyDescent="0.25">
      <c r="B18" s="19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1"/>
      <c r="O18" s="14"/>
      <c r="P18" s="80"/>
      <c r="Q18" s="81"/>
      <c r="R18" s="82"/>
      <c r="S18" s="83"/>
    </row>
    <row r="19" spans="2:19" ht="26.25" customHeight="1" x14ac:dyDescent="0.2">
      <c r="B19" s="19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O19" s="30"/>
      <c r="P19" s="80"/>
      <c r="Q19" s="84"/>
      <c r="R19" s="82"/>
      <c r="S19" s="83"/>
    </row>
    <row r="20" spans="2:19" ht="21.75" customHeight="1" thickBot="1" x14ac:dyDescent="0.25">
      <c r="B20" s="19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</row>
    <row r="21" spans="2:19" ht="27.75" customHeight="1" thickBot="1" x14ac:dyDescent="0.25">
      <c r="B21" s="22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4"/>
      <c r="P21" s="61" t="s">
        <v>7</v>
      </c>
      <c r="Q21" s="62"/>
      <c r="R21" s="29">
        <f>SUM(R15:R19)</f>
        <v>79365050.799999997</v>
      </c>
      <c r="S21" s="29">
        <f>K15-R21</f>
        <v>3460549.200000003</v>
      </c>
    </row>
    <row r="22" spans="2:19" ht="15.75" x14ac:dyDescent="0.2">
      <c r="B22" s="2"/>
      <c r="C22" s="2"/>
      <c r="D22" s="2"/>
      <c r="E22" s="2"/>
      <c r="F22" s="2"/>
      <c r="G22" s="2"/>
      <c r="H22" s="45"/>
      <c r="I22" s="45"/>
      <c r="J22" s="45"/>
      <c r="K22" s="45"/>
      <c r="L22" s="45"/>
      <c r="M22" s="45"/>
      <c r="N22" s="3"/>
      <c r="O22" s="4"/>
      <c r="P22" s="4"/>
      <c r="Q22" s="4"/>
      <c r="R22" s="4"/>
      <c r="S22" s="4"/>
    </row>
    <row r="23" spans="2:19" ht="41.25" customHeight="1" x14ac:dyDescent="0.25">
      <c r="B23" s="45" t="s">
        <v>26</v>
      </c>
      <c r="C23" s="45"/>
      <c r="D23" s="45"/>
      <c r="E23" s="45"/>
      <c r="F23" s="45"/>
      <c r="G23" s="45"/>
      <c r="N23" s="5" t="s">
        <v>25</v>
      </c>
      <c r="O23" s="6"/>
      <c r="P23" s="43" t="s">
        <v>24</v>
      </c>
      <c r="Q23" s="44"/>
      <c r="R23" s="44"/>
      <c r="S23" s="14"/>
    </row>
  </sheetData>
  <protectedRanges>
    <protectedRange sqref="N15:O15 O19 P21 P16:P19" name="Rango13_2"/>
  </protectedRanges>
  <mergeCells count="17">
    <mergeCell ref="K8:K14"/>
    <mergeCell ref="B23:G23"/>
    <mergeCell ref="H22:M22"/>
    <mergeCell ref="B4:S5"/>
    <mergeCell ref="D6:S6"/>
    <mergeCell ref="B3:S3"/>
    <mergeCell ref="B6:C6"/>
    <mergeCell ref="P21:Q21"/>
    <mergeCell ref="H15:J15"/>
    <mergeCell ref="B16:C16"/>
    <mergeCell ref="D8:D14"/>
    <mergeCell ref="E8:E14"/>
    <mergeCell ref="F8:F14"/>
    <mergeCell ref="G8:G14"/>
    <mergeCell ref="H8:H14"/>
    <mergeCell ref="I8:I14"/>
    <mergeCell ref="J8:J14"/>
  </mergeCells>
  <pageMargins left="0.78740157480314965" right="0.78740157480314965" top="0.6692913385826772" bottom="0.47244094488188981" header="0.78740157480314965" footer="0.78740157480314965"/>
  <pageSetup scale="34" firstPageNumber="0" orientation="landscape" horizontalDpi="300" verticalDpi="300" r:id="rId1"/>
  <headerFooter alignWithMargins="0">
    <oddHeader>&amp;C&amp;"Times New Roman,Normal"&amp;12UNIVERSIDAD MILITAR NUEVA GRANADA
DIVISION DE CONTRATACION Y ADQUISICIONES  - MINIMA CUANTIA
&amp;"Times New Roman,Negrita"&amp;14
ESTUDIO DE MERCADO</oddHeader>
  </headerFooter>
  <drawing r:id="rId2"/>
</worksheet>
</file>

<file path=docMetadata/LabelInfo.xml><?xml version="1.0" encoding="utf-8"?>
<clbl:labelList xmlns:clbl="http://schemas.microsoft.com/office/2020/mipLabelMetadata">
  <clbl:label id="{defa4170-0d19-0005-0004-bc88714345d2}" enabled="1" method="Standard" siteId="{929eafac-0e69-4be7-961e-f84ba9d10fd6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EST.MERCADO minima cuantia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Garzon</dc:creator>
  <cp:lastModifiedBy>Cristian David Celis Izquierdo</cp:lastModifiedBy>
  <cp:lastPrinted>2022-04-19T12:58:19Z</cp:lastPrinted>
  <dcterms:created xsi:type="dcterms:W3CDTF">2013-01-31T20:47:08Z</dcterms:created>
  <dcterms:modified xsi:type="dcterms:W3CDTF">2026-05-04T20:51:06Z</dcterms:modified>
</cp:coreProperties>
</file>