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0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FB0EE7F9-700D-474E-823A-B103722AF8C0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9" state="hidden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(Entidad)'!$I$11:$I$24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PAGO'!$A$1:$Q$92</definedName>
    <definedName name="_xlnm.Print_Area" localSheetId="0">'PRESUPUESTO OFICIAL (Entidad)'!$B$1:$L$42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(Entidad)'!$K$26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(Entidad)'!$K$38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(Entidad)'!$K$38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(Entidad)'!$K$39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9" i="265" l="1"/>
  <c r="K22" i="265" l="1"/>
  <c r="K20" i="265"/>
  <c r="K18" i="265"/>
  <c r="K16" i="265"/>
  <c r="J14" i="265"/>
  <c r="K14" i="265" s="1"/>
  <c r="K40" i="265" l="1"/>
  <c r="O48" i="268"/>
  <c r="O41" i="268"/>
  <c r="L55" i="268"/>
  <c r="O55" i="268" s="1"/>
  <c r="L54" i="268"/>
  <c r="O54" i="268" s="1"/>
  <c r="O24" i="268"/>
  <c r="M24" i="268"/>
  <c r="D24" i="268"/>
  <c r="C24" i="268"/>
  <c r="K24" i="265" l="1"/>
  <c r="K33" i="265" s="1"/>
  <c r="O57" i="268"/>
  <c r="O29" i="268" s="1"/>
  <c r="O32" i="268" s="1"/>
  <c r="O59" i="268" s="1"/>
  <c r="M65" i="268" l="1"/>
  <c r="M66" i="268"/>
  <c r="M64" i="268"/>
  <c r="O67" i="268" l="1"/>
  <c r="O69" i="268" s="1"/>
</calcChain>
</file>

<file path=xl/sharedStrings.xml><?xml version="1.0" encoding="utf-8"?>
<sst xmlns="http://schemas.openxmlformats.org/spreadsheetml/2006/main" count="174" uniqueCount="112">
  <si>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</si>
  <si>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</si>
  <si>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</si>
  <si>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</si>
  <si>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</si>
  <si>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</si>
  <si>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</si>
  <si>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</si>
  <si>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</si>
  <si>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</si>
  <si>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</si>
  <si>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</si>
  <si>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</si>
  <si>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</si>
  <si>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</si>
  <si>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</si>
  <si>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</si>
  <si>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</si>
  <si>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</si>
  <si>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</si>
  <si>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</si>
  <si>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</si>
  <si>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</si>
  <si>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</si>
  <si>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</si>
  <si>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</si>
  <si>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</si>
  <si>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</si>
  <si>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</si>
  <si>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</si>
  <si>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</si>
  <si>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</si>
  <si>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</si>
  <si>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</si>
  <si>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</si>
  <si>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</si>
  <si>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</si>
  <si>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</si>
  <si>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</si>
  <si>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</si>
  <si>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</si>
  <si>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</si>
  <si>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</si>
  <si>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</si>
  <si>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</si>
  <si>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</si>
  <si>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</si>
  <si>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</si>
  <si>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</si>
  <si>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</si>
  <si>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</si>
  <si>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</si>
  <si>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</si>
  <si>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</si>
  <si>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</si>
  <si>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</si>
  <si>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</si>
  <si>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</si>
  <si>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</si>
  <si>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</si>
  <si>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</si>
  <si>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</si>
  <si>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</si>
  <si>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</si>
  <si>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</si>
  <si>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</si>
  <si>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</si>
  <si>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</si>
  <si>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</si>
  <si>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</si>
  <si>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</si>
  <si>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</si>
  <si>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</si>
  <si>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</si>
  <si>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</si>
  <si>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</si>
  <si>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</si>
  <si>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</si>
  <si>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</si>
  <si>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</si>
  <si>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</si>
  <si>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</si>
  <si>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</si>
  <si>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Matricula No. :</t>
  </si>
  <si>
    <t xml:space="preserve"> </t>
  </si>
  <si>
    <t>MUNICIPIO DE SAN MIGUEL DEPARTAMENTO DEL PUTUMAYO</t>
  </si>
  <si>
    <t>MINC-000-2026</t>
  </si>
  <si>
    <t>M2</t>
  </si>
  <si>
    <t>UND</t>
  </si>
  <si>
    <t>X</t>
  </si>
  <si>
    <t>CODIGO    103</t>
  </si>
  <si>
    <t>ADECUACION Y MEJORAMIENTO DE AULA ESCOLAR UBICADA EN LA ESCUELA NUEVA ALBANIA DE LA INSTITUCION EDUCATIVA SAN JOSE DEL MUNICIPIO DE SAN MIGUEL PUTUMAYO</t>
  </si>
  <si>
    <t>Herremienta menor</t>
  </si>
  <si>
    <t>oficial</t>
  </si>
  <si>
    <t>Profesional de Apoyo secretaria de planeacion y obras publicas</t>
  </si>
  <si>
    <t>MP 54202-356581 NTS</t>
  </si>
  <si>
    <t>SECRETARIO DE PLANEACION Y OBRAS PUBLICAS</t>
  </si>
  <si>
    <t>ARQ. GUILLERMO YAMID VALLEJOS BENAVIDES</t>
  </si>
  <si>
    <t>ING. Edison Jafier Figueroa Ortiz</t>
  </si>
  <si>
    <t>A137552015</t>
  </si>
  <si>
    <t>CANT</t>
  </si>
  <si>
    <t>Obrero</t>
  </si>
  <si>
    <t>LOCALIZACION Y REPLANTEO</t>
  </si>
  <si>
    <t>EXCAVACIONES Y RELLENOS</t>
  </si>
  <si>
    <t>EXCAVACIÓN MECÁNICA EN MATERIAL MIXTO</t>
  </si>
  <si>
    <t>M3</t>
  </si>
  <si>
    <t>TUBERIA ALCANTARILLADO</t>
  </si>
  <si>
    <t>SUMINISTRO, TRANSPORTE E INSTALACION DE TUBOS EN CONCRETO REFORZADO DE 36"</t>
  </si>
  <si>
    <t>RELLENO EN RECEBO</t>
  </si>
  <si>
    <t>RELLENOS</t>
  </si>
  <si>
    <t>RETIRO DE MATERIAL SOBRANTE</t>
  </si>
  <si>
    <t>CARGUE Y RETIRO DE MATERIAL SOBRANTE DE EXCAVACION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</si>
</sst>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8"/>
      <name val="Arial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53" fillId="0" borderId="0" applyFont="0" applyFill="0" applyBorder="0" applyAlignment="0" applyProtection="0"/>
  </cellStyleXfs>
  <cellXfs count="430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173" fontId="39" fillId="0" borderId="18" xfId="34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4" fontId="45" fillId="0" borderId="25" xfId="39" applyNumberFormat="1" applyFont="1" applyBorder="1" applyAlignment="1">
      <alignment vertical="center" wrapText="1"/>
    </xf>
    <xf numFmtId="9" fontId="39" fillId="0" borderId="22" xfId="95" applyNumberFormat="1" applyFont="1" applyBorder="1" applyAlignment="1">
      <alignment horizontal="center"/>
    </xf>
    <xf numFmtId="0" fontId="39" fillId="0" borderId="63" xfId="0" applyFont="1" applyBorder="1" applyAlignment="1"/>
    <xf numFmtId="0" fontId="39" fillId="0" borderId="55" xfId="0" applyFont="1" applyBorder="1" applyAlignment="1"/>
    <xf numFmtId="0" fontId="39" fillId="0" borderId="65" xfId="0" applyFont="1" applyBorder="1" applyAlignment="1"/>
    <xf numFmtId="0" fontId="39" fillId="0" borderId="55" xfId="0" applyFont="1" applyBorder="1" applyAlignment="1">
      <alignment horizontal="center"/>
    </xf>
    <xf numFmtId="2" fontId="39" fillId="0" borderId="77" xfId="0" applyNumberFormat="1" applyFont="1" applyBorder="1"/>
    <xf numFmtId="173" fontId="39" fillId="0" borderId="66" xfId="34" applyFont="1" applyBorder="1" applyAlignment="1">
      <alignment horizontal="center"/>
    </xf>
    <xf numFmtId="173" fontId="39" fillId="0" borderId="65" xfId="34" applyFont="1" applyBorder="1" applyAlignment="1">
      <alignment horizontal="center"/>
    </xf>
    <xf numFmtId="173" fontId="39" fillId="0" borderId="76" xfId="34" applyFont="1" applyBorder="1"/>
    <xf numFmtId="0" fontId="39" fillId="0" borderId="18" xfId="0" applyFont="1" applyBorder="1" applyAlignment="1">
      <alignment horizontal="left"/>
    </xf>
    <xf numFmtId="0" fontId="47" fillId="0" borderId="56" xfId="0" applyFont="1" applyBorder="1"/>
    <xf numFmtId="0" fontId="45" fillId="0" borderId="0" xfId="0" applyFont="1"/>
    <xf numFmtId="0" fontId="47" fillId="0" borderId="0" xfId="0" applyFont="1"/>
    <xf numFmtId="0" fontId="45" fillId="0" borderId="55" xfId="0" applyFont="1" applyBorder="1"/>
    <xf numFmtId="173" fontId="39" fillId="0" borderId="25" xfId="34" applyFont="1" applyBorder="1" applyAlignment="1">
      <alignment horizontal="center"/>
    </xf>
    <xf numFmtId="9" fontId="39" fillId="0" borderId="56" xfId="95" applyNumberFormat="1" applyFont="1" applyBorder="1" applyAlignment="1">
      <alignment horizontal="center"/>
    </xf>
    <xf numFmtId="0" fontId="39" fillId="0" borderId="18" xfId="0" applyFont="1" applyBorder="1"/>
    <xf numFmtId="0" fontId="47" fillId="0" borderId="18" xfId="0" applyFont="1" applyBorder="1" applyAlignment="1">
      <alignment horizontal="left"/>
    </xf>
    <xf numFmtId="1" fontId="39" fillId="26" borderId="18" xfId="0" applyNumberFormat="1" applyFont="1" applyFill="1" applyBorder="1" applyAlignment="1">
      <alignment horizontal="center" vertical="center"/>
    </xf>
    <xf numFmtId="1" fontId="39" fillId="26" borderId="30" xfId="0" applyNumberFormat="1" applyFont="1" applyFill="1" applyBorder="1" applyAlignment="1">
      <alignment horizontal="center" vertical="center"/>
    </xf>
    <xf numFmtId="9" fontId="47" fillId="27" borderId="30" xfId="95" applyFont="1" applyFill="1" applyBorder="1" applyAlignment="1">
      <alignment horizontal="center" vertical="center"/>
    </xf>
    <xf numFmtId="186" fontId="47" fillId="0" borderId="18" xfId="60" applyNumberFormat="1" applyFont="1" applyFill="1" applyBorder="1" applyAlignment="1">
      <alignment horizontal="center" vertical="center"/>
    </xf>
    <xf numFmtId="186" fontId="47" fillId="0" borderId="47" xfId="60" applyNumberFormat="1" applyFont="1" applyFill="1" applyBorder="1" applyAlignment="1">
      <alignment horizontal="center" vertic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0" borderId="18" xfId="130" applyFont="1" applyFill="1" applyBorder="1" applyAlignment="1">
      <alignment horizontal="center" vertical="center" wrapText="1"/>
    </xf>
    <xf numFmtId="0" fontId="47" fillId="0" borderId="18" xfId="130" applyFont="1" applyFill="1" applyBorder="1" applyAlignment="1">
      <alignment horizontal="center" vertical="center"/>
    </xf>
    <xf numFmtId="3" fontId="47" fillId="0" borderId="18" xfId="130" applyNumberFormat="1" applyFont="1" applyFill="1" applyBorder="1" applyAlignment="1">
      <alignment horizontal="center" vertical="center" wrapText="1"/>
    </xf>
    <xf numFmtId="3" fontId="47" fillId="0" borderId="18" xfId="130" applyNumberFormat="1" applyFont="1" applyFill="1" applyBorder="1" applyAlignment="1">
      <alignment horizontal="center" vertical="center"/>
    </xf>
    <xf numFmtId="0" fontId="45" fillId="0" borderId="0" xfId="89" applyFont="1" applyAlignment="1">
      <alignment horizontal="left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5" fillId="0" borderId="21" xfId="128" applyFont="1" applyBorder="1" applyAlignment="1">
      <alignment horizontal="center" vertical="center"/>
    </xf>
    <xf numFmtId="0" fontId="45" fillId="0" borderId="22" xfId="128" applyFont="1" applyBorder="1" applyAlignment="1">
      <alignment horizontal="center" vertical="center"/>
    </xf>
    <xf numFmtId="0" fontId="45" fillId="0" borderId="23" xfId="128" applyFont="1" applyBorder="1" applyAlignment="1">
      <alignment horizontal="center" vertical="center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9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3" fontId="47" fillId="0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 applyAlignment="1"/>
    <xf numFmtId="0" fontId="39" fillId="0" borderId="22" xfId="0" applyFont="1" applyBorder="1" applyAlignment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39" fillId="0" borderId="27" xfId="0" applyFont="1" applyBorder="1" applyAlignment="1"/>
    <xf numFmtId="0" fontId="39" fillId="0" borderId="31" xfId="0" applyFont="1" applyBorder="1" applyAlignment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2" fontId="39" fillId="0" borderId="68" xfId="0" applyNumberFormat="1" applyFont="1" applyBorder="1" applyAlignment="1">
      <alignment horizontal="center" wrapText="1"/>
    </xf>
    <xf numFmtId="2" fontId="39" fillId="0" borderId="67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47" fillId="0" borderId="22" xfId="0" applyFont="1" applyBorder="1" applyAlignment="1">
      <alignment horizontal="center"/>
    </xf>
    <xf numFmtId="0" fontId="47" fillId="0" borderId="23" xfId="0" applyFont="1" applyBorder="1" applyAlignment="1">
      <alignment horizontal="center"/>
    </xf>
    <xf numFmtId="0" fontId="45" fillId="0" borderId="22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19" xfId="0" applyFont="1" applyBorder="1" applyAlignment="1">
      <alignment horizontal="center"/>
    </xf>
    <xf numFmtId="0" fontId="39" fillId="0" borderId="28" xfId="0" applyFont="1" applyBorder="1" applyAlignment="1"/>
    <xf numFmtId="0" fontId="39" fillId="0" borderId="23" xfId="0" applyFont="1" applyBorder="1" applyAlignment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 applyAlignment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 applyAlignment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1" fillId="26" borderId="75" xfId="0" applyFont="1" applyFill="1" applyBorder="1" applyAlignment="1">
      <alignment horizontal="center"/>
    </xf>
    <xf numFmtId="0" fontId="41" fillId="26" borderId="0" xfId="0" applyFont="1" applyFill="1" applyAlignment="1">
      <alignment horizontal="center"/>
    </xf>
    <xf numFmtId="0" fontId="41" fillId="26" borderId="45" xfId="0" applyFont="1" applyFill="1" applyBorder="1" applyAlignment="1">
      <alignment horizontal="center"/>
    </xf>
    <xf numFmtId="4" fontId="39" fillId="0" borderId="18" xfId="39" applyNumberFormat="1" applyFont="1" applyBorder="1" applyAlignment="1">
      <alignment vertical="center" wrapText="1"/>
    </xf>
    <xf numFmtId="167" fontId="39" fillId="0" borderId="18" xfId="62" applyNumberFormat="1" applyFont="1" applyBorder="1" applyAlignment="1">
      <alignment horizontal="right" vertical="center" wrapText="1"/>
    </xf>
    <xf numFmtId="167" fontId="39" fillId="0" borderId="47" xfId="62" applyNumberFormat="1" applyFont="1" applyBorder="1" applyAlignment="1">
      <alignment horizontal="right" vertical="center" wrapText="1"/>
    </xf>
    <xf numFmtId="44" fontId="39" fillId="0" borderId="18" xfId="257" applyFont="1" applyBorder="1" applyAlignment="1">
      <alignment vertical="center"/>
    </xf>
    <xf numFmtId="174" fontId="39" fillId="0" borderId="18" xfId="39" applyNumberFormat="1" applyFont="1" applyBorder="1" applyAlignment="1">
      <alignment vertical="center" wrapText="1"/>
    </xf>
    <xf numFmtId="0" fontId="41" fillId="24" borderId="43" xfId="73" applyFont="1" applyFill="1" applyBorder="1" applyAlignment="1">
      <alignment vertical="center"/>
    </xf>
    <xf numFmtId="0" fontId="39" fillId="0" borderId="18" xfId="74" applyFont="1" applyBorder="1" applyAlignment="1">
      <alignment horizontal="left" vertical="center" wrapText="1"/>
    </xf>
    <xf numFmtId="0" fontId="39" fillId="0" borderId="18" xfId="74" applyFont="1" applyBorder="1" applyAlignment="1">
      <alignment horizontal="center" vertical="center"/>
    </xf>
    <xf numFmtId="0" fontId="39" fillId="0" borderId="18" xfId="74" applyFont="1" applyBorder="1" applyAlignment="1">
      <alignment horizontal="left" vertical="center"/>
    </xf>
    <xf numFmtId="0" fontId="39" fillId="0" borderId="18" xfId="73" applyFont="1" applyBorder="1" applyAlignment="1">
      <alignment horizontal="left" vertical="center" wrapText="1"/>
    </xf>
    <xf numFmtId="0" fontId="39" fillId="0" borderId="18" xfId="73" applyFont="1" applyBorder="1" applyAlignment="1">
      <alignment horizontal="center" vertical="center"/>
    </xf>
    <xf numFmtId="0" fontId="45" fillId="0" borderId="33" xfId="130" applyFont="1" applyFill="1" applyBorder="1" applyAlignment="1">
      <alignment vertical="center" wrapText="1"/>
    </xf>
    <xf numFmtId="0" fontId="45" fillId="0" borderId="18" xfId="130" applyFont="1" applyFill="1" applyBorder="1" applyAlignment="1">
      <alignment vertical="center" wrapText="1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tyles" Target="styles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43543</xdr:colOff>
      <xdr:row>6</xdr:row>
      <xdr:rowOff>119743</xdr:rowOff>
    </xdr:from>
    <xdr:to>
      <xdr:col>2</xdr:col>
      <xdr:colOff>1148443</xdr:colOff>
      <xdr:row>12</xdr:row>
      <xdr:rowOff>93589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25D26E-8DC8-4D47-AA05-8D845CA4E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514" y="1600200"/>
          <a:ext cx="1104900" cy="10079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sus\Downloads\PROPUESTA%20ECONOMICA_2105_2026.xlsx" TargetMode="External"/><Relationship Id="rId1" Type="http://schemas.openxmlformats.org/officeDocument/2006/relationships/externalLinkPath" Target="PROPUESTA%20ECONOMICA_2105_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PUESTA ECONOMICA(Proponente)"/>
      <sheetName val="INDICAR CÓDIGO DEL ITEM DE PAGO"/>
    </sheetNames>
    <sheetDataSet>
      <sheetData sheetId="0"/>
      <sheetData sheetId="1">
        <row r="69">
          <cell r="O69">
            <v>13986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3"/>
  <sheetViews>
    <sheetView showGridLines="0" tabSelected="1" view="pageBreakPreview" zoomScale="55" zoomScaleNormal="70" zoomScaleSheetLayoutView="55" zoomScalePageLayoutView="55" workbookViewId="0">
      <selection activeCell="K30" sqref="K30"/>
    </sheetView>
  </sheetViews>
  <sheetFormatPr baseColWidth="10" defaultColWidth="11.44140625" defaultRowHeight="13.8"/>
  <cols>
    <col min="1" max="2" width="3.44140625" style="105" customWidth="1"/>
    <col min="3" max="3" width="5.109375" style="105" customWidth="1"/>
    <col min="4" max="4" width="15.33203125" style="105" customWidth="1"/>
    <col min="5" max="5" width="16.109375" style="106" customWidth="1"/>
    <col min="6" max="6" width="17.5546875" style="105" customWidth="1"/>
    <col min="7" max="7" width="73.33203125" style="105" customWidth="1"/>
    <col min="8" max="8" width="8.6640625" style="105" customWidth="1"/>
    <col min="9" max="9" width="18.88671875" style="105" customWidth="1"/>
    <col min="10" max="10" width="23.88671875" style="105" customWidth="1"/>
    <col min="11" max="11" width="30" style="105" customWidth="1"/>
    <col min="12" max="12" width="3.33203125" style="105" customWidth="1"/>
    <col min="13" max="13" width="2.6640625" style="105" customWidth="1"/>
    <col min="14" max="16384" width="11.44140625" style="105"/>
  </cols>
  <sheetData>
    <row r="1" spans="1:13">
      <c r="B1" s="266" t="s">
        <v>0</v>
      </c>
      <c r="C1" s="266"/>
      <c r="D1" s="266"/>
      <c r="E1" s="266"/>
      <c r="F1" s="266"/>
      <c r="G1" s="266"/>
    </row>
    <row r="2" spans="1:13">
      <c r="B2" s="105" t="s">
        <v>1</v>
      </c>
    </row>
    <row r="3" spans="1:13" ht="16.8" thickBot="1">
      <c r="A3" s="107"/>
      <c r="B3" s="107"/>
      <c r="C3" s="107"/>
      <c r="D3" s="107"/>
      <c r="E3" s="108"/>
      <c r="F3" s="107"/>
      <c r="G3" s="107"/>
      <c r="H3" s="107"/>
      <c r="I3" s="107"/>
      <c r="J3" s="107"/>
      <c r="K3" s="107"/>
      <c r="L3" s="107"/>
      <c r="M3" s="107"/>
    </row>
    <row r="4" spans="1:13" ht="16.8" thickTop="1">
      <c r="A4" s="107"/>
      <c r="B4" s="109"/>
      <c r="C4" s="110"/>
      <c r="D4" s="110"/>
      <c r="E4" s="111"/>
      <c r="F4" s="110"/>
      <c r="G4" s="110"/>
      <c r="H4" s="110"/>
      <c r="I4" s="110"/>
      <c r="J4" s="110"/>
      <c r="K4" s="110"/>
      <c r="L4" s="112"/>
      <c r="M4" s="107"/>
    </row>
    <row r="5" spans="1:13" ht="16.2">
      <c r="A5" s="107"/>
      <c r="B5" s="113"/>
      <c r="C5" s="283" t="s">
        <v>2</v>
      </c>
      <c r="D5" s="283"/>
      <c r="E5" s="283"/>
      <c r="F5" s="283"/>
      <c r="G5" s="283"/>
      <c r="H5" s="283"/>
      <c r="I5" s="283"/>
      <c r="J5" s="283"/>
      <c r="K5" s="283"/>
      <c r="L5" s="114"/>
      <c r="M5" s="107"/>
    </row>
    <row r="6" spans="1:13" ht="16.8" thickBot="1">
      <c r="A6" s="107"/>
      <c r="B6" s="113"/>
      <c r="C6" s="282" t="s">
        <v>3</v>
      </c>
      <c r="D6" s="282"/>
      <c r="E6" s="282"/>
      <c r="F6" s="282"/>
      <c r="G6" s="282"/>
      <c r="H6" s="282"/>
      <c r="I6" s="282"/>
      <c r="J6" s="282"/>
      <c r="K6" s="282"/>
      <c r="L6" s="114"/>
      <c r="M6" s="107"/>
    </row>
    <row r="7" spans="1:13" s="118" customFormat="1" ht="16.2">
      <c r="A7" s="115"/>
      <c r="B7" s="116"/>
      <c r="C7" s="249" t="s">
        <v>4</v>
      </c>
      <c r="D7" s="250"/>
      <c r="E7" s="250"/>
      <c r="F7" s="250"/>
      <c r="G7" s="250"/>
      <c r="H7" s="250"/>
      <c r="I7" s="250"/>
      <c r="J7" s="250"/>
      <c r="K7" s="251"/>
      <c r="L7" s="117"/>
      <c r="M7" s="115"/>
    </row>
    <row r="8" spans="1:13" ht="87.75" customHeight="1">
      <c r="A8" s="107"/>
      <c r="B8" s="119"/>
      <c r="C8" s="252"/>
      <c r="D8" s="253"/>
      <c r="E8" s="253"/>
      <c r="F8" s="253"/>
      <c r="G8" s="253"/>
      <c r="H8" s="253"/>
      <c r="I8" s="253"/>
      <c r="J8" s="253"/>
      <c r="K8" s="254"/>
      <c r="L8" s="114"/>
      <c r="M8" s="107"/>
    </row>
    <row r="9" spans="1:13" ht="54.6" customHeight="1">
      <c r="A9" s="107"/>
      <c r="B9" s="119"/>
      <c r="C9" s="255" t="s">
        <v>5</v>
      </c>
      <c r="D9" s="256"/>
      <c r="E9" s="256"/>
      <c r="F9" s="256"/>
      <c r="G9" s="256"/>
      <c r="H9" s="256"/>
      <c r="I9" s="256"/>
      <c r="J9" s="256"/>
      <c r="K9" s="257"/>
      <c r="L9" s="114"/>
      <c r="M9" s="107"/>
    </row>
    <row r="10" spans="1:13" ht="30" customHeight="1" thickBot="1">
      <c r="A10" s="107"/>
      <c r="B10" s="113"/>
      <c r="C10" s="273"/>
      <c r="D10" s="274"/>
      <c r="E10" s="274"/>
      <c r="F10" s="274"/>
      <c r="G10" s="274"/>
      <c r="H10" s="274"/>
      <c r="I10" s="274"/>
      <c r="J10" s="274"/>
      <c r="K10" s="275"/>
      <c r="L10" s="114"/>
      <c r="M10" s="107"/>
    </row>
    <row r="11" spans="1:13" ht="30" customHeight="1">
      <c r="A11" s="107"/>
      <c r="B11" s="113"/>
      <c r="C11" s="288" t="s">
        <v>6</v>
      </c>
      <c r="D11" s="245" t="s">
        <v>7</v>
      </c>
      <c r="E11" s="247" t="s">
        <v>8</v>
      </c>
      <c r="F11" s="248"/>
      <c r="G11" s="245" t="s">
        <v>9</v>
      </c>
      <c r="H11" s="245" t="s">
        <v>10</v>
      </c>
      <c r="I11" s="245" t="s">
        <v>11</v>
      </c>
      <c r="J11" s="284" t="s">
        <v>12</v>
      </c>
      <c r="K11" s="286" t="s">
        <v>13</v>
      </c>
      <c r="L11" s="114"/>
      <c r="M11" s="107"/>
    </row>
    <row r="12" spans="1:13" ht="30" customHeight="1" thickBot="1">
      <c r="A12" s="107"/>
      <c r="B12" s="113"/>
      <c r="C12" s="289"/>
      <c r="D12" s="246"/>
      <c r="E12" s="120" t="s">
        <v>14</v>
      </c>
      <c r="F12" s="121" t="s">
        <v>15</v>
      </c>
      <c r="G12" s="246"/>
      <c r="H12" s="246"/>
      <c r="I12" s="246"/>
      <c r="J12" s="285"/>
      <c r="K12" s="287"/>
      <c r="L12" s="114"/>
      <c r="M12" s="107"/>
    </row>
    <row r="13" spans="1:13" ht="30" customHeight="1" thickBot="1">
      <c r="A13" s="107"/>
      <c r="B13" s="113"/>
      <c r="C13" s="122"/>
      <c r="D13" s="123"/>
      <c r="E13" s="123"/>
      <c r="F13" s="123"/>
      <c r="G13" s="422" t="s">
        <v>102</v>
      </c>
      <c r="H13" s="123"/>
      <c r="I13" s="123"/>
      <c r="J13" s="123"/>
      <c r="K13" s="124"/>
      <c r="L13" s="114"/>
      <c r="M13" s="107"/>
    </row>
    <row r="14" spans="1:13" ht="30" customHeight="1" thickBot="1">
      <c r="A14" s="107"/>
      <c r="B14" s="113"/>
      <c r="C14" s="125"/>
      <c r="D14" s="126">
        <v>1.1000000000000001</v>
      </c>
      <c r="E14" s="126" t="s">
        <v>89</v>
      </c>
      <c r="F14" s="126"/>
      <c r="G14" s="423" t="s">
        <v>102</v>
      </c>
      <c r="H14" s="424" t="s">
        <v>87</v>
      </c>
      <c r="I14" s="417">
        <v>102</v>
      </c>
      <c r="J14" s="418">
        <f>'[115]INDICAR CÓDIGO DEL ITEM DE PAGO'!O69</f>
        <v>13986</v>
      </c>
      <c r="K14" s="419">
        <f>ROUNDUP(I14*J14,0)</f>
        <v>1426572</v>
      </c>
      <c r="L14" s="114"/>
      <c r="M14" s="107"/>
    </row>
    <row r="15" spans="1:13" ht="30" customHeight="1" thickBot="1">
      <c r="A15" s="107"/>
      <c r="B15" s="113"/>
      <c r="C15" s="122"/>
      <c r="D15" s="123"/>
      <c r="E15" s="123"/>
      <c r="F15" s="123"/>
      <c r="G15" s="422" t="s">
        <v>103</v>
      </c>
      <c r="H15" s="123"/>
      <c r="I15" s="123"/>
      <c r="J15" s="123"/>
      <c r="K15" s="124"/>
      <c r="L15" s="114"/>
      <c r="M15" s="107"/>
    </row>
    <row r="16" spans="1:13" ht="30" customHeight="1" thickBot="1">
      <c r="A16" s="107"/>
      <c r="B16" s="113"/>
      <c r="C16" s="125"/>
      <c r="D16" s="126">
        <v>2.1</v>
      </c>
      <c r="E16" s="126" t="s">
        <v>89</v>
      </c>
      <c r="F16" s="126"/>
      <c r="G16" s="425" t="s">
        <v>104</v>
      </c>
      <c r="H16" s="424" t="s">
        <v>105</v>
      </c>
      <c r="I16" s="417">
        <v>100</v>
      </c>
      <c r="J16" s="418">
        <v>55234.080000000002</v>
      </c>
      <c r="K16" s="419">
        <f>ROUND(I16*J16,2)</f>
        <v>5523408</v>
      </c>
      <c r="L16" s="114"/>
      <c r="M16" s="107"/>
    </row>
    <row r="17" spans="1:13" ht="30" customHeight="1" thickBot="1">
      <c r="A17" s="107"/>
      <c r="B17" s="113"/>
      <c r="C17" s="122"/>
      <c r="D17" s="123"/>
      <c r="E17" s="123"/>
      <c r="F17" s="123"/>
      <c r="G17" s="422" t="s">
        <v>106</v>
      </c>
      <c r="H17" s="123"/>
      <c r="I17" s="123"/>
      <c r="J17" s="123"/>
      <c r="K17" s="124"/>
      <c r="L17" s="114"/>
      <c r="M17" s="107"/>
    </row>
    <row r="18" spans="1:13" ht="30" customHeight="1" thickBot="1">
      <c r="A18" s="107"/>
      <c r="B18" s="113"/>
      <c r="C18" s="125"/>
      <c r="D18" s="144">
        <v>3.1</v>
      </c>
      <c r="E18" s="126" t="s">
        <v>89</v>
      </c>
      <c r="F18" s="144"/>
      <c r="G18" s="426" t="s">
        <v>107</v>
      </c>
      <c r="H18" s="427" t="s">
        <v>88</v>
      </c>
      <c r="I18" s="417">
        <v>50</v>
      </c>
      <c r="J18" s="420">
        <v>558558</v>
      </c>
      <c r="K18" s="419">
        <f>ROUNDUP(I18*J18,0)</f>
        <v>27927900</v>
      </c>
      <c r="L18" s="114"/>
      <c r="M18" s="107"/>
    </row>
    <row r="19" spans="1:13" ht="30" customHeight="1" thickBot="1">
      <c r="A19" s="107"/>
      <c r="B19" s="113"/>
      <c r="C19" s="122"/>
      <c r="D19" s="123"/>
      <c r="E19" s="123"/>
      <c r="F19" s="123"/>
      <c r="G19" s="422" t="s">
        <v>109</v>
      </c>
      <c r="H19" s="123"/>
      <c r="I19" s="123"/>
      <c r="J19" s="123"/>
      <c r="K19" s="124"/>
      <c r="L19" s="114"/>
      <c r="M19" s="107"/>
    </row>
    <row r="20" spans="1:13" ht="30" customHeight="1" thickBot="1">
      <c r="A20" s="107"/>
      <c r="B20" s="113"/>
      <c r="C20" s="125"/>
      <c r="D20" s="144">
        <v>4.0999999999999996</v>
      </c>
      <c r="E20" s="126" t="s">
        <v>89</v>
      </c>
      <c r="F20" s="144"/>
      <c r="G20" s="426" t="s">
        <v>108</v>
      </c>
      <c r="H20" s="144" t="s">
        <v>88</v>
      </c>
      <c r="I20" s="421">
        <v>59.182000000000002</v>
      </c>
      <c r="J20" s="418">
        <v>156459.0855327633</v>
      </c>
      <c r="K20" s="419">
        <f>I20*J20</f>
        <v>9259561.5999999978</v>
      </c>
      <c r="L20" s="114"/>
      <c r="M20" s="107"/>
    </row>
    <row r="21" spans="1:13" ht="30" customHeight="1" thickBot="1">
      <c r="A21" s="107"/>
      <c r="B21" s="113"/>
      <c r="C21" s="122"/>
      <c r="D21" s="123"/>
      <c r="E21" s="123"/>
      <c r="F21" s="123"/>
      <c r="G21" s="422" t="s">
        <v>110</v>
      </c>
      <c r="H21" s="123"/>
      <c r="I21" s="123"/>
      <c r="J21" s="123"/>
      <c r="K21" s="124"/>
      <c r="L21" s="114"/>
      <c r="M21" s="107"/>
    </row>
    <row r="22" spans="1:13" ht="30" customHeight="1">
      <c r="A22" s="107"/>
      <c r="B22" s="113"/>
      <c r="C22" s="125"/>
      <c r="D22" s="144">
        <v>5.0999999999999996</v>
      </c>
      <c r="E22" s="126" t="s">
        <v>89</v>
      </c>
      <c r="F22" s="144"/>
      <c r="G22" s="426" t="s">
        <v>111</v>
      </c>
      <c r="H22" s="144" t="s">
        <v>88</v>
      </c>
      <c r="I22" s="421">
        <v>59.182000000000002</v>
      </c>
      <c r="J22" s="418">
        <v>79266</v>
      </c>
      <c r="K22" s="419">
        <f t="shared" ref="K22" si="0">ROUND(I22*J22,2)</f>
        <v>4691120.41</v>
      </c>
      <c r="L22" s="114"/>
      <c r="M22" s="107"/>
    </row>
    <row r="23" spans="1:13" ht="30" customHeight="1" thickBot="1">
      <c r="A23" s="107"/>
      <c r="B23" s="113"/>
      <c r="C23" s="131" t="s">
        <v>16</v>
      </c>
      <c r="D23" s="157"/>
      <c r="E23" s="157"/>
      <c r="F23" s="157"/>
      <c r="G23" s="160"/>
      <c r="H23" s="159"/>
      <c r="I23" s="221"/>
      <c r="J23" s="134"/>
      <c r="K23" s="135"/>
      <c r="L23" s="114"/>
      <c r="M23" s="107"/>
    </row>
    <row r="24" spans="1:13" s="165" customFormat="1" ht="30" customHeight="1" thickBot="1">
      <c r="A24" s="161"/>
      <c r="B24" s="162"/>
      <c r="C24" s="276" t="s">
        <v>17</v>
      </c>
      <c r="D24" s="277"/>
      <c r="E24" s="277"/>
      <c r="F24" s="277"/>
      <c r="G24" s="277"/>
      <c r="H24" s="277"/>
      <c r="I24" s="277"/>
      <c r="J24" s="278"/>
      <c r="K24" s="163">
        <f>SUM(K14:K23)</f>
        <v>48828562.00999999</v>
      </c>
      <c r="L24" s="164"/>
      <c r="M24" s="161"/>
    </row>
    <row r="25" spans="1:13" s="165" customFormat="1" ht="16.8" thickBot="1">
      <c r="A25" s="161"/>
      <c r="B25" s="162"/>
      <c r="C25" s="166"/>
      <c r="D25" s="166"/>
      <c r="E25" s="166"/>
      <c r="F25" s="166"/>
      <c r="G25" s="166"/>
      <c r="H25" s="166"/>
      <c r="I25" s="166"/>
      <c r="J25" s="166"/>
      <c r="K25" s="167"/>
      <c r="L25" s="164"/>
      <c r="M25" s="161"/>
    </row>
    <row r="26" spans="1:13" s="165" customFormat="1" ht="30" customHeight="1">
      <c r="A26" s="161"/>
      <c r="B26" s="162"/>
      <c r="C26" s="168"/>
      <c r="D26" s="169"/>
      <c r="E26" s="168"/>
      <c r="F26" s="168"/>
      <c r="G26" s="267"/>
      <c r="H26" s="268"/>
      <c r="I26" s="268"/>
      <c r="J26" s="269"/>
      <c r="K26" s="170"/>
      <c r="L26" s="164"/>
      <c r="M26" s="161"/>
    </row>
    <row r="27" spans="1:13" s="165" customFormat="1" ht="30" customHeight="1">
      <c r="A27" s="161"/>
      <c r="B27" s="162"/>
      <c r="C27" s="168"/>
      <c r="D27" s="169"/>
      <c r="E27" s="168"/>
      <c r="F27" s="168"/>
      <c r="G27" s="171"/>
      <c r="H27" s="172"/>
      <c r="I27" s="173"/>
      <c r="J27" s="174"/>
      <c r="K27" s="175"/>
      <c r="L27" s="164"/>
      <c r="M27" s="161"/>
    </row>
    <row r="28" spans="1:13" s="165" customFormat="1" ht="30" customHeight="1">
      <c r="A28" s="161"/>
      <c r="B28" s="162"/>
      <c r="C28" s="168"/>
      <c r="D28" s="176"/>
      <c r="E28" s="176"/>
      <c r="F28" s="176"/>
      <c r="G28" s="171"/>
      <c r="H28" s="177"/>
      <c r="I28" s="178"/>
      <c r="J28" s="179"/>
      <c r="K28" s="175"/>
      <c r="L28" s="164"/>
      <c r="M28" s="161"/>
    </row>
    <row r="29" spans="1:13" s="165" customFormat="1" ht="30" customHeight="1">
      <c r="A29" s="161"/>
      <c r="B29" s="162"/>
      <c r="C29" s="168"/>
      <c r="D29" s="176"/>
      <c r="E29" s="176"/>
      <c r="F29" s="176"/>
      <c r="G29" s="180" t="s">
        <v>18</v>
      </c>
      <c r="H29" s="177"/>
      <c r="I29" s="178"/>
      <c r="J29" s="179"/>
      <c r="K29" s="181">
        <f>K24</f>
        <v>48828562.00999999</v>
      </c>
      <c r="L29" s="164"/>
      <c r="M29" s="161"/>
    </row>
    <row r="30" spans="1:13" s="165" customFormat="1" ht="30" customHeight="1">
      <c r="A30" s="161"/>
      <c r="B30" s="162"/>
      <c r="C30" s="168"/>
      <c r="D30" s="169"/>
      <c r="E30" s="168"/>
      <c r="F30" s="168"/>
      <c r="G30" s="270"/>
      <c r="H30" s="271"/>
      <c r="I30" s="271"/>
      <c r="J30" s="272"/>
      <c r="K30" s="175"/>
      <c r="L30" s="164"/>
      <c r="M30" s="161"/>
    </row>
    <row r="31" spans="1:13" s="165" customFormat="1" ht="30" customHeight="1">
      <c r="A31" s="161"/>
      <c r="B31" s="162"/>
      <c r="C31" s="168"/>
      <c r="D31" s="169"/>
      <c r="E31" s="168"/>
      <c r="F31" s="168"/>
      <c r="G31" s="182"/>
      <c r="H31" s="177"/>
      <c r="I31" s="178"/>
      <c r="J31" s="183"/>
      <c r="K31" s="175"/>
      <c r="L31" s="164"/>
      <c r="M31" s="161"/>
    </row>
    <row r="32" spans="1:13" s="165" customFormat="1" ht="30" customHeight="1" thickBot="1">
      <c r="A32" s="161"/>
      <c r="B32" s="162"/>
      <c r="C32" s="168"/>
      <c r="D32" s="169"/>
      <c r="E32" s="168"/>
      <c r="F32" s="184"/>
      <c r="G32" s="182"/>
      <c r="H32" s="177"/>
      <c r="I32" s="178"/>
      <c r="J32" s="183"/>
      <c r="K32" s="181"/>
      <c r="L32" s="164"/>
      <c r="M32" s="161"/>
    </row>
    <row r="33" spans="1:13" s="165" customFormat="1" ht="30" customHeight="1" thickBot="1">
      <c r="A33" s="161"/>
      <c r="B33" s="162"/>
      <c r="C33" s="168"/>
      <c r="D33" s="169"/>
      <c r="E33" s="168"/>
      <c r="F33" s="168"/>
      <c r="G33" s="185" t="s">
        <v>19</v>
      </c>
      <c r="H33" s="186"/>
      <c r="I33" s="187"/>
      <c r="J33" s="188"/>
      <c r="K33" s="163">
        <f>K24</f>
        <v>48828562.00999999</v>
      </c>
      <c r="L33" s="164"/>
      <c r="M33" s="161"/>
    </row>
    <row r="34" spans="1:13" s="165" customFormat="1" ht="16.8" thickBot="1">
      <c r="A34" s="161"/>
      <c r="B34" s="162"/>
      <c r="C34" s="168"/>
      <c r="D34" s="169"/>
      <c r="E34" s="169"/>
      <c r="F34" s="169"/>
      <c r="G34" s="168"/>
      <c r="H34" s="168"/>
      <c r="I34" s="189"/>
      <c r="J34" s="190"/>
      <c r="K34" s="191"/>
      <c r="L34" s="164"/>
      <c r="M34" s="161"/>
    </row>
    <row r="35" spans="1:13" s="165" customFormat="1" ht="16.2">
      <c r="A35" s="161"/>
      <c r="B35" s="162"/>
      <c r="C35" s="192"/>
      <c r="D35" s="280"/>
      <c r="E35" s="280"/>
      <c r="F35" s="280"/>
      <c r="G35" s="280"/>
      <c r="H35" s="280"/>
      <c r="I35" s="280"/>
      <c r="J35" s="280"/>
      <c r="K35" s="281"/>
      <c r="L35" s="193"/>
      <c r="M35" s="161"/>
    </row>
    <row r="36" spans="1:13" s="165" customFormat="1" ht="46.5" customHeight="1">
      <c r="A36" s="161"/>
      <c r="B36" s="162"/>
      <c r="C36" s="428" t="s">
        <v>20</v>
      </c>
      <c r="D36" s="429"/>
      <c r="E36" s="429"/>
      <c r="F36" s="429"/>
      <c r="G36" s="429"/>
      <c r="H36" s="279" t="s">
        <v>21</v>
      </c>
      <c r="I36" s="279"/>
      <c r="J36" s="279"/>
      <c r="K36" s="244" t="s">
        <v>22</v>
      </c>
      <c r="L36" s="195"/>
      <c r="M36" s="161"/>
    </row>
    <row r="37" spans="1:13" s="165" customFormat="1" ht="49.2" customHeight="1">
      <c r="A37" s="161"/>
      <c r="B37" s="162"/>
      <c r="C37" s="428" t="s">
        <v>23</v>
      </c>
      <c r="D37" s="429"/>
      <c r="E37" s="429"/>
      <c r="F37" s="429"/>
      <c r="G37" s="429"/>
      <c r="H37" s="265" t="s">
        <v>24</v>
      </c>
      <c r="I37" s="265"/>
      <c r="J37" s="243" t="s">
        <v>25</v>
      </c>
      <c r="K37" s="197">
        <v>0.27</v>
      </c>
      <c r="L37" s="195"/>
      <c r="M37" s="161"/>
    </row>
    <row r="38" spans="1:13" s="165" customFormat="1" ht="30" customHeight="1">
      <c r="A38" s="161"/>
      <c r="B38" s="162"/>
      <c r="C38" s="428" t="s">
        <v>26</v>
      </c>
      <c r="D38" s="429"/>
      <c r="E38" s="429"/>
      <c r="F38" s="429"/>
      <c r="G38" s="429"/>
      <c r="H38" s="262" t="s">
        <v>27</v>
      </c>
      <c r="I38" s="263"/>
      <c r="J38" s="243" t="s">
        <v>28</v>
      </c>
      <c r="K38" s="197">
        <v>0.02</v>
      </c>
      <c r="L38" s="195"/>
      <c r="M38" s="161"/>
    </row>
    <row r="39" spans="1:13" s="199" customFormat="1" ht="58.5" customHeight="1">
      <c r="A39" s="161"/>
      <c r="B39" s="162"/>
      <c r="C39" s="198"/>
      <c r="E39" s="200"/>
      <c r="F39" s="200"/>
      <c r="G39" s="201"/>
      <c r="H39" s="264" t="s">
        <v>29</v>
      </c>
      <c r="I39" s="265"/>
      <c r="J39" s="243" t="s">
        <v>30</v>
      </c>
      <c r="K39" s="197">
        <v>0.03</v>
      </c>
      <c r="L39" s="164"/>
      <c r="M39" s="161"/>
    </row>
    <row r="40" spans="1:13" ht="57" customHeight="1">
      <c r="A40" s="107"/>
      <c r="B40" s="113"/>
      <c r="C40" s="202"/>
      <c r="D40" s="203"/>
      <c r="E40" s="203"/>
      <c r="F40" s="203"/>
      <c r="G40" s="204"/>
      <c r="H40" s="265" t="s">
        <v>31</v>
      </c>
      <c r="I40" s="265"/>
      <c r="J40" s="243" t="s">
        <v>32</v>
      </c>
      <c r="K40" s="242">
        <f>SUM(K37:K39)</f>
        <v>0.32000000000000006</v>
      </c>
      <c r="L40" s="114"/>
      <c r="M40" s="107"/>
    </row>
    <row r="41" spans="1:13" ht="16.8" thickBot="1">
      <c r="A41" s="107"/>
      <c r="B41" s="113"/>
      <c r="C41" s="205"/>
      <c r="D41" s="206"/>
      <c r="E41" s="206"/>
      <c r="F41" s="206"/>
      <c r="G41" s="207"/>
      <c r="H41" s="258"/>
      <c r="I41" s="258"/>
      <c r="J41" s="258"/>
      <c r="K41" s="259"/>
      <c r="L41" s="114"/>
      <c r="M41" s="107"/>
    </row>
    <row r="42" spans="1:13" ht="16.8" thickBot="1">
      <c r="A42" s="107"/>
      <c r="B42" s="208"/>
      <c r="C42" s="209"/>
      <c r="D42" s="209"/>
      <c r="E42" s="210"/>
      <c r="F42" s="209"/>
      <c r="G42" s="211"/>
      <c r="H42" s="209"/>
      <c r="I42" s="209"/>
      <c r="J42" s="209"/>
      <c r="K42" s="209"/>
      <c r="L42" s="212"/>
      <c r="M42" s="107"/>
    </row>
    <row r="43" spans="1:13" ht="16.8" thickTop="1">
      <c r="A43" s="107"/>
      <c r="B43" s="107"/>
      <c r="C43" s="107"/>
      <c r="D43" s="107"/>
      <c r="E43" s="108"/>
      <c r="F43" s="107"/>
      <c r="G43" s="107"/>
      <c r="H43" s="107"/>
      <c r="I43" s="107"/>
      <c r="J43" s="107"/>
      <c r="K43" s="107"/>
      <c r="L43" s="107"/>
      <c r="M43" s="107"/>
    </row>
  </sheetData>
  <mergeCells count="27">
    <mergeCell ref="B1:G1"/>
    <mergeCell ref="G26:J26"/>
    <mergeCell ref="G30:J30"/>
    <mergeCell ref="C37:G37"/>
    <mergeCell ref="C10:K10"/>
    <mergeCell ref="C24:J24"/>
    <mergeCell ref="C36:G36"/>
    <mergeCell ref="H36:J36"/>
    <mergeCell ref="H37:I37"/>
    <mergeCell ref="D35:K35"/>
    <mergeCell ref="C6:K6"/>
    <mergeCell ref="I11:I12"/>
    <mergeCell ref="C5:K5"/>
    <mergeCell ref="J11:J12"/>
    <mergeCell ref="K11:K12"/>
    <mergeCell ref="C11:C12"/>
    <mergeCell ref="H41:K41"/>
    <mergeCell ref="C38:G38"/>
    <mergeCell ref="H38:I38"/>
    <mergeCell ref="H39:I39"/>
    <mergeCell ref="H40:I40"/>
    <mergeCell ref="D11:D12"/>
    <mergeCell ref="G11:G12"/>
    <mergeCell ref="H11:H12"/>
    <mergeCell ref="E11:F11"/>
    <mergeCell ref="C7:K8"/>
    <mergeCell ref="C9:K9"/>
  </mergeCells>
  <phoneticPr fontId="52" type="noConversion"/>
  <printOptions horizontalCentered="1"/>
  <pageMargins left="0.11811023622047245" right="0.11811023622047245" top="0.15748031496062992" bottom="0.15748031496062992" header="0.31496062992125984" footer="0.31496062992125984"/>
  <pageSetup scale="3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4140625" defaultRowHeight="13.8"/>
  <cols>
    <col min="1" max="2" width="3.44140625" style="105" customWidth="1"/>
    <col min="3" max="3" width="7.88671875" style="105" customWidth="1"/>
    <col min="4" max="4" width="15.44140625" style="105" customWidth="1"/>
    <col min="5" max="5" width="16.109375" style="106" customWidth="1"/>
    <col min="6" max="6" width="17.5546875" style="105" customWidth="1"/>
    <col min="7" max="7" width="73.33203125" style="105" customWidth="1"/>
    <col min="8" max="8" width="8.6640625" style="105" customWidth="1"/>
    <col min="9" max="9" width="18.88671875" style="105" customWidth="1"/>
    <col min="10" max="10" width="23.88671875" style="105" customWidth="1"/>
    <col min="11" max="11" width="30" style="105" customWidth="1"/>
    <col min="12" max="12" width="3.33203125" style="105" customWidth="1"/>
    <col min="13" max="13" width="2.6640625" style="105" customWidth="1"/>
    <col min="14" max="16384" width="11.44140625" style="105"/>
  </cols>
  <sheetData>
    <row r="1" spans="1:13">
      <c r="B1" s="266" t="s">
        <v>0</v>
      </c>
      <c r="C1" s="266"/>
      <c r="D1" s="266"/>
      <c r="E1" s="266"/>
      <c r="F1" s="266"/>
      <c r="G1" s="266"/>
    </row>
    <row r="2" spans="1:13">
      <c r="B2" s="266" t="s">
        <v>1</v>
      </c>
      <c r="C2" s="266"/>
      <c r="D2" s="266"/>
      <c r="E2" s="266"/>
      <c r="F2" s="266"/>
    </row>
    <row r="3" spans="1:13" ht="16.8" thickBot="1">
      <c r="A3" s="107"/>
      <c r="B3" s="107"/>
      <c r="C3" s="107"/>
      <c r="D3" s="107"/>
      <c r="E3" s="108"/>
      <c r="F3" s="107"/>
      <c r="G3" s="107"/>
      <c r="H3" s="107"/>
      <c r="I3" s="107"/>
      <c r="J3" s="107"/>
      <c r="K3" s="107"/>
      <c r="L3" s="107"/>
      <c r="M3" s="107"/>
    </row>
    <row r="4" spans="1:13" ht="16.8" thickTop="1">
      <c r="A4" s="107"/>
      <c r="B4" s="109"/>
      <c r="C4" s="110"/>
      <c r="D4" s="110"/>
      <c r="E4" s="111"/>
      <c r="F4" s="110"/>
      <c r="G4" s="110"/>
      <c r="H4" s="110"/>
      <c r="I4" s="110"/>
      <c r="J4" s="110"/>
      <c r="K4" s="110"/>
      <c r="L4" s="112"/>
      <c r="M4" s="107"/>
    </row>
    <row r="5" spans="1:13" ht="16.2">
      <c r="A5" s="107"/>
      <c r="B5" s="113"/>
      <c r="C5" s="297" t="s">
        <v>2</v>
      </c>
      <c r="D5" s="297"/>
      <c r="E5" s="297"/>
      <c r="F5" s="297"/>
      <c r="G5" s="297"/>
      <c r="H5" s="297"/>
      <c r="I5" s="297"/>
      <c r="J5" s="297"/>
      <c r="K5" s="297"/>
      <c r="L5" s="114"/>
      <c r="M5" s="107"/>
    </row>
    <row r="6" spans="1:13" ht="16.8" thickBot="1">
      <c r="A6" s="107"/>
      <c r="B6" s="113"/>
      <c r="C6" s="282" t="s">
        <v>33</v>
      </c>
      <c r="D6" s="282"/>
      <c r="E6" s="282"/>
      <c r="F6" s="282"/>
      <c r="G6" s="282"/>
      <c r="H6" s="282"/>
      <c r="I6" s="282"/>
      <c r="J6" s="282"/>
      <c r="K6" s="282"/>
      <c r="L6" s="114"/>
      <c r="M6" s="107"/>
    </row>
    <row r="7" spans="1:13" s="118" customFormat="1" ht="16.5" customHeight="1">
      <c r="A7" s="115"/>
      <c r="B7" s="116"/>
      <c r="C7" s="298" t="s">
        <v>34</v>
      </c>
      <c r="D7" s="299"/>
      <c r="E7" s="299"/>
      <c r="F7" s="299"/>
      <c r="G7" s="299"/>
      <c r="H7" s="299"/>
      <c r="I7" s="299"/>
      <c r="J7" s="299"/>
      <c r="K7" s="300"/>
      <c r="L7" s="117"/>
      <c r="M7" s="115"/>
    </row>
    <row r="8" spans="1:13" ht="33.75" customHeight="1" thickBot="1">
      <c r="A8" s="107"/>
      <c r="B8" s="119"/>
      <c r="C8" s="301"/>
      <c r="D8" s="302"/>
      <c r="E8" s="302"/>
      <c r="F8" s="302"/>
      <c r="G8" s="302"/>
      <c r="H8" s="302"/>
      <c r="I8" s="302"/>
      <c r="J8" s="302"/>
      <c r="K8" s="303"/>
      <c r="L8" s="114"/>
      <c r="M8" s="107"/>
    </row>
    <row r="9" spans="1:13" ht="34.5" customHeight="1">
      <c r="A9" s="107"/>
      <c r="B9" s="119"/>
      <c r="C9" s="306" t="s">
        <v>35</v>
      </c>
      <c r="D9" s="307"/>
      <c r="E9" s="307"/>
      <c r="F9" s="307"/>
      <c r="G9" s="307"/>
      <c r="H9" s="307"/>
      <c r="I9" s="307"/>
      <c r="J9" s="307"/>
      <c r="K9" s="308"/>
      <c r="L9" s="114"/>
      <c r="M9" s="107"/>
    </row>
    <row r="10" spans="1:13" ht="30" customHeight="1" thickBot="1">
      <c r="A10" s="107"/>
      <c r="B10" s="119"/>
      <c r="C10" s="274"/>
      <c r="D10" s="274"/>
      <c r="E10" s="274"/>
      <c r="F10" s="274"/>
      <c r="G10" s="274"/>
      <c r="H10" s="274"/>
      <c r="I10" s="274"/>
      <c r="J10" s="274"/>
      <c r="K10" s="275"/>
      <c r="L10" s="114"/>
      <c r="M10" s="107"/>
    </row>
    <row r="11" spans="1:13" ht="30" customHeight="1">
      <c r="A11" s="107"/>
      <c r="B11" s="113"/>
      <c r="C11" s="288" t="s">
        <v>6</v>
      </c>
      <c r="D11" s="245" t="s">
        <v>7</v>
      </c>
      <c r="E11" s="247" t="s">
        <v>8</v>
      </c>
      <c r="F11" s="247"/>
      <c r="G11" s="288" t="s">
        <v>9</v>
      </c>
      <c r="H11" s="245" t="s">
        <v>10</v>
      </c>
      <c r="I11" s="245" t="s">
        <v>11</v>
      </c>
      <c r="J11" s="284" t="s">
        <v>12</v>
      </c>
      <c r="K11" s="286" t="s">
        <v>13</v>
      </c>
      <c r="L11" s="114"/>
      <c r="M11" s="107"/>
    </row>
    <row r="12" spans="1:13" ht="30" customHeight="1" thickBot="1">
      <c r="A12" s="107"/>
      <c r="B12" s="113"/>
      <c r="C12" s="289"/>
      <c r="D12" s="246"/>
      <c r="E12" s="120" t="s">
        <v>14</v>
      </c>
      <c r="F12" s="120" t="s">
        <v>15</v>
      </c>
      <c r="G12" s="289"/>
      <c r="H12" s="246"/>
      <c r="I12" s="246"/>
      <c r="J12" s="285"/>
      <c r="K12" s="287"/>
      <c r="L12" s="114"/>
      <c r="M12" s="107"/>
    </row>
    <row r="13" spans="1:13" ht="30" customHeight="1" thickBot="1">
      <c r="A13" s="107"/>
      <c r="B13" s="113"/>
      <c r="C13" s="122"/>
      <c r="D13" s="123"/>
      <c r="E13" s="123"/>
      <c r="F13" s="123"/>
      <c r="G13" s="123"/>
      <c r="H13" s="123"/>
      <c r="I13" s="123"/>
      <c r="J13" s="123"/>
      <c r="K13" s="124"/>
      <c r="L13" s="114"/>
      <c r="M13" s="107"/>
    </row>
    <row r="14" spans="1:13" ht="30" customHeight="1">
      <c r="A14" s="107"/>
      <c r="B14" s="113"/>
      <c r="C14" s="125"/>
      <c r="D14" s="126"/>
      <c r="E14" s="126"/>
      <c r="F14" s="126"/>
      <c r="G14" s="127"/>
      <c r="H14" s="126"/>
      <c r="I14" s="128"/>
      <c r="J14" s="129"/>
      <c r="K14" s="130"/>
      <c r="L14" s="114"/>
      <c r="M14" s="107"/>
    </row>
    <row r="15" spans="1:13" ht="30" customHeight="1" thickBot="1">
      <c r="A15" s="107"/>
      <c r="B15" s="113"/>
      <c r="C15" s="131" t="s">
        <v>16</v>
      </c>
      <c r="D15" s="132"/>
      <c r="E15" s="132"/>
      <c r="F15" s="132"/>
      <c r="G15" s="133"/>
      <c r="H15" s="132"/>
      <c r="I15" s="128"/>
      <c r="J15" s="134"/>
      <c r="K15" s="135"/>
      <c r="L15" s="114"/>
      <c r="M15" s="107"/>
    </row>
    <row r="16" spans="1:13" ht="30" customHeight="1" thickBot="1">
      <c r="A16" s="107"/>
      <c r="B16" s="113"/>
      <c r="C16" s="122"/>
      <c r="D16" s="123"/>
      <c r="E16" s="123"/>
      <c r="F16" s="123"/>
      <c r="G16" s="123"/>
      <c r="H16" s="123"/>
      <c r="I16" s="123"/>
      <c r="J16" s="123"/>
      <c r="K16" s="124"/>
      <c r="L16" s="114"/>
      <c r="M16" s="107"/>
    </row>
    <row r="17" spans="1:13" ht="30" customHeight="1">
      <c r="A17" s="107"/>
      <c r="B17" s="113"/>
      <c r="C17" s="125"/>
      <c r="D17" s="126"/>
      <c r="E17" s="126"/>
      <c r="F17" s="126"/>
      <c r="G17" s="136"/>
      <c r="H17" s="126"/>
      <c r="I17" s="128"/>
      <c r="J17" s="129"/>
      <c r="K17" s="137"/>
      <c r="L17" s="114"/>
      <c r="M17" s="107"/>
    </row>
    <row r="18" spans="1:13" ht="30" customHeight="1">
      <c r="A18" s="107"/>
      <c r="B18" s="113"/>
      <c r="C18" s="125"/>
      <c r="D18" s="126"/>
      <c r="E18" s="126"/>
      <c r="F18" s="126"/>
      <c r="G18" s="136"/>
      <c r="H18" s="126"/>
      <c r="I18" s="128"/>
      <c r="J18" s="129"/>
      <c r="K18" s="137"/>
      <c r="L18" s="114"/>
      <c r="M18" s="107"/>
    </row>
    <row r="19" spans="1:13" s="107" customFormat="1" ht="30" customHeight="1">
      <c r="B19" s="113"/>
      <c r="C19" s="125"/>
      <c r="D19" s="138"/>
      <c r="E19" s="138"/>
      <c r="F19" s="138"/>
      <c r="G19" s="139"/>
      <c r="H19" s="138"/>
      <c r="I19" s="128"/>
      <c r="J19" s="129"/>
      <c r="K19" s="137"/>
      <c r="L19" s="114"/>
    </row>
    <row r="20" spans="1:13" ht="30" customHeight="1">
      <c r="B20" s="140"/>
      <c r="C20" s="125"/>
      <c r="D20" s="126"/>
      <c r="E20" s="126"/>
      <c r="F20" s="126"/>
      <c r="G20" s="136"/>
      <c r="H20" s="126"/>
      <c r="I20" s="128"/>
      <c r="J20" s="129"/>
      <c r="K20" s="137"/>
      <c r="L20" s="141"/>
    </row>
    <row r="21" spans="1:13" ht="30" customHeight="1" thickBot="1">
      <c r="A21" s="107"/>
      <c r="B21" s="113"/>
      <c r="C21" s="131" t="s">
        <v>16</v>
      </c>
      <c r="D21" s="142"/>
      <c r="E21" s="143"/>
      <c r="F21" s="142"/>
      <c r="G21" s="142"/>
      <c r="H21" s="142"/>
      <c r="I21" s="128"/>
      <c r="J21" s="142"/>
      <c r="K21" s="135"/>
      <c r="L21" s="114"/>
      <c r="M21" s="107"/>
    </row>
    <row r="22" spans="1:13" ht="30" customHeight="1" thickBot="1">
      <c r="A22" s="107"/>
      <c r="B22" s="113"/>
      <c r="C22" s="122"/>
      <c r="D22" s="123"/>
      <c r="E22" s="123"/>
      <c r="F22" s="123"/>
      <c r="G22" s="123"/>
      <c r="H22" s="123"/>
      <c r="I22" s="123"/>
      <c r="J22" s="123"/>
      <c r="K22" s="124"/>
      <c r="L22" s="114"/>
      <c r="M22" s="107"/>
    </row>
    <row r="23" spans="1:13" ht="30" customHeight="1">
      <c r="A23" s="107"/>
      <c r="B23" s="113"/>
      <c r="C23" s="125"/>
      <c r="D23" s="144"/>
      <c r="E23" s="144"/>
      <c r="F23" s="144"/>
      <c r="G23" s="145"/>
      <c r="H23" s="144"/>
      <c r="I23" s="128"/>
      <c r="J23" s="129"/>
      <c r="K23" s="137"/>
      <c r="L23" s="114"/>
      <c r="M23" s="107"/>
    </row>
    <row r="24" spans="1:13" ht="30" customHeight="1">
      <c r="A24" s="107"/>
      <c r="B24" s="113"/>
      <c r="C24" s="125"/>
      <c r="D24" s="146"/>
      <c r="E24" s="146"/>
      <c r="F24" s="146"/>
      <c r="G24" s="145"/>
      <c r="H24" s="144"/>
      <c r="I24" s="128"/>
      <c r="J24" s="129"/>
      <c r="K24" s="137"/>
      <c r="L24" s="114"/>
      <c r="M24" s="107"/>
    </row>
    <row r="25" spans="1:13" ht="30" customHeight="1">
      <c r="A25" s="107"/>
      <c r="B25" s="113"/>
      <c r="C25" s="125"/>
      <c r="D25" s="144"/>
      <c r="E25" s="144"/>
      <c r="F25" s="144"/>
      <c r="G25" s="145"/>
      <c r="H25" s="144"/>
      <c r="I25" s="128"/>
      <c r="J25" s="129"/>
      <c r="K25" s="137"/>
      <c r="L25" s="114"/>
      <c r="M25" s="107"/>
    </row>
    <row r="26" spans="1:13" s="107" customFormat="1" ht="30" customHeight="1">
      <c r="B26" s="113"/>
      <c r="C26" s="125"/>
      <c r="D26" s="138"/>
      <c r="E26" s="138"/>
      <c r="F26" s="138"/>
      <c r="G26" s="147"/>
      <c r="H26" s="138"/>
      <c r="I26" s="128"/>
      <c r="J26" s="129"/>
      <c r="K26" s="137"/>
      <c r="L26" s="114"/>
    </row>
    <row r="27" spans="1:13" ht="30" customHeight="1">
      <c r="A27" s="107"/>
      <c r="B27" s="113"/>
      <c r="C27" s="125"/>
      <c r="D27" s="144"/>
      <c r="E27" s="144"/>
      <c r="F27" s="144"/>
      <c r="G27" s="145"/>
      <c r="H27" s="144"/>
      <c r="I27" s="128"/>
      <c r="J27" s="148"/>
      <c r="K27" s="137"/>
      <c r="L27" s="114"/>
      <c r="M27" s="107"/>
    </row>
    <row r="28" spans="1:13" s="107" customFormat="1" ht="30" customHeight="1">
      <c r="B28" s="113"/>
      <c r="C28" s="149"/>
      <c r="D28" s="138"/>
      <c r="E28" s="138"/>
      <c r="F28" s="138"/>
      <c r="G28" s="147"/>
      <c r="H28" s="138"/>
      <c r="I28" s="128"/>
      <c r="J28" s="148"/>
      <c r="K28" s="137"/>
      <c r="L28" s="114"/>
    </row>
    <row r="29" spans="1:13" ht="30" customHeight="1">
      <c r="A29" s="107"/>
      <c r="B29" s="113"/>
      <c r="C29" s="125"/>
      <c r="D29" s="144"/>
      <c r="E29" s="126"/>
      <c r="F29" s="144"/>
      <c r="G29" s="145"/>
      <c r="H29" s="144"/>
      <c r="I29" s="128"/>
      <c r="J29" s="129"/>
      <c r="K29" s="137"/>
      <c r="L29" s="114"/>
      <c r="M29" s="107"/>
    </row>
    <row r="30" spans="1:13" ht="30" customHeight="1">
      <c r="A30" s="107"/>
      <c r="B30" s="113"/>
      <c r="C30" s="125"/>
      <c r="D30" s="144"/>
      <c r="E30" s="144"/>
      <c r="F30" s="144"/>
      <c r="G30" s="145"/>
      <c r="H30" s="150"/>
      <c r="I30" s="128"/>
      <c r="J30" s="129"/>
      <c r="K30" s="137"/>
      <c r="L30" s="114"/>
      <c r="M30" s="107"/>
    </row>
    <row r="31" spans="1:13" ht="30" customHeight="1" thickBot="1">
      <c r="A31" s="107"/>
      <c r="B31" s="113"/>
      <c r="C31" s="151" t="s">
        <v>16</v>
      </c>
      <c r="D31" s="152"/>
      <c r="E31" s="152"/>
      <c r="F31" s="152"/>
      <c r="G31" s="153"/>
      <c r="H31" s="152"/>
      <c r="I31" s="128"/>
      <c r="J31" s="154"/>
      <c r="K31" s="155"/>
      <c r="L31" s="114"/>
      <c r="M31" s="107"/>
    </row>
    <row r="32" spans="1:13" ht="30" customHeight="1" thickBot="1">
      <c r="A32" s="107"/>
      <c r="B32" s="113"/>
      <c r="C32" s="122"/>
      <c r="D32" s="123"/>
      <c r="E32" s="123"/>
      <c r="F32" s="123"/>
      <c r="G32" s="123"/>
      <c r="H32" s="123"/>
      <c r="I32" s="123"/>
      <c r="J32" s="123"/>
      <c r="K32" s="124"/>
      <c r="L32" s="114"/>
      <c r="M32" s="107"/>
    </row>
    <row r="33" spans="1:13" ht="30" customHeight="1">
      <c r="A33" s="107"/>
      <c r="B33" s="113"/>
      <c r="C33" s="125"/>
      <c r="D33" s="144"/>
      <c r="E33" s="144"/>
      <c r="F33" s="144"/>
      <c r="G33" s="145"/>
      <c r="H33" s="144"/>
      <c r="I33" s="128"/>
      <c r="J33" s="129"/>
      <c r="K33" s="137"/>
      <c r="L33" s="114"/>
      <c r="M33" s="107"/>
    </row>
    <row r="34" spans="1:13" ht="30" customHeight="1">
      <c r="A34" s="107"/>
      <c r="B34" s="113"/>
      <c r="C34" s="125"/>
      <c r="D34" s="144"/>
      <c r="E34" s="144"/>
      <c r="F34" s="144"/>
      <c r="G34" s="145"/>
      <c r="H34" s="144"/>
      <c r="I34" s="128"/>
      <c r="J34" s="129"/>
      <c r="K34" s="137"/>
      <c r="L34" s="114"/>
      <c r="M34" s="107"/>
    </row>
    <row r="35" spans="1:13" ht="30" customHeight="1">
      <c r="A35" s="107"/>
      <c r="B35" s="113"/>
      <c r="C35" s="156"/>
      <c r="D35" s="144"/>
      <c r="E35" s="144"/>
      <c r="F35" s="144"/>
      <c r="G35" s="145"/>
      <c r="H35" s="144"/>
      <c r="I35" s="128"/>
      <c r="J35" s="129"/>
      <c r="K35" s="137"/>
      <c r="L35" s="114"/>
      <c r="M35" s="107"/>
    </row>
    <row r="36" spans="1:13" ht="30" customHeight="1" thickBot="1">
      <c r="A36" s="107"/>
      <c r="B36" s="113"/>
      <c r="C36" s="131" t="s">
        <v>16</v>
      </c>
      <c r="D36" s="157"/>
      <c r="E36" s="157"/>
      <c r="F36" s="157"/>
      <c r="G36" s="158"/>
      <c r="H36" s="159"/>
      <c r="I36" s="128"/>
      <c r="J36" s="134"/>
      <c r="K36" s="135"/>
      <c r="L36" s="114"/>
      <c r="M36" s="107"/>
    </row>
    <row r="37" spans="1:13" ht="30" customHeight="1" thickBot="1">
      <c r="A37" s="107"/>
      <c r="B37" s="113"/>
      <c r="C37" s="122"/>
      <c r="D37" s="123"/>
      <c r="E37" s="123"/>
      <c r="F37" s="123"/>
      <c r="G37" s="123"/>
      <c r="H37" s="123"/>
      <c r="I37" s="123"/>
      <c r="J37" s="123"/>
      <c r="K37" s="124"/>
      <c r="L37" s="114"/>
      <c r="M37" s="107"/>
    </row>
    <row r="38" spans="1:13" ht="30" customHeight="1">
      <c r="A38" s="107"/>
      <c r="B38" s="113"/>
      <c r="C38" s="125"/>
      <c r="D38" s="144"/>
      <c r="E38" s="144"/>
      <c r="F38" s="144"/>
      <c r="G38" s="145"/>
      <c r="H38" s="144"/>
      <c r="I38" s="128"/>
      <c r="J38" s="129"/>
      <c r="K38" s="137"/>
      <c r="L38" s="114"/>
      <c r="M38" s="107"/>
    </row>
    <row r="39" spans="1:13" ht="30" customHeight="1" thickBot="1">
      <c r="A39" s="107"/>
      <c r="B39" s="113"/>
      <c r="C39" s="131" t="s">
        <v>16</v>
      </c>
      <c r="D39" s="157"/>
      <c r="E39" s="157"/>
      <c r="F39" s="157"/>
      <c r="G39" s="160"/>
      <c r="H39" s="159"/>
      <c r="I39" s="128"/>
      <c r="J39" s="134"/>
      <c r="K39" s="135"/>
      <c r="L39" s="114"/>
      <c r="M39" s="107"/>
    </row>
    <row r="40" spans="1:13" s="165" customFormat="1" ht="30" customHeight="1" thickBot="1">
      <c r="A40" s="161"/>
      <c r="B40" s="162"/>
      <c r="C40" s="276" t="s">
        <v>17</v>
      </c>
      <c r="D40" s="304"/>
      <c r="E40" s="304"/>
      <c r="F40" s="304"/>
      <c r="G40" s="304"/>
      <c r="H40" s="304"/>
      <c r="I40" s="304"/>
      <c r="J40" s="305"/>
      <c r="K40" s="163"/>
      <c r="L40" s="164"/>
      <c r="M40" s="161"/>
    </row>
    <row r="41" spans="1:13" s="165" customFormat="1" ht="16.8" thickBot="1">
      <c r="A41" s="161"/>
      <c r="B41" s="162"/>
      <c r="C41" s="166"/>
      <c r="D41" s="166"/>
      <c r="E41" s="166"/>
      <c r="F41" s="166"/>
      <c r="G41" s="166"/>
      <c r="H41" s="166"/>
      <c r="I41" s="166"/>
      <c r="J41" s="166"/>
      <c r="K41" s="167"/>
      <c r="L41" s="164"/>
      <c r="M41" s="161"/>
    </row>
    <row r="42" spans="1:13" s="165" customFormat="1" ht="30" customHeight="1">
      <c r="A42" s="161"/>
      <c r="B42" s="162"/>
      <c r="C42" s="168"/>
      <c r="D42" s="169"/>
      <c r="E42" s="168"/>
      <c r="F42" s="168"/>
      <c r="G42" s="267"/>
      <c r="H42" s="268"/>
      <c r="I42" s="268"/>
      <c r="J42" s="269"/>
      <c r="K42" s="170"/>
      <c r="L42" s="164"/>
      <c r="M42" s="161"/>
    </row>
    <row r="43" spans="1:13" s="165" customFormat="1" ht="30" customHeight="1">
      <c r="A43" s="161"/>
      <c r="B43" s="162"/>
      <c r="C43" s="168"/>
      <c r="D43" s="169"/>
      <c r="E43" s="168"/>
      <c r="F43" s="168"/>
      <c r="G43" s="171"/>
      <c r="H43" s="172"/>
      <c r="I43" s="173"/>
      <c r="J43" s="174"/>
      <c r="K43" s="175"/>
      <c r="L43" s="164"/>
      <c r="M43" s="161"/>
    </row>
    <row r="44" spans="1:13" s="165" customFormat="1" ht="30" customHeight="1">
      <c r="A44" s="161"/>
      <c r="B44" s="162"/>
      <c r="C44" s="168"/>
      <c r="D44" s="176"/>
      <c r="E44" s="176"/>
      <c r="F44" s="176"/>
      <c r="G44" s="171"/>
      <c r="H44" s="177"/>
      <c r="I44" s="178"/>
      <c r="J44" s="179"/>
      <c r="K44" s="175"/>
      <c r="L44" s="164"/>
      <c r="M44" s="161"/>
    </row>
    <row r="45" spans="1:13" s="165" customFormat="1" ht="30" customHeight="1">
      <c r="A45" s="161"/>
      <c r="B45" s="162"/>
      <c r="C45" s="168"/>
      <c r="D45" s="176"/>
      <c r="E45" s="176"/>
      <c r="F45" s="176"/>
      <c r="G45" s="180" t="s">
        <v>18</v>
      </c>
      <c r="H45" s="177"/>
      <c r="I45" s="178"/>
      <c r="J45" s="179"/>
      <c r="K45" s="181"/>
      <c r="L45" s="164"/>
      <c r="M45" s="161"/>
    </row>
    <row r="46" spans="1:13" s="165" customFormat="1" ht="30" customHeight="1">
      <c r="A46" s="161"/>
      <c r="B46" s="162"/>
      <c r="C46" s="168"/>
      <c r="D46" s="169"/>
      <c r="E46" s="168"/>
      <c r="F46" s="168"/>
      <c r="G46" s="182"/>
      <c r="H46" s="177"/>
      <c r="I46" s="178"/>
      <c r="J46" s="183"/>
      <c r="K46" s="175"/>
      <c r="L46" s="164"/>
      <c r="M46" s="161"/>
    </row>
    <row r="47" spans="1:13" s="165" customFormat="1" ht="30" customHeight="1">
      <c r="A47" s="161"/>
      <c r="B47" s="162"/>
      <c r="C47" s="168"/>
      <c r="D47" s="169"/>
      <c r="E47" s="168"/>
      <c r="F47" s="168"/>
      <c r="G47" s="182"/>
      <c r="H47" s="177"/>
      <c r="I47" s="178"/>
      <c r="J47" s="183"/>
      <c r="K47" s="175"/>
      <c r="L47" s="164"/>
      <c r="M47" s="161"/>
    </row>
    <row r="48" spans="1:13" s="165" customFormat="1" ht="30" customHeight="1" thickBot="1">
      <c r="A48" s="161"/>
      <c r="B48" s="162"/>
      <c r="C48" s="168"/>
      <c r="D48" s="169"/>
      <c r="E48" s="168"/>
      <c r="F48" s="168"/>
      <c r="G48" s="213"/>
      <c r="H48" s="177"/>
      <c r="I48" s="178"/>
      <c r="J48" s="183"/>
      <c r="K48" s="181"/>
      <c r="L48" s="164"/>
      <c r="M48" s="161"/>
    </row>
    <row r="49" spans="1:13" s="165" customFormat="1" ht="30" customHeight="1" thickBot="1">
      <c r="A49" s="161"/>
      <c r="B49" s="162"/>
      <c r="C49" s="168"/>
      <c r="D49" s="169"/>
      <c r="E49" s="168"/>
      <c r="F49" s="168"/>
      <c r="G49" s="185" t="s">
        <v>19</v>
      </c>
      <c r="H49" s="186"/>
      <c r="I49" s="187"/>
      <c r="J49" s="188"/>
      <c r="K49" s="163"/>
      <c r="L49" s="164"/>
      <c r="M49" s="161"/>
    </row>
    <row r="50" spans="1:13" s="165" customFormat="1" ht="16.8" thickBot="1">
      <c r="A50" s="161"/>
      <c r="B50" s="162"/>
      <c r="C50" s="168"/>
      <c r="D50" s="169"/>
      <c r="E50" s="169"/>
      <c r="F50" s="169"/>
      <c r="G50" s="168"/>
      <c r="H50" s="168"/>
      <c r="I50" s="189"/>
      <c r="J50" s="190"/>
      <c r="K50" s="191"/>
      <c r="L50" s="164"/>
      <c r="M50" s="161"/>
    </row>
    <row r="51" spans="1:13" s="165" customFormat="1" ht="16.2">
      <c r="A51" s="161"/>
      <c r="B51" s="162"/>
      <c r="C51" s="192"/>
      <c r="D51" s="280"/>
      <c r="E51" s="280"/>
      <c r="F51" s="280"/>
      <c r="G51" s="280"/>
      <c r="H51" s="280"/>
      <c r="I51" s="280"/>
      <c r="J51" s="280"/>
      <c r="K51" s="281"/>
      <c r="L51" s="193"/>
      <c r="M51" s="161"/>
    </row>
    <row r="52" spans="1:13" s="165" customFormat="1" ht="46.5" customHeight="1">
      <c r="A52" s="161"/>
      <c r="B52" s="162"/>
      <c r="C52" s="260" t="s">
        <v>36</v>
      </c>
      <c r="D52" s="261"/>
      <c r="E52" s="261"/>
      <c r="F52" s="261"/>
      <c r="G52" s="261"/>
      <c r="H52" s="296" t="s">
        <v>9</v>
      </c>
      <c r="I52" s="296"/>
      <c r="J52" s="296"/>
      <c r="K52" s="194" t="s">
        <v>22</v>
      </c>
      <c r="L52" s="195"/>
      <c r="M52" s="161"/>
    </row>
    <row r="53" spans="1:13" s="165" customFormat="1" ht="32.25" customHeight="1">
      <c r="A53" s="161"/>
      <c r="B53" s="162"/>
      <c r="C53" s="260" t="s">
        <v>37</v>
      </c>
      <c r="D53" s="261"/>
      <c r="E53" s="261"/>
      <c r="F53" s="261"/>
      <c r="G53" s="261"/>
      <c r="H53" s="295" t="s">
        <v>24</v>
      </c>
      <c r="I53" s="295"/>
      <c r="J53" s="196" t="s">
        <v>25</v>
      </c>
      <c r="K53" s="197" t="s">
        <v>38</v>
      </c>
      <c r="L53" s="214"/>
      <c r="M53" s="161"/>
    </row>
    <row r="54" spans="1:13" s="165" customFormat="1" ht="30" customHeight="1">
      <c r="A54" s="161"/>
      <c r="B54" s="162"/>
      <c r="C54" s="260" t="s">
        <v>26</v>
      </c>
      <c r="D54" s="261"/>
      <c r="E54" s="261"/>
      <c r="F54" s="261"/>
      <c r="G54" s="261"/>
      <c r="H54" s="292" t="s">
        <v>27</v>
      </c>
      <c r="I54" s="293"/>
      <c r="J54" s="196" t="s">
        <v>28</v>
      </c>
      <c r="K54" s="197" t="s">
        <v>38</v>
      </c>
      <c r="L54" s="195"/>
      <c r="M54" s="161"/>
    </row>
    <row r="55" spans="1:13" s="199" customFormat="1" ht="58.5" customHeight="1">
      <c r="A55" s="161"/>
      <c r="B55" s="162"/>
      <c r="C55" s="198"/>
      <c r="D55" s="200"/>
      <c r="E55" s="200"/>
      <c r="F55" s="200"/>
      <c r="G55" s="201"/>
      <c r="H55" s="294" t="s">
        <v>29</v>
      </c>
      <c r="I55" s="295"/>
      <c r="J55" s="196" t="s">
        <v>30</v>
      </c>
      <c r="K55" s="197" t="s">
        <v>38</v>
      </c>
      <c r="L55" s="164"/>
      <c r="M55" s="161"/>
    </row>
    <row r="56" spans="1:13" ht="57.75" customHeight="1">
      <c r="A56" s="107"/>
      <c r="B56" s="113"/>
      <c r="C56" s="202"/>
      <c r="D56" s="203"/>
      <c r="E56" s="203"/>
      <c r="F56" s="203"/>
      <c r="G56" s="204"/>
      <c r="H56" s="295" t="s">
        <v>31</v>
      </c>
      <c r="I56" s="295"/>
      <c r="J56" s="196" t="s">
        <v>32</v>
      </c>
      <c r="K56" s="197" t="s">
        <v>38</v>
      </c>
      <c r="L56" s="114"/>
      <c r="M56" s="107"/>
    </row>
    <row r="57" spans="1:13" ht="16.8" thickBot="1">
      <c r="A57" s="107"/>
      <c r="B57" s="113"/>
      <c r="C57" s="202"/>
      <c r="D57" s="206"/>
      <c r="E57" s="206"/>
      <c r="F57" s="203"/>
      <c r="G57" s="207"/>
      <c r="H57" s="290"/>
      <c r="I57" s="290"/>
      <c r="J57" s="290"/>
      <c r="K57" s="291"/>
      <c r="L57" s="114"/>
      <c r="M57" s="107"/>
    </row>
    <row r="58" spans="1:13" ht="47.25" customHeight="1">
      <c r="A58" s="107"/>
      <c r="B58" s="113"/>
      <c r="C58" s="215"/>
      <c r="D58" s="216"/>
      <c r="E58" s="216"/>
      <c r="F58" s="215"/>
      <c r="G58" s="216"/>
      <c r="H58" s="215"/>
      <c r="I58" s="215"/>
      <c r="J58" s="215"/>
      <c r="K58" s="215"/>
      <c r="L58" s="114"/>
      <c r="M58" s="107"/>
    </row>
    <row r="59" spans="1:13" ht="47.25" customHeight="1">
      <c r="A59" s="107"/>
      <c r="B59" s="113"/>
      <c r="C59" s="216"/>
      <c r="D59" s="216"/>
      <c r="E59" s="216"/>
      <c r="F59" s="216"/>
      <c r="G59" s="217" t="s">
        <v>39</v>
      </c>
      <c r="H59" s="216"/>
      <c r="I59" s="216"/>
      <c r="J59" s="216"/>
      <c r="K59" s="216"/>
      <c r="L59" s="114"/>
      <c r="M59" s="107"/>
    </row>
    <row r="60" spans="1:13" ht="16.8" thickBot="1">
      <c r="A60" s="107"/>
      <c r="B60" s="208"/>
      <c r="C60" s="209"/>
      <c r="D60" s="209"/>
      <c r="E60" s="210"/>
      <c r="F60" s="209"/>
      <c r="G60" s="211"/>
      <c r="H60" s="209"/>
      <c r="I60" s="209"/>
      <c r="J60" s="209"/>
      <c r="K60" s="209"/>
      <c r="L60" s="212"/>
      <c r="M60" s="107"/>
    </row>
    <row r="61" spans="1:13" ht="16.8" thickTop="1">
      <c r="A61" s="107"/>
      <c r="B61" s="107"/>
      <c r="C61" s="107"/>
      <c r="D61" s="107"/>
      <c r="E61" s="108"/>
      <c r="F61" s="107"/>
      <c r="G61" s="107"/>
      <c r="H61" s="107"/>
      <c r="I61" s="107"/>
      <c r="J61" s="107"/>
      <c r="K61" s="107"/>
      <c r="L61" s="107"/>
      <c r="M61" s="107"/>
    </row>
    <row r="63" spans="1:13">
      <c r="H63" s="218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1"/>
  <sheetViews>
    <sheetView showGridLines="0" view="pageBreakPreview" topLeftCell="A65" zoomScale="70" zoomScaleNormal="80" zoomScaleSheetLayoutView="70" workbookViewId="0">
      <selection activeCell="T61" sqref="T61"/>
    </sheetView>
  </sheetViews>
  <sheetFormatPr baseColWidth="10" defaultColWidth="11.44140625" defaultRowHeight="13.8"/>
  <cols>
    <col min="1" max="2" width="3.44140625" style="1" customWidth="1"/>
    <col min="3" max="3" width="17.33203125" style="1" customWidth="1"/>
    <col min="4" max="4" width="18" style="1" customWidth="1"/>
    <col min="5" max="7" width="11.44140625" style="1"/>
    <col min="8" max="8" width="17.21875" style="1" customWidth="1"/>
    <col min="9" max="9" width="11.44140625" style="1"/>
    <col min="10" max="10" width="14.44140625" style="1" bestFit="1" customWidth="1"/>
    <col min="11" max="11" width="18.4414062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84" t="s">
        <v>0</v>
      </c>
      <c r="C1" s="384"/>
      <c r="D1" s="384"/>
      <c r="E1" s="384"/>
      <c r="F1" s="384"/>
      <c r="G1" s="384"/>
      <c r="H1" s="384"/>
      <c r="I1" s="384"/>
      <c r="J1" s="384"/>
      <c r="K1" s="384"/>
    </row>
    <row r="2" spans="2:16">
      <c r="B2" s="1" t="s">
        <v>1</v>
      </c>
    </row>
    <row r="4" spans="2:16">
      <c r="B4" s="77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9"/>
    </row>
    <row r="5" spans="2:16" ht="48" customHeight="1">
      <c r="B5" s="80"/>
      <c r="C5" s="385" t="s">
        <v>91</v>
      </c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81"/>
    </row>
    <row r="6" spans="2:16">
      <c r="B6" s="80"/>
      <c r="P6" s="82"/>
    </row>
    <row r="7" spans="2:16">
      <c r="B7" s="80"/>
      <c r="C7" s="398"/>
      <c r="D7" s="394"/>
      <c r="E7" s="395"/>
      <c r="F7" s="395"/>
      <c r="G7" s="395"/>
      <c r="H7" s="395"/>
      <c r="I7" s="395"/>
      <c r="J7" s="395"/>
      <c r="K7" s="396"/>
      <c r="L7" s="402" t="s">
        <v>90</v>
      </c>
      <c r="M7" s="403"/>
      <c r="N7" s="403"/>
      <c r="O7" s="404"/>
      <c r="P7" s="83"/>
    </row>
    <row r="8" spans="2:16">
      <c r="B8" s="80"/>
      <c r="C8" s="399"/>
      <c r="D8" s="388" t="s">
        <v>85</v>
      </c>
      <c r="E8" s="389"/>
      <c r="F8" s="389"/>
      <c r="G8" s="389"/>
      <c r="H8" s="389"/>
      <c r="I8" s="389"/>
      <c r="J8" s="389"/>
      <c r="K8" s="390"/>
      <c r="L8" s="405"/>
      <c r="M8" s="406"/>
      <c r="N8" s="406"/>
      <c r="O8" s="407"/>
      <c r="P8" s="83"/>
    </row>
    <row r="9" spans="2:16">
      <c r="B9" s="80"/>
      <c r="C9" s="399"/>
      <c r="D9" s="388"/>
      <c r="E9" s="389"/>
      <c r="F9" s="389"/>
      <c r="G9" s="389"/>
      <c r="H9" s="389"/>
      <c r="I9" s="389"/>
      <c r="J9" s="389"/>
      <c r="K9" s="390"/>
      <c r="L9" s="386" t="s">
        <v>40</v>
      </c>
      <c r="M9" s="408">
        <v>1</v>
      </c>
      <c r="N9" s="409"/>
      <c r="O9" s="410"/>
      <c r="P9" s="83"/>
    </row>
    <row r="10" spans="2:16">
      <c r="B10" s="80"/>
      <c r="C10" s="399"/>
      <c r="D10" s="414" t="s">
        <v>86</v>
      </c>
      <c r="E10" s="415"/>
      <c r="F10" s="415"/>
      <c r="G10" s="415"/>
      <c r="H10" s="415"/>
      <c r="I10" s="415"/>
      <c r="J10" s="415"/>
      <c r="K10" s="416"/>
      <c r="L10" s="397"/>
      <c r="M10" s="411"/>
      <c r="N10" s="412"/>
      <c r="O10" s="413"/>
      <c r="P10" s="84"/>
    </row>
    <row r="11" spans="2:16" ht="12.75" customHeight="1">
      <c r="B11" s="80"/>
      <c r="C11" s="399"/>
      <c r="D11" s="391"/>
      <c r="E11" s="392"/>
      <c r="F11" s="392"/>
      <c r="G11" s="392"/>
      <c r="H11" s="392"/>
      <c r="I11" s="392"/>
      <c r="J11" s="392"/>
      <c r="K11" s="393"/>
      <c r="L11" s="386" t="s">
        <v>41</v>
      </c>
      <c r="M11" s="386">
        <v>1</v>
      </c>
      <c r="N11" s="386" t="s">
        <v>42</v>
      </c>
      <c r="O11" s="400">
        <v>1</v>
      </c>
      <c r="P11" s="83"/>
    </row>
    <row r="12" spans="2:16">
      <c r="B12" s="80"/>
      <c r="C12" s="399"/>
      <c r="D12" s="391"/>
      <c r="E12" s="392"/>
      <c r="F12" s="392"/>
      <c r="G12" s="392"/>
      <c r="H12" s="392"/>
      <c r="I12" s="392"/>
      <c r="J12" s="392"/>
      <c r="K12" s="393"/>
      <c r="L12" s="387"/>
      <c r="M12" s="387"/>
      <c r="N12" s="387"/>
      <c r="O12" s="401"/>
      <c r="P12" s="83"/>
    </row>
    <row r="13" spans="2:16">
      <c r="B13" s="80"/>
      <c r="C13" s="399"/>
      <c r="D13" s="388" t="s">
        <v>43</v>
      </c>
      <c r="E13" s="389"/>
      <c r="F13" s="389"/>
      <c r="G13" s="389"/>
      <c r="H13" s="389"/>
      <c r="I13" s="389"/>
      <c r="J13" s="389"/>
      <c r="K13" s="390"/>
      <c r="L13" s="387"/>
      <c r="M13" s="387"/>
      <c r="N13" s="387"/>
      <c r="O13" s="401"/>
      <c r="P13" s="83"/>
    </row>
    <row r="14" spans="2:16">
      <c r="B14" s="80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85"/>
    </row>
    <row r="15" spans="2:16">
      <c r="B15" s="80"/>
      <c r="C15" s="8"/>
      <c r="D15" s="2"/>
      <c r="E15" s="2"/>
      <c r="F15" s="2"/>
      <c r="G15" s="2"/>
      <c r="H15" s="2"/>
      <c r="I15" s="2"/>
      <c r="J15" s="2"/>
      <c r="K15" s="2"/>
      <c r="L15" s="9" t="s">
        <v>44</v>
      </c>
      <c r="M15" s="10" t="s">
        <v>45</v>
      </c>
      <c r="N15" s="10" t="s">
        <v>46</v>
      </c>
      <c r="O15" s="11" t="s">
        <v>47</v>
      </c>
      <c r="P15" s="84"/>
    </row>
    <row r="16" spans="2:16">
      <c r="B16" s="80"/>
      <c r="C16" s="12"/>
      <c r="D16" s="3"/>
      <c r="E16" s="3"/>
      <c r="F16" s="3"/>
      <c r="G16" s="3"/>
      <c r="H16" s="3"/>
      <c r="I16" s="3"/>
      <c r="J16" s="3"/>
      <c r="K16" s="3"/>
      <c r="L16" s="13"/>
      <c r="M16" s="240">
        <v>27</v>
      </c>
      <c r="N16" s="240">
        <v>2</v>
      </c>
      <c r="O16" s="241">
        <v>2026</v>
      </c>
      <c r="P16" s="86"/>
    </row>
    <row r="17" spans="2:16" ht="18" customHeight="1">
      <c r="B17" s="80"/>
      <c r="C17" s="315" t="s">
        <v>48</v>
      </c>
      <c r="D17" s="316"/>
      <c r="E17" s="316"/>
      <c r="F17" s="316"/>
      <c r="G17" s="3"/>
      <c r="H17" s="3"/>
      <c r="I17" s="3"/>
      <c r="K17" s="3"/>
      <c r="L17" s="13"/>
      <c r="O17" s="14"/>
      <c r="P17" s="86"/>
    </row>
    <row r="18" spans="2:16">
      <c r="B18" s="80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7"/>
      <c r="P18" s="87"/>
    </row>
    <row r="19" spans="2:16">
      <c r="B19" s="80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20"/>
      <c r="P19" s="82"/>
    </row>
    <row r="20" spans="2:16">
      <c r="B20" s="80"/>
      <c r="C20" s="21"/>
      <c r="D20" s="22"/>
      <c r="E20" s="22"/>
      <c r="F20" s="22"/>
      <c r="G20" s="22"/>
      <c r="H20" s="22"/>
      <c r="K20" s="22"/>
      <c r="L20" s="22"/>
      <c r="M20" s="22"/>
      <c r="N20" s="22"/>
      <c r="O20" s="23"/>
      <c r="P20" s="82"/>
    </row>
    <row r="21" spans="2:16">
      <c r="B21" s="80"/>
      <c r="C21" s="368" t="s">
        <v>49</v>
      </c>
      <c r="D21" s="369"/>
      <c r="E21" s="369"/>
      <c r="F21" s="369"/>
      <c r="G21" s="369"/>
      <c r="H21" s="369"/>
      <c r="I21" s="369"/>
      <c r="J21" s="369"/>
      <c r="K21" s="369"/>
      <c r="L21" s="369"/>
      <c r="M21" s="369"/>
      <c r="N21" s="369"/>
      <c r="O21" s="370"/>
      <c r="P21" s="88"/>
    </row>
    <row r="22" spans="2:16">
      <c r="B22" s="80"/>
      <c r="C22" s="24"/>
      <c r="O22" s="25"/>
      <c r="P22" s="82"/>
    </row>
    <row r="23" spans="2:16">
      <c r="B23" s="80"/>
      <c r="C23" s="26" t="s">
        <v>50</v>
      </c>
      <c r="D23" s="379" t="s">
        <v>9</v>
      </c>
      <c r="E23" s="380"/>
      <c r="F23" s="380"/>
      <c r="G23" s="380"/>
      <c r="H23" s="380"/>
      <c r="I23" s="380"/>
      <c r="J23" s="380"/>
      <c r="K23" s="380"/>
      <c r="L23" s="381"/>
      <c r="M23" s="382" t="s">
        <v>51</v>
      </c>
      <c r="N23" s="383"/>
      <c r="O23" s="26" t="s">
        <v>11</v>
      </c>
      <c r="P23" s="89"/>
    </row>
    <row r="24" spans="2:16">
      <c r="B24" s="80"/>
      <c r="C24" s="27">
        <f>'PRESUPUESTO OFICIAL (Entidad)'!D14</f>
        <v>1.1000000000000001</v>
      </c>
      <c r="D24" s="372" t="str">
        <f>'PRESUPUESTO OFICIAL (Entidad)'!G14</f>
        <v>LOCALIZACION Y REPLANTEO</v>
      </c>
      <c r="E24" s="378"/>
      <c r="F24" s="378"/>
      <c r="G24" s="378"/>
      <c r="H24" s="378"/>
      <c r="I24" s="378"/>
      <c r="J24" s="378"/>
      <c r="K24" s="378"/>
      <c r="L24" s="373"/>
      <c r="M24" s="372" t="str">
        <f>'PRESUPUESTO OFICIAL (Entidad)'!H14</f>
        <v>M2</v>
      </c>
      <c r="N24" s="373"/>
      <c r="O24" s="28">
        <f>'PRESUPUESTO OFICIAL (Entidad)'!I14</f>
        <v>102</v>
      </c>
      <c r="P24" s="90"/>
    </row>
    <row r="25" spans="2:16">
      <c r="B25" s="80"/>
      <c r="C25" s="347" t="s">
        <v>52</v>
      </c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9"/>
      <c r="P25" s="91"/>
    </row>
    <row r="26" spans="2:16">
      <c r="B26" s="80"/>
      <c r="C26" s="350"/>
      <c r="D26" s="351"/>
      <c r="E26" s="351"/>
      <c r="F26" s="351"/>
      <c r="G26" s="351"/>
      <c r="H26" s="351"/>
      <c r="I26" s="351"/>
      <c r="J26" s="351"/>
      <c r="K26" s="351"/>
      <c r="L26" s="351"/>
      <c r="M26" s="351"/>
      <c r="N26" s="351"/>
      <c r="O26" s="352"/>
      <c r="P26" s="91"/>
    </row>
    <row r="27" spans="2:16">
      <c r="B27" s="80"/>
      <c r="C27" s="353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5"/>
      <c r="P27" s="91"/>
    </row>
    <row r="28" spans="2:16">
      <c r="B28" s="80"/>
      <c r="C28" s="337" t="s">
        <v>9</v>
      </c>
      <c r="D28" s="374"/>
      <c r="E28" s="374"/>
      <c r="F28" s="374"/>
      <c r="G28" s="375"/>
      <c r="H28" s="341" t="s">
        <v>53</v>
      </c>
      <c r="I28" s="374"/>
      <c r="J28" s="376" t="s">
        <v>54</v>
      </c>
      <c r="K28" s="377"/>
      <c r="L28" s="30" t="s">
        <v>55</v>
      </c>
      <c r="M28" s="341" t="s">
        <v>56</v>
      </c>
      <c r="N28" s="342"/>
      <c r="O28" s="31" t="s">
        <v>57</v>
      </c>
      <c r="P28" s="92"/>
    </row>
    <row r="29" spans="2:16">
      <c r="B29" s="80"/>
      <c r="C29" s="323" t="s">
        <v>92</v>
      </c>
      <c r="D29" s="324"/>
      <c r="E29" s="324"/>
      <c r="F29" s="324"/>
      <c r="G29" s="362"/>
      <c r="H29" s="371"/>
      <c r="I29" s="362"/>
      <c r="J29" s="371"/>
      <c r="K29" s="362"/>
      <c r="L29" s="32"/>
      <c r="M29" s="360">
        <v>0.1</v>
      </c>
      <c r="N29" s="359"/>
      <c r="O29" s="33">
        <f>ROUND(M29*O57,2)</f>
        <v>316.67</v>
      </c>
      <c r="P29" s="93"/>
    </row>
    <row r="30" spans="2:16">
      <c r="B30" s="80"/>
      <c r="C30" s="34"/>
      <c r="D30" s="35"/>
      <c r="E30" s="35"/>
      <c r="F30" s="35"/>
      <c r="G30" s="36"/>
      <c r="H30" s="37"/>
      <c r="I30" s="36"/>
      <c r="J30" s="37"/>
      <c r="K30" s="36"/>
      <c r="L30" s="32"/>
      <c r="M30" s="360"/>
      <c r="N30" s="359"/>
      <c r="O30" s="33"/>
      <c r="P30" s="93"/>
    </row>
    <row r="31" spans="2:16">
      <c r="B31" s="80"/>
      <c r="C31" s="333"/>
      <c r="D31" s="334"/>
      <c r="E31" s="334"/>
      <c r="F31" s="334"/>
      <c r="G31" s="361"/>
      <c r="H31" s="365"/>
      <c r="I31" s="361"/>
      <c r="J31" s="365"/>
      <c r="K31" s="361"/>
      <c r="L31" s="38"/>
      <c r="M31" s="366"/>
      <c r="N31" s="367"/>
      <c r="O31" s="33"/>
      <c r="P31" s="93"/>
    </row>
    <row r="32" spans="2:16">
      <c r="B32" s="80"/>
      <c r="C32" s="327" t="s">
        <v>58</v>
      </c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9"/>
      <c r="O32" s="44">
        <f>ROUND(SUM(O29:O31),2)</f>
        <v>316.67</v>
      </c>
      <c r="P32" s="94"/>
    </row>
    <row r="33" spans="2:16" ht="13.5" customHeight="1">
      <c r="B33" s="80"/>
      <c r="C33" s="347" t="s">
        <v>59</v>
      </c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9"/>
      <c r="P33" s="91"/>
    </row>
    <row r="34" spans="2:16">
      <c r="B34" s="80"/>
      <c r="C34" s="350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2"/>
      <c r="P34" s="91"/>
    </row>
    <row r="35" spans="2:16">
      <c r="B35" s="80"/>
      <c r="C35" s="353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5"/>
      <c r="P35" s="91"/>
    </row>
    <row r="36" spans="2:16">
      <c r="B36" s="80"/>
      <c r="C36" s="337" t="s">
        <v>9</v>
      </c>
      <c r="D36" s="338"/>
      <c r="E36" s="338"/>
      <c r="F36" s="338"/>
      <c r="G36" s="338"/>
      <c r="H36" s="338"/>
      <c r="I36" s="338"/>
      <c r="J36" s="342"/>
      <c r="K36" s="29" t="s">
        <v>51</v>
      </c>
      <c r="L36" s="30" t="s">
        <v>11</v>
      </c>
      <c r="M36" s="341" t="s">
        <v>60</v>
      </c>
      <c r="N36" s="342"/>
      <c r="O36" s="31" t="s">
        <v>57</v>
      </c>
      <c r="P36" s="92"/>
    </row>
    <row r="37" spans="2:16">
      <c r="B37" s="80"/>
      <c r="C37" s="323"/>
      <c r="D37" s="324"/>
      <c r="E37" s="324"/>
      <c r="F37" s="324"/>
      <c r="G37" s="324"/>
      <c r="H37" s="324"/>
      <c r="I37" s="324"/>
      <c r="J37" s="362"/>
      <c r="K37" s="40"/>
      <c r="L37" s="41"/>
      <c r="M37" s="363"/>
      <c r="N37" s="364"/>
      <c r="O37" s="33"/>
      <c r="P37" s="93"/>
    </row>
    <row r="38" spans="2:16">
      <c r="B38" s="80"/>
      <c r="C38" s="223"/>
      <c r="D38" s="224"/>
      <c r="E38" s="224"/>
      <c r="F38" s="224"/>
      <c r="G38" s="224"/>
      <c r="H38" s="224"/>
      <c r="I38" s="224"/>
      <c r="J38" s="225"/>
      <c r="K38" s="226"/>
      <c r="L38" s="227"/>
      <c r="M38" s="228"/>
      <c r="N38" s="229"/>
      <c r="O38" s="230"/>
      <c r="P38" s="93"/>
    </row>
    <row r="39" spans="2:16">
      <c r="B39" s="80"/>
      <c r="C39" s="223"/>
      <c r="D39" s="224"/>
      <c r="E39" s="224"/>
      <c r="F39" s="224"/>
      <c r="G39" s="224"/>
      <c r="H39" s="224"/>
      <c r="I39" s="224"/>
      <c r="J39" s="225"/>
      <c r="K39" s="226"/>
      <c r="L39" s="227"/>
      <c r="M39" s="228"/>
      <c r="N39" s="229"/>
      <c r="O39" s="230"/>
      <c r="P39" s="93"/>
    </row>
    <row r="40" spans="2:16">
      <c r="B40" s="80"/>
      <c r="C40" s="333"/>
      <c r="D40" s="334"/>
      <c r="E40" s="334"/>
      <c r="F40" s="334"/>
      <c r="G40" s="334"/>
      <c r="H40" s="334"/>
      <c r="I40" s="334"/>
      <c r="J40" s="361"/>
      <c r="K40" s="35"/>
      <c r="L40" s="42"/>
      <c r="M40" s="335"/>
      <c r="N40" s="336"/>
      <c r="O40" s="43"/>
      <c r="P40" s="93"/>
    </row>
    <row r="41" spans="2:16">
      <c r="B41" s="80"/>
      <c r="C41" s="327" t="s">
        <v>58</v>
      </c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9"/>
      <c r="O41" s="44">
        <f>ROUND(SUM(O37:O40),2)</f>
        <v>0</v>
      </c>
      <c r="P41" s="93"/>
    </row>
    <row r="42" spans="2:16">
      <c r="B42" s="80"/>
      <c r="C42" s="347" t="s">
        <v>61</v>
      </c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9"/>
      <c r="P42" s="91"/>
    </row>
    <row r="43" spans="2:16">
      <c r="B43" s="80"/>
      <c r="C43" s="350"/>
      <c r="D43" s="351"/>
      <c r="E43" s="351"/>
      <c r="F43" s="351"/>
      <c r="G43" s="351"/>
      <c r="H43" s="351"/>
      <c r="I43" s="351"/>
      <c r="J43" s="351"/>
      <c r="K43" s="351"/>
      <c r="L43" s="351"/>
      <c r="M43" s="351"/>
      <c r="N43" s="351"/>
      <c r="O43" s="352"/>
      <c r="P43" s="91"/>
    </row>
    <row r="44" spans="2:16">
      <c r="B44" s="80"/>
      <c r="C44" s="353"/>
      <c r="D44" s="354"/>
      <c r="E44" s="354"/>
      <c r="F44" s="354"/>
      <c r="G44" s="354"/>
      <c r="H44" s="354"/>
      <c r="I44" s="354"/>
      <c r="J44" s="354"/>
      <c r="K44" s="354"/>
      <c r="L44" s="354"/>
      <c r="M44" s="354"/>
      <c r="N44" s="354"/>
      <c r="O44" s="355"/>
      <c r="P44" s="91"/>
    </row>
    <row r="45" spans="2:16" ht="27.6">
      <c r="B45" s="80"/>
      <c r="C45" s="337" t="s">
        <v>62</v>
      </c>
      <c r="D45" s="338"/>
      <c r="E45" s="338"/>
      <c r="F45" s="338"/>
      <c r="G45" s="338"/>
      <c r="H45" s="338"/>
      <c r="I45" s="338"/>
      <c r="J45" s="45" t="s">
        <v>63</v>
      </c>
      <c r="K45" s="46" t="s">
        <v>64</v>
      </c>
      <c r="L45" s="47" t="s">
        <v>65</v>
      </c>
      <c r="M45" s="341" t="s">
        <v>66</v>
      </c>
      <c r="N45" s="342"/>
      <c r="O45" s="31" t="s">
        <v>57</v>
      </c>
      <c r="P45" s="92"/>
    </row>
    <row r="46" spans="2:16">
      <c r="B46" s="80"/>
      <c r="C46" s="323"/>
      <c r="D46" s="324"/>
      <c r="E46" s="324"/>
      <c r="F46" s="324"/>
      <c r="G46" s="324"/>
      <c r="H46" s="324"/>
      <c r="I46" s="324"/>
      <c r="J46" s="48"/>
      <c r="K46" s="49"/>
      <c r="L46" s="48"/>
      <c r="M46" s="343"/>
      <c r="N46" s="344"/>
      <c r="O46" s="33"/>
      <c r="P46" s="93"/>
    </row>
    <row r="47" spans="2:16">
      <c r="B47" s="80"/>
      <c r="C47" s="333"/>
      <c r="D47" s="334"/>
      <c r="E47" s="334"/>
      <c r="F47" s="334"/>
      <c r="G47" s="334"/>
      <c r="H47" s="334"/>
      <c r="I47" s="334"/>
      <c r="J47" s="50"/>
      <c r="K47" s="51"/>
      <c r="L47" s="50"/>
      <c r="M47" s="335"/>
      <c r="N47" s="336"/>
      <c r="O47" s="52"/>
      <c r="P47" s="93"/>
    </row>
    <row r="48" spans="2:16">
      <c r="B48" s="80"/>
      <c r="C48" s="327" t="s">
        <v>58</v>
      </c>
      <c r="D48" s="328"/>
      <c r="E48" s="328"/>
      <c r="F48" s="328"/>
      <c r="G48" s="328"/>
      <c r="H48" s="328"/>
      <c r="I48" s="328"/>
      <c r="J48" s="328"/>
      <c r="K48" s="328"/>
      <c r="L48" s="328"/>
      <c r="M48" s="328"/>
      <c r="N48" s="329"/>
      <c r="O48" s="44">
        <f>ROUND(SUM(O46:O47),2)</f>
        <v>0</v>
      </c>
      <c r="P48" s="94"/>
    </row>
    <row r="49" spans="2:16">
      <c r="B49" s="80"/>
      <c r="C49" s="347" t="s">
        <v>67</v>
      </c>
      <c r="D49" s="348"/>
      <c r="E49" s="348"/>
      <c r="F49" s="348"/>
      <c r="G49" s="348"/>
      <c r="H49" s="348"/>
      <c r="I49" s="348"/>
      <c r="J49" s="348"/>
      <c r="K49" s="348"/>
      <c r="L49" s="348"/>
      <c r="M49" s="348"/>
      <c r="N49" s="348"/>
      <c r="O49" s="349"/>
      <c r="P49" s="91"/>
    </row>
    <row r="50" spans="2:16">
      <c r="B50" s="80"/>
      <c r="C50" s="350"/>
      <c r="D50" s="351"/>
      <c r="E50" s="351"/>
      <c r="F50" s="351"/>
      <c r="G50" s="351"/>
      <c r="H50" s="351"/>
      <c r="I50" s="351"/>
      <c r="J50" s="351"/>
      <c r="K50" s="351"/>
      <c r="L50" s="351"/>
      <c r="M50" s="351"/>
      <c r="N50" s="351"/>
      <c r="O50" s="352"/>
      <c r="P50" s="91"/>
    </row>
    <row r="51" spans="2:16">
      <c r="B51" s="80"/>
      <c r="C51" s="353"/>
      <c r="D51" s="354"/>
      <c r="E51" s="354"/>
      <c r="F51" s="354"/>
      <c r="G51" s="354"/>
      <c r="H51" s="354"/>
      <c r="I51" s="354"/>
      <c r="J51" s="354"/>
      <c r="K51" s="354"/>
      <c r="L51" s="354"/>
      <c r="M51" s="354"/>
      <c r="N51" s="354"/>
      <c r="O51" s="355"/>
      <c r="P51" s="91"/>
    </row>
    <row r="52" spans="2:16" ht="27.6">
      <c r="B52" s="80"/>
      <c r="C52" s="337" t="s">
        <v>68</v>
      </c>
      <c r="D52" s="338"/>
      <c r="E52" s="338"/>
      <c r="F52" s="338"/>
      <c r="G52" s="338"/>
      <c r="H52" s="338"/>
      <c r="I52" s="338"/>
      <c r="J52" s="30" t="s">
        <v>69</v>
      </c>
      <c r="K52" s="46" t="s">
        <v>70</v>
      </c>
      <c r="L52" s="45" t="s">
        <v>71</v>
      </c>
      <c r="M52" s="339" t="s">
        <v>56</v>
      </c>
      <c r="N52" s="340"/>
      <c r="O52" s="54" t="s">
        <v>57</v>
      </c>
      <c r="P52" s="95"/>
    </row>
    <row r="53" spans="2:16">
      <c r="B53" s="80"/>
      <c r="C53" s="239" t="s">
        <v>100</v>
      </c>
      <c r="D53" s="356" t="s">
        <v>21</v>
      </c>
      <c r="E53" s="356"/>
      <c r="F53" s="356"/>
      <c r="G53" s="356"/>
      <c r="H53" s="356"/>
      <c r="I53" s="357"/>
      <c r="J53" s="238"/>
      <c r="K53" s="238"/>
      <c r="L53" s="238"/>
      <c r="M53" s="238"/>
      <c r="N53" s="238"/>
      <c r="O53" s="238"/>
      <c r="P53" s="96"/>
    </row>
    <row r="54" spans="2:16">
      <c r="B54" s="80"/>
      <c r="C54" s="231">
        <v>1</v>
      </c>
      <c r="D54" s="358" t="s">
        <v>101</v>
      </c>
      <c r="E54" s="321"/>
      <c r="F54" s="321"/>
      <c r="G54" s="321"/>
      <c r="H54" s="321"/>
      <c r="I54" s="359"/>
      <c r="J54" s="236">
        <v>70000</v>
      </c>
      <c r="K54" s="237">
        <v>0.75</v>
      </c>
      <c r="L54" s="56">
        <f>(J54*K54)+(J54)</f>
        <v>122500</v>
      </c>
      <c r="M54" s="345">
        <v>105</v>
      </c>
      <c r="N54" s="346"/>
      <c r="O54" s="57">
        <f>ROUND(L54/M54,2)</f>
        <v>1166.67</v>
      </c>
      <c r="P54" s="96"/>
    </row>
    <row r="55" spans="2:16">
      <c r="B55" s="80"/>
      <c r="C55" s="231">
        <v>1</v>
      </c>
      <c r="D55" s="321" t="s">
        <v>93</v>
      </c>
      <c r="E55" s="321"/>
      <c r="F55" s="321"/>
      <c r="G55" s="321"/>
      <c r="H55" s="321"/>
      <c r="I55" s="359"/>
      <c r="J55" s="55">
        <v>120000</v>
      </c>
      <c r="K55" s="222">
        <v>0.75</v>
      </c>
      <c r="L55" s="56">
        <f>(J55*K55)+(J55)</f>
        <v>210000</v>
      </c>
      <c r="M55" s="219">
        <v>105</v>
      </c>
      <c r="N55" s="220"/>
      <c r="O55" s="57">
        <f>ROUND(L55/M55,2)</f>
        <v>2000</v>
      </c>
      <c r="P55" s="96"/>
    </row>
    <row r="56" spans="2:16">
      <c r="B56" s="80"/>
      <c r="C56" s="333"/>
      <c r="D56" s="334"/>
      <c r="E56" s="334"/>
      <c r="F56" s="334"/>
      <c r="G56" s="334"/>
      <c r="H56" s="334"/>
      <c r="I56" s="334"/>
      <c r="J56" s="50"/>
      <c r="K56" s="51"/>
      <c r="L56" s="50"/>
      <c r="M56" s="335"/>
      <c r="N56" s="336"/>
      <c r="O56" s="52"/>
      <c r="P56" s="93"/>
    </row>
    <row r="57" spans="2:16">
      <c r="B57" s="80"/>
      <c r="C57" s="327" t="s">
        <v>58</v>
      </c>
      <c r="D57" s="328"/>
      <c r="E57" s="328"/>
      <c r="F57" s="328"/>
      <c r="G57" s="328"/>
      <c r="H57" s="328"/>
      <c r="I57" s="328"/>
      <c r="J57" s="328"/>
      <c r="K57" s="328"/>
      <c r="L57" s="328"/>
      <c r="M57" s="328"/>
      <c r="N57" s="329"/>
      <c r="O57" s="44">
        <f>ROUND(SUM(O54:O56),2)</f>
        <v>3166.67</v>
      </c>
      <c r="P57" s="93"/>
    </row>
    <row r="58" spans="2:16">
      <c r="B58" s="80"/>
      <c r="C58" s="24"/>
      <c r="O58" s="25"/>
      <c r="P58" s="82"/>
    </row>
    <row r="59" spans="2:16">
      <c r="B59" s="80"/>
      <c r="C59" s="330" t="s">
        <v>72</v>
      </c>
      <c r="D59" s="331"/>
      <c r="E59" s="331"/>
      <c r="F59" s="331"/>
      <c r="G59" s="331"/>
      <c r="H59" s="331"/>
      <c r="I59" s="331"/>
      <c r="J59" s="331"/>
      <c r="K59" s="331"/>
      <c r="L59" s="331"/>
      <c r="M59" s="331"/>
      <c r="N59" s="332"/>
      <c r="O59" s="58">
        <f>ROUND(O32+O41+O48+O57,2)</f>
        <v>3483.34</v>
      </c>
      <c r="P59" s="97"/>
    </row>
    <row r="60" spans="2:16">
      <c r="B60" s="80"/>
      <c r="C60" s="347" t="s">
        <v>73</v>
      </c>
      <c r="D60" s="348"/>
      <c r="E60" s="348"/>
      <c r="F60" s="348"/>
      <c r="G60" s="348"/>
      <c r="H60" s="348"/>
      <c r="I60" s="348"/>
      <c r="J60" s="348"/>
      <c r="K60" s="348"/>
      <c r="L60" s="348"/>
      <c r="M60" s="348"/>
      <c r="N60" s="348"/>
      <c r="O60" s="349"/>
      <c r="P60" s="91"/>
    </row>
    <row r="61" spans="2:16">
      <c r="B61" s="80"/>
      <c r="C61" s="350"/>
      <c r="D61" s="351"/>
      <c r="E61" s="351"/>
      <c r="F61" s="351"/>
      <c r="G61" s="351"/>
      <c r="H61" s="351"/>
      <c r="I61" s="351"/>
      <c r="J61" s="351"/>
      <c r="K61" s="351"/>
      <c r="L61" s="351"/>
      <c r="M61" s="351"/>
      <c r="N61" s="351"/>
      <c r="O61" s="352"/>
      <c r="P61" s="91"/>
    </row>
    <row r="62" spans="2:16">
      <c r="B62" s="80"/>
      <c r="C62" s="353"/>
      <c r="D62" s="354"/>
      <c r="E62" s="354"/>
      <c r="F62" s="354"/>
      <c r="G62" s="354"/>
      <c r="H62" s="354"/>
      <c r="I62" s="354"/>
      <c r="J62" s="354"/>
      <c r="K62" s="354"/>
      <c r="L62" s="354"/>
      <c r="M62" s="354"/>
      <c r="N62" s="354"/>
      <c r="O62" s="355"/>
      <c r="P62" s="91"/>
    </row>
    <row r="63" spans="2:16">
      <c r="B63" s="80"/>
      <c r="C63" s="337" t="s">
        <v>74</v>
      </c>
      <c r="D63" s="338"/>
      <c r="E63" s="338"/>
      <c r="F63" s="338"/>
      <c r="G63" s="338"/>
      <c r="H63" s="338"/>
      <c r="I63" s="338"/>
      <c r="J63" s="39"/>
      <c r="K63" s="53"/>
      <c r="L63" s="45" t="s">
        <v>75</v>
      </c>
      <c r="M63" s="339" t="s">
        <v>76</v>
      </c>
      <c r="N63" s="340"/>
      <c r="O63" s="59"/>
      <c r="P63" s="95"/>
    </row>
    <row r="64" spans="2:16">
      <c r="B64" s="80"/>
      <c r="C64" s="323" t="s">
        <v>77</v>
      </c>
      <c r="D64" s="324"/>
      <c r="E64" s="324"/>
      <c r="F64" s="324"/>
      <c r="G64" s="324"/>
      <c r="H64" s="324"/>
      <c r="I64" s="324"/>
      <c r="J64" s="60"/>
      <c r="K64" s="61"/>
      <c r="L64" s="62">
        <v>0.28000000000000003</v>
      </c>
      <c r="M64" s="325">
        <f>$L$64*O59</f>
        <v>975.3352000000001</v>
      </c>
      <c r="N64" s="326"/>
      <c r="O64" s="63"/>
      <c r="P64" s="98"/>
    </row>
    <row r="65" spans="2:16">
      <c r="B65" s="80"/>
      <c r="C65" s="34" t="s">
        <v>78</v>
      </c>
      <c r="D65" s="35"/>
      <c r="E65" s="35"/>
      <c r="F65" s="35"/>
      <c r="G65" s="35"/>
      <c r="H65" s="35"/>
      <c r="I65" s="35"/>
      <c r="J65" s="60"/>
      <c r="K65" s="61"/>
      <c r="L65" s="62">
        <v>0.01</v>
      </c>
      <c r="M65" s="325">
        <f>$L$65*O59</f>
        <v>34.833400000000005</v>
      </c>
      <c r="N65" s="326"/>
      <c r="O65" s="63"/>
      <c r="P65" s="98"/>
    </row>
    <row r="66" spans="2:16">
      <c r="B66" s="80"/>
      <c r="C66" s="18" t="s">
        <v>79</v>
      </c>
      <c r="D66" s="19"/>
      <c r="E66" s="19"/>
      <c r="F66" s="19"/>
      <c r="G66" s="19"/>
      <c r="H66" s="19"/>
      <c r="I66" s="19"/>
      <c r="J66" s="64"/>
      <c r="K66" s="65"/>
      <c r="L66" s="62">
        <v>0.03</v>
      </c>
      <c r="M66" s="325">
        <f>$L$66*O59</f>
        <v>104.50020000000001</v>
      </c>
      <c r="N66" s="326"/>
      <c r="O66" s="63"/>
      <c r="P66" s="98"/>
    </row>
    <row r="67" spans="2:16">
      <c r="B67" s="80"/>
      <c r="C67" s="327" t="s">
        <v>58</v>
      </c>
      <c r="D67" s="328"/>
      <c r="E67" s="328"/>
      <c r="F67" s="328"/>
      <c r="G67" s="328"/>
      <c r="H67" s="328"/>
      <c r="I67" s="328"/>
      <c r="J67" s="328"/>
      <c r="K67" s="328"/>
      <c r="L67" s="328"/>
      <c r="M67" s="328"/>
      <c r="N67" s="329"/>
      <c r="O67" s="66">
        <f>SUM(M64:N66)</f>
        <v>1114.6688000000001</v>
      </c>
      <c r="P67" s="99"/>
    </row>
    <row r="68" spans="2:16">
      <c r="B68" s="80"/>
      <c r="C68" s="24"/>
      <c r="O68" s="25"/>
      <c r="P68" s="82"/>
    </row>
    <row r="69" spans="2:16">
      <c r="B69" s="80"/>
      <c r="C69" s="330" t="s">
        <v>80</v>
      </c>
      <c r="D69" s="331"/>
      <c r="E69" s="331"/>
      <c r="F69" s="331"/>
      <c r="G69" s="331"/>
      <c r="H69" s="331"/>
      <c r="I69" s="331"/>
      <c r="J69" s="331"/>
      <c r="K69" s="331"/>
      <c r="L69" s="331"/>
      <c r="M69" s="331"/>
      <c r="N69" s="332"/>
      <c r="O69" s="67">
        <f>O59+O67</f>
        <v>4598.0088000000005</v>
      </c>
      <c r="P69" s="99"/>
    </row>
    <row r="70" spans="2:16">
      <c r="B70" s="80"/>
      <c r="C70" s="21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3"/>
      <c r="P70" s="82"/>
    </row>
    <row r="71" spans="2:16">
      <c r="B71" s="80"/>
      <c r="C71" s="24"/>
      <c r="O71" s="25"/>
      <c r="P71" s="82"/>
    </row>
    <row r="72" spans="2:16">
      <c r="B72" s="80"/>
      <c r="C72" s="24"/>
      <c r="O72" s="25"/>
      <c r="P72" s="82"/>
    </row>
    <row r="73" spans="2:16">
      <c r="B73" s="80"/>
      <c r="C73" s="24"/>
      <c r="H73" s="232" t="s">
        <v>81</v>
      </c>
      <c r="I73" s="68"/>
      <c r="J73" s="68"/>
      <c r="K73" s="68"/>
      <c r="O73" s="25"/>
      <c r="P73" s="82"/>
    </row>
    <row r="74" spans="2:16">
      <c r="B74" s="80"/>
      <c r="C74" s="24"/>
      <c r="H74" s="232" t="s">
        <v>82</v>
      </c>
      <c r="I74" s="233" t="s">
        <v>98</v>
      </c>
      <c r="O74" s="25"/>
      <c r="P74" s="82"/>
    </row>
    <row r="75" spans="2:16">
      <c r="B75" s="80"/>
      <c r="C75" s="24"/>
      <c r="H75" s="68" t="s">
        <v>94</v>
      </c>
      <c r="O75" s="25"/>
      <c r="P75" s="82"/>
    </row>
    <row r="76" spans="2:16">
      <c r="B76" s="80"/>
      <c r="C76" s="12"/>
      <c r="D76" s="69"/>
      <c r="E76" s="69"/>
      <c r="F76" s="69"/>
      <c r="G76" s="69"/>
      <c r="H76" s="232" t="s">
        <v>83</v>
      </c>
      <c r="I76" s="69" t="s">
        <v>95</v>
      </c>
      <c r="J76" s="69"/>
      <c r="K76" s="69"/>
      <c r="L76" s="69"/>
      <c r="M76" s="69"/>
      <c r="N76" s="69"/>
      <c r="O76" s="70"/>
      <c r="P76" s="87"/>
    </row>
    <row r="77" spans="2:16">
      <c r="B77" s="80"/>
      <c r="C77" s="24"/>
      <c r="H77" s="1" t="s">
        <v>84</v>
      </c>
      <c r="O77" s="25"/>
      <c r="P77" s="82"/>
    </row>
    <row r="78" spans="2:16">
      <c r="B78" s="80"/>
      <c r="C78" s="71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3"/>
      <c r="P78" s="82"/>
    </row>
    <row r="79" spans="2:16">
      <c r="B79" s="80"/>
      <c r="C79" s="320"/>
      <c r="D79" s="321"/>
      <c r="E79" s="321"/>
      <c r="F79" s="321"/>
      <c r="G79" s="321"/>
      <c r="H79" s="321"/>
      <c r="I79" s="321"/>
      <c r="J79" s="321"/>
      <c r="K79" s="321"/>
      <c r="L79" s="321"/>
      <c r="M79" s="321"/>
      <c r="N79" s="321"/>
      <c r="O79" s="322"/>
      <c r="P79" s="87"/>
    </row>
    <row r="80" spans="2:16">
      <c r="B80" s="80"/>
      <c r="C80" s="320"/>
      <c r="D80" s="321"/>
      <c r="E80" s="321"/>
      <c r="F80" s="321"/>
      <c r="G80" s="321"/>
      <c r="H80" s="321"/>
      <c r="I80" s="321"/>
      <c r="J80" s="321"/>
      <c r="K80" s="321"/>
      <c r="L80" s="321"/>
      <c r="M80" s="321"/>
      <c r="N80" s="321"/>
      <c r="O80" s="322"/>
      <c r="P80" s="87"/>
    </row>
    <row r="81" spans="2:16">
      <c r="B81" s="80"/>
      <c r="C81" s="12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70"/>
      <c r="P81" s="87"/>
    </row>
    <row r="82" spans="2:16">
      <c r="B82" s="80"/>
      <c r="C82" s="74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70"/>
      <c r="P82" s="87"/>
    </row>
    <row r="83" spans="2:16" ht="12.75" customHeight="1">
      <c r="B83" s="80"/>
      <c r="C83" s="317"/>
      <c r="D83" s="318"/>
      <c r="E83" s="318"/>
      <c r="F83" s="318"/>
      <c r="G83" s="318"/>
      <c r="H83" s="318"/>
      <c r="I83" s="318"/>
      <c r="J83" s="318"/>
      <c r="K83" s="318"/>
      <c r="L83" s="318"/>
      <c r="M83" s="318"/>
      <c r="N83" s="318"/>
      <c r="O83" s="319"/>
      <c r="P83" s="100"/>
    </row>
    <row r="84" spans="2:16">
      <c r="B84" s="80"/>
      <c r="C84" s="12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70"/>
      <c r="P84" s="87"/>
    </row>
    <row r="85" spans="2:16">
      <c r="B85" s="80"/>
      <c r="C85" s="24"/>
      <c r="H85" s="232" t="s">
        <v>81</v>
      </c>
      <c r="O85" s="25"/>
      <c r="P85" s="82"/>
    </row>
    <row r="86" spans="2:16">
      <c r="B86" s="80"/>
      <c r="C86" s="24"/>
      <c r="H86" s="234" t="s">
        <v>82</v>
      </c>
      <c r="I86" s="235" t="s">
        <v>97</v>
      </c>
      <c r="J86" s="35"/>
      <c r="K86" s="35"/>
      <c r="O86" s="25"/>
      <c r="P86" s="82"/>
    </row>
    <row r="87" spans="2:16">
      <c r="B87" s="80"/>
      <c r="C87" s="24"/>
      <c r="H87" s="233" t="s">
        <v>96</v>
      </c>
      <c r="I87" s="75"/>
      <c r="J87" s="75"/>
      <c r="K87" s="75"/>
      <c r="O87" s="25"/>
      <c r="P87" s="82"/>
    </row>
    <row r="88" spans="2:16">
      <c r="B88" s="80"/>
      <c r="C88" s="76"/>
      <c r="D88" s="69"/>
      <c r="E88" s="69"/>
      <c r="F88" s="69"/>
      <c r="G88" s="69"/>
      <c r="H88" s="234" t="s">
        <v>83</v>
      </c>
      <c r="I88" s="233" t="s">
        <v>99</v>
      </c>
      <c r="L88" s="69"/>
      <c r="M88" s="69"/>
      <c r="N88" s="69"/>
      <c r="O88" s="70"/>
      <c r="P88" s="87"/>
    </row>
    <row r="89" spans="2:16" ht="17.25" customHeight="1">
      <c r="B89" s="80"/>
      <c r="C89" s="76"/>
      <c r="D89" s="75"/>
      <c r="E89" s="75"/>
      <c r="K89" s="309"/>
      <c r="L89" s="309"/>
      <c r="M89" s="309"/>
      <c r="N89" s="309"/>
      <c r="O89" s="310"/>
      <c r="P89" s="101"/>
    </row>
    <row r="90" spans="2:16" ht="18.75" customHeight="1">
      <c r="B90" s="80"/>
      <c r="C90" s="313"/>
      <c r="D90" s="314"/>
      <c r="E90" s="314"/>
      <c r="F90" s="51"/>
      <c r="G90" s="51"/>
      <c r="H90" s="51"/>
      <c r="I90" s="51"/>
      <c r="J90" s="51"/>
      <c r="K90" s="311"/>
      <c r="L90" s="311"/>
      <c r="M90" s="311"/>
      <c r="N90" s="311"/>
      <c r="O90" s="312"/>
      <c r="P90" s="101"/>
    </row>
    <row r="91" spans="2:16">
      <c r="B91" s="102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4"/>
    </row>
  </sheetData>
  <mergeCells count="78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C42:O44"/>
    <mergeCell ref="C49:O51"/>
    <mergeCell ref="M30:N30"/>
    <mergeCell ref="C40:J40"/>
    <mergeCell ref="M40:N40"/>
    <mergeCell ref="C37:J37"/>
    <mergeCell ref="M37:N37"/>
    <mergeCell ref="C31:G31"/>
    <mergeCell ref="H31:I31"/>
    <mergeCell ref="J31:K31"/>
    <mergeCell ref="M31:N31"/>
    <mergeCell ref="C32:N32"/>
    <mergeCell ref="C36:J36"/>
    <mergeCell ref="C41:N41"/>
    <mergeCell ref="M36:N36"/>
    <mergeCell ref="C33:O35"/>
    <mergeCell ref="C63:I63"/>
    <mergeCell ref="M63:N63"/>
    <mergeCell ref="C45:I45"/>
    <mergeCell ref="M45:N45"/>
    <mergeCell ref="C46:I46"/>
    <mergeCell ref="M46:N46"/>
    <mergeCell ref="C47:I47"/>
    <mergeCell ref="M47:N47"/>
    <mergeCell ref="C48:N48"/>
    <mergeCell ref="C52:I52"/>
    <mergeCell ref="M52:N52"/>
    <mergeCell ref="M54:N54"/>
    <mergeCell ref="C60:O62"/>
    <mergeCell ref="D53:I53"/>
    <mergeCell ref="D54:I54"/>
    <mergeCell ref="D55:I55"/>
    <mergeCell ref="K89:O90"/>
    <mergeCell ref="C90:E90"/>
    <mergeCell ref="C17:F17"/>
    <mergeCell ref="C83:O83"/>
    <mergeCell ref="C79:O79"/>
    <mergeCell ref="C80:O80"/>
    <mergeCell ref="C64:I64"/>
    <mergeCell ref="M64:N64"/>
    <mergeCell ref="M65:N65"/>
    <mergeCell ref="M66:N66"/>
    <mergeCell ref="C67:N67"/>
    <mergeCell ref="C69:N69"/>
    <mergeCell ref="C56:I56"/>
    <mergeCell ref="M56:N56"/>
    <mergeCell ref="C57:N57"/>
    <mergeCell ref="C59:N59"/>
  </mergeCells>
  <printOptions horizontalCentered="1" verticalCentered="1"/>
  <pageMargins left="0.11811023622047245" right="0.11811023622047245" top="0.15748031496062992" bottom="0.15748031496062992" header="0" footer="0"/>
  <pageSetup scale="5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Asus</cp:lastModifiedBy>
  <cp:revision/>
  <cp:lastPrinted>2026-03-13T20:29:21Z</cp:lastPrinted>
  <dcterms:created xsi:type="dcterms:W3CDTF">2006-06-27T16:47:25Z</dcterms:created>
  <dcterms:modified xsi:type="dcterms:W3CDTF">2026-05-21T19:54:19Z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