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\\servermed\Administrativa2026\GCO\ADQ_BIENES_&amp;_SERVICIOS\PROCESOS_CONTRACTUALES\MINIMA_CUANTÍA\4_KITS_FONDANE_IPMC_003_2026\"/>
    </mc:Choice>
  </mc:AlternateContent>
  <xr:revisionPtr revIDLastSave="0" documentId="13_ncr:1_{7FC41D2B-86EE-490C-9E63-7CCDEF852D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CO-040-PDT-002-f-016 (2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2" l="1"/>
  <c r="G9" i="2"/>
  <c r="H9" i="2" s="1"/>
  <c r="I9" i="2" s="1"/>
  <c r="G10" i="2"/>
  <c r="H10" i="2" s="1"/>
  <c r="I10" i="2" s="1"/>
  <c r="G8" i="2"/>
  <c r="H8" i="2" l="1"/>
  <c r="I8" i="2" s="1"/>
  <c r="I11" i="2" s="1"/>
</calcChain>
</file>

<file path=xl/sharedStrings.xml><?xml version="1.0" encoding="utf-8"?>
<sst xmlns="http://schemas.openxmlformats.org/spreadsheetml/2006/main" count="39" uniqueCount="29">
  <si>
    <t xml:space="preserve">CONSOLIDADO ESTUDIO DE LA OFERTA </t>
  </si>
  <si>
    <t>Objeto del contrato:</t>
  </si>
  <si>
    <t>Descripción del bien o servicio</t>
  </si>
  <si>
    <t>Valor unitario incluido IVA</t>
  </si>
  <si>
    <t>Valor Unitario Promedio Incluido IVA</t>
  </si>
  <si>
    <t>Valor total promedio por ítem (para cantidad requerida) incluido IVA</t>
  </si>
  <si>
    <t>Valor Unitario Promedio Incluido IVA (redondeado)</t>
  </si>
  <si>
    <t xml:space="preserve">CODIGO: GCO-040-PDT-002-f-016               </t>
  </si>
  <si>
    <t>VERSION: 6</t>
  </si>
  <si>
    <t xml:space="preserve">Cantidad </t>
  </si>
  <si>
    <t xml:space="preserve">Observaciones  </t>
  </si>
  <si>
    <t>N/A</t>
  </si>
  <si>
    <t xml:space="preserve">Municipio  </t>
  </si>
  <si>
    <t>Medellín</t>
  </si>
  <si>
    <t xml:space="preserve">Elaborado: CIOR
</t>
  </si>
  <si>
    <t xml:space="preserve">SEDE MEDELLIN </t>
  </si>
  <si>
    <t>TACTICO GROUP SAS</t>
  </si>
  <si>
    <t>FECHA DE COTIZACION 
19-11-2025</t>
  </si>
  <si>
    <t>FECHA DE COTIZACION 
21-11-2025</t>
  </si>
  <si>
    <t>SANATO UNIFORMES S.A.S.</t>
  </si>
  <si>
    <t>PRODESO PHANTOM S.A.S.</t>
  </si>
  <si>
    <t>Gorra tipo beisbol de 6 paneles</t>
  </si>
  <si>
    <t xml:space="preserve">Morral Lona poliéster o nylon </t>
  </si>
  <si>
    <t>Chaleco para ciudades con temperaturas altas (Talla M, L, XL, XXL)</t>
  </si>
  <si>
    <t>2802502626 226_CONV_FONTUR_EGIT_2026_DRA_Adquisición de kits de identificación, compuestos por chaleco, gorra y morral, conforme a las especificaciones institucionales, destinados al uso del personal contratista y de planta en la Territorial Noroccidente del FONDANE</t>
  </si>
  <si>
    <t xml:space="preserve">SUB TOTAL  </t>
  </si>
  <si>
    <t xml:space="preserve">TOTAL </t>
  </si>
  <si>
    <t>INCREMENTO DEL IPC VIGENCIA 2026 5,0%</t>
  </si>
  <si>
    <t>Observaciones: El valor promedio arrojado es de $ 4.598.630.40 IVA incluido.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</si>
</sst>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\ #,##0"/>
    <numFmt numFmtId="165" formatCode="&quot;$&quot;\ #,##0.00"/>
    <numFmt numFmtId="166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  <font>
      <b/>
      <sz val="16"/>
      <color rgb="FFFFFFFF"/>
      <name val="Arial"/>
      <family val="2"/>
    </font>
    <font>
      <b/>
      <sz val="11"/>
      <color rgb="FFFFFFFF"/>
      <name val="Arial"/>
      <family val="2"/>
    </font>
    <font>
      <sz val="14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BE0C4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166" fontId="6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0" fontId="16" fillId="0" borderId="0"/>
  </cellStyleXfs>
  <cellXfs count="53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vertical="center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165" fontId="1" fillId="0" borderId="1" xfId="0" applyNumberFormat="1" applyFont="1" applyBorder="1" applyAlignme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165" fontId="1" fillId="0" borderId="1" xfId="0" applyNumberFormat="1" applyFont="1" applyBorder="1" applyAlignment="1">
      <alignment horizontal="center" vertical="center"/>
    </xf>
    <xf numFmtId="164" fontId="1" fillId="5" borderId="1" xfId="0" applyNumberFormat="1" applyFont="1" applyFill="1" applyBorder="1" applyAlignment="1" applyProtection="1">
      <alignment horizontal="center" vertical="center"/>
      <protection locked="0"/>
    </xf>
    <xf numFmtId="165" fontId="4" fillId="5" borderId="1" xfId="0" applyNumberFormat="1" applyFont="1" applyFill="1" applyBorder="1" applyAlignment="1" applyProtection="1">
      <alignment vertical="center"/>
      <protection locked="0"/>
    </xf>
    <xf numFmtId="0" fontId="7" fillId="2" borderId="1" xfId="2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7" fillId="0" borderId="13" xfId="0" applyFont="1" applyBorder="1" applyAlignment="1">
      <alignment horizontal="justify" vertical="center"/>
    </xf>
    <xf numFmtId="0" fontId="18" fillId="0" borderId="13" xfId="0" applyFont="1" applyBorder="1" applyAlignment="1">
      <alignment horizontal="justify" vertical="center"/>
    </xf>
    <xf numFmtId="165" fontId="7" fillId="4" borderId="1" xfId="2" applyNumberFormat="1" applyFill="1" applyBorder="1" applyAlignment="1">
      <alignment vertical="center" wrapText="1"/>
    </xf>
    <xf numFmtId="44" fontId="11" fillId="4" borderId="1" xfId="8" applyFont="1" applyFill="1" applyBorder="1" applyAlignment="1">
      <alignment horizontal="center" vertical="center"/>
    </xf>
    <xf numFmtId="44" fontId="1" fillId="0" borderId="1" xfId="8" applyFont="1" applyBorder="1" applyAlignment="1" applyProtection="1">
      <alignment horizontal="center" vertical="center"/>
      <protection locked="0"/>
    </xf>
    <xf numFmtId="44" fontId="1" fillId="0" borderId="0" xfId="8" applyFont="1"/>
    <xf numFmtId="0" fontId="5" fillId="0" borderId="0" xfId="0" applyFont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44" fontId="13" fillId="3" borderId="5" xfId="8" applyFont="1" applyFill="1" applyBorder="1" applyAlignment="1">
      <alignment horizontal="center" vertical="center" wrapText="1"/>
    </xf>
    <xf numFmtId="44" fontId="13" fillId="3" borderId="9" xfId="8" applyFont="1" applyFill="1" applyBorder="1" applyAlignment="1">
      <alignment horizontal="center" vertical="center" wrapText="1"/>
    </xf>
    <xf numFmtId="44" fontId="13" fillId="3" borderId="10" xfId="8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 wrapText="1"/>
    </xf>
    <xf numFmtId="0" fontId="8" fillId="6" borderId="13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</cellXfs>
  <cellStyles count="10">
    <cellStyle name="Moneda" xfId="8" builtinId="4"/>
    <cellStyle name="Moneda 2" xfId="6" xr:uid="{7F31A4D4-F5B8-4B2A-8415-844631D2AB9B}"/>
    <cellStyle name="Normal" xfId="0" builtinId="0"/>
    <cellStyle name="Normal 2" xfId="3" xr:uid="{BE012F7C-128B-4D32-A307-5722AB193391}"/>
    <cellStyle name="Normal 2 2" xfId="5" xr:uid="{2C1BC437-0C4E-4028-A9EE-FC52111B4800}"/>
    <cellStyle name="Normal 2 3" xfId="7" xr:uid="{CB5B0FC1-DBCC-45F1-BC2B-C1850BD1C708}"/>
    <cellStyle name="Normal 2 4" xfId="1" xr:uid="{00000000-0005-0000-0000-000001000000}"/>
    <cellStyle name="Normal 3" xfId="4" xr:uid="{437FA086-54B3-47A8-8710-F809B2775DE2}"/>
    <cellStyle name="Normal 4" xfId="2" xr:uid="{00000000-0005-0000-0000-000002000000}"/>
    <cellStyle name="Normal 5" xfId="9" xr:uid="{8BEA0ED2-7BCC-4920-B136-1E13D7C1B5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1031875</xdr:colOff>
      <xdr:row>0</xdr:row>
      <xdr:rowOff>0</xdr:rowOff>
    </xdr:from>
    <xdr:to>
      <xdr:col>0</xdr:col>
      <xdr:colOff>3562804</xdr:colOff>
      <xdr:row>2</xdr:row>
      <xdr:rowOff>3577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DA99A4C-3AE6-F4C8-F7A5-B1AE696C08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1875" y="0"/>
          <a:ext cx="2530929" cy="844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9"/>
  <sheetViews>
    <sheetView tabSelected="1" zoomScale="60" zoomScaleNormal="60" zoomScaleSheetLayoutView="70" zoomScalePageLayoutView="60" workbookViewId="0">
      <selection activeCell="I13" sqref="I13"/>
    </sheetView>
  </sheetViews>
  <sheetFormatPr baseColWidth="10" defaultRowHeight="14.25" x14ac:dyDescent="0.2"/>
  <cols>
    <col min="1" max="1" width="62.7109375" style="3" customWidth="1"/>
    <col min="2" max="2" width="16" style="3" customWidth="1"/>
    <col min="3" max="3" width="23.85546875" style="3" customWidth="1"/>
    <col min="4" max="5" width="28.140625" style="3" customWidth="1"/>
    <col min="6" max="6" width="27.42578125" style="3" customWidth="1"/>
    <col min="7" max="7" width="17.42578125" style="25" customWidth="1"/>
    <col min="8" max="8" width="18.42578125" style="3" customWidth="1"/>
    <col min="9" max="9" width="35.140625" style="3" customWidth="1"/>
    <col min="10" max="10" width="20.5703125" style="3" customWidth="1"/>
    <col min="11" max="16384" width="11.42578125" style="3"/>
  </cols>
  <sheetData>
    <row r="1" spans="1:10" s="1" customFormat="1" ht="26.25" customHeight="1" x14ac:dyDescent="0.25">
      <c r="A1" s="27"/>
      <c r="B1" s="28"/>
      <c r="C1" s="12"/>
      <c r="D1" s="31" t="s">
        <v>0</v>
      </c>
      <c r="E1" s="32"/>
      <c r="F1" s="32"/>
      <c r="G1" s="35" t="s">
        <v>7</v>
      </c>
      <c r="H1" s="35"/>
      <c r="I1" s="35"/>
      <c r="J1" s="35"/>
    </row>
    <row r="2" spans="1:10" s="1" customFormat="1" ht="40.5" customHeight="1" x14ac:dyDescent="0.25">
      <c r="A2" s="29"/>
      <c r="B2" s="30"/>
      <c r="C2" s="13"/>
      <c r="D2" s="33"/>
      <c r="E2" s="34"/>
      <c r="F2" s="34"/>
      <c r="G2" s="35" t="s">
        <v>8</v>
      </c>
      <c r="H2" s="35"/>
      <c r="I2" s="35"/>
      <c r="J2" s="35"/>
    </row>
    <row r="3" spans="1:10" s="1" customFormat="1" ht="63.75" customHeight="1" x14ac:dyDescent="0.25">
      <c r="A3" s="10" t="s">
        <v>1</v>
      </c>
      <c r="B3" s="36" t="s">
        <v>24</v>
      </c>
      <c r="C3" s="36"/>
      <c r="D3" s="36"/>
      <c r="E3" s="36"/>
      <c r="F3" s="36"/>
      <c r="G3" s="36"/>
      <c r="H3" s="36"/>
      <c r="I3" s="36"/>
      <c r="J3" s="36"/>
    </row>
    <row r="4" spans="1:10" s="2" customFormat="1" ht="50.25" customHeight="1" x14ac:dyDescent="0.25">
      <c r="A4" s="37" t="s">
        <v>2</v>
      </c>
      <c r="B4" s="40" t="s">
        <v>12</v>
      </c>
      <c r="C4" s="40" t="s">
        <v>9</v>
      </c>
      <c r="D4" s="11" t="s">
        <v>16</v>
      </c>
      <c r="E4" s="11" t="s">
        <v>19</v>
      </c>
      <c r="F4" s="11" t="s">
        <v>20</v>
      </c>
      <c r="G4" s="43" t="s">
        <v>4</v>
      </c>
      <c r="H4" s="40" t="s">
        <v>6</v>
      </c>
      <c r="I4" s="40" t="s">
        <v>5</v>
      </c>
      <c r="J4" s="40" t="s">
        <v>10</v>
      </c>
    </row>
    <row r="5" spans="1:10" s="2" customFormat="1" ht="51.75" customHeight="1" x14ac:dyDescent="0.25">
      <c r="A5" s="38"/>
      <c r="B5" s="41"/>
      <c r="C5" s="41"/>
      <c r="D5" s="5" t="s">
        <v>17</v>
      </c>
      <c r="E5" s="5" t="s">
        <v>18</v>
      </c>
      <c r="F5" s="5" t="s">
        <v>18</v>
      </c>
      <c r="G5" s="44"/>
      <c r="H5" s="41"/>
      <c r="I5" s="41"/>
      <c r="J5" s="41"/>
    </row>
    <row r="6" spans="1:10" s="2" customFormat="1" ht="36.75" customHeight="1" x14ac:dyDescent="0.25">
      <c r="A6" s="39"/>
      <c r="B6" s="42"/>
      <c r="C6" s="42"/>
      <c r="D6" s="4" t="s">
        <v>3</v>
      </c>
      <c r="E6" s="4" t="s">
        <v>3</v>
      </c>
      <c r="F6" s="4" t="s">
        <v>3</v>
      </c>
      <c r="G6" s="45"/>
      <c r="H6" s="42"/>
      <c r="I6" s="42"/>
      <c r="J6" s="42"/>
    </row>
    <row r="7" spans="1:10" s="2" customFormat="1" ht="36.75" customHeight="1" x14ac:dyDescent="0.25">
      <c r="A7" s="48" t="s">
        <v>15</v>
      </c>
      <c r="B7" s="48"/>
      <c r="C7" s="48"/>
      <c r="D7" s="48"/>
      <c r="E7" s="48"/>
      <c r="F7" s="48"/>
      <c r="G7" s="48"/>
      <c r="H7" s="48"/>
      <c r="I7" s="48"/>
      <c r="J7" s="49"/>
    </row>
    <row r="8" spans="1:10" s="6" customFormat="1" ht="56.25" customHeight="1" x14ac:dyDescent="0.2">
      <c r="A8" s="20" t="s">
        <v>23</v>
      </c>
      <c r="B8" s="19" t="s">
        <v>13</v>
      </c>
      <c r="C8" s="18">
        <v>17</v>
      </c>
      <c r="D8" s="22">
        <v>118881</v>
      </c>
      <c r="E8" s="23">
        <v>115311</v>
      </c>
      <c r="F8" s="8">
        <v>130305</v>
      </c>
      <c r="G8" s="24">
        <f>(D8+E8+F8)/3</f>
        <v>121499</v>
      </c>
      <c r="H8" s="16">
        <f>ROUNDUP(G8,0)</f>
        <v>121499</v>
      </c>
      <c r="I8" s="9">
        <f>(C8*H8)</f>
        <v>2065483</v>
      </c>
      <c r="J8" s="15" t="s">
        <v>11</v>
      </c>
    </row>
    <row r="9" spans="1:10" s="6" customFormat="1" ht="33.75" customHeight="1" x14ac:dyDescent="0.2">
      <c r="A9" s="21" t="s">
        <v>21</v>
      </c>
      <c r="B9" s="19" t="s">
        <v>13</v>
      </c>
      <c r="C9" s="18">
        <v>18</v>
      </c>
      <c r="D9" s="22">
        <v>41650</v>
      </c>
      <c r="E9" s="23">
        <v>40341</v>
      </c>
      <c r="F9" s="8">
        <v>47005</v>
      </c>
      <c r="G9" s="24">
        <f t="shared" ref="G9:G10" si="0">(D9+E9+F9)/3</f>
        <v>42998.666666666664</v>
      </c>
      <c r="H9" s="16">
        <f t="shared" ref="H9:H10" si="1">ROUNDUP(G9,0)</f>
        <v>42999</v>
      </c>
      <c r="I9" s="9">
        <f t="shared" ref="I9:I10" si="2">(C9*H9)</f>
        <v>773982</v>
      </c>
      <c r="J9" s="15" t="s">
        <v>11</v>
      </c>
    </row>
    <row r="10" spans="1:10" s="6" customFormat="1" ht="56.25" customHeight="1" x14ac:dyDescent="0.2">
      <c r="A10" s="21" t="s">
        <v>22</v>
      </c>
      <c r="B10" s="19" t="s">
        <v>13</v>
      </c>
      <c r="C10" s="18">
        <v>17</v>
      </c>
      <c r="D10" s="22">
        <v>89250</v>
      </c>
      <c r="E10" s="23">
        <v>87941</v>
      </c>
      <c r="F10" s="8">
        <v>94605</v>
      </c>
      <c r="G10" s="24">
        <f t="shared" si="0"/>
        <v>90598.666666666672</v>
      </c>
      <c r="H10" s="16">
        <f t="shared" si="1"/>
        <v>90599</v>
      </c>
      <c r="I10" s="9">
        <f t="shared" si="2"/>
        <v>1540183</v>
      </c>
      <c r="J10" s="15" t="s">
        <v>11</v>
      </c>
    </row>
    <row r="11" spans="1:10" s="7" customFormat="1" ht="24" customHeight="1" x14ac:dyDescent="0.25">
      <c r="A11" s="46" t="s">
        <v>25</v>
      </c>
      <c r="B11" s="47"/>
      <c r="C11" s="47"/>
      <c r="D11" s="47"/>
      <c r="E11" s="47"/>
      <c r="F11" s="47"/>
      <c r="G11" s="47"/>
      <c r="H11" s="47"/>
      <c r="I11" s="17">
        <f>SUM(I8:I10)</f>
        <v>4379648</v>
      </c>
      <c r="J11" s="15" t="s">
        <v>11</v>
      </c>
    </row>
    <row r="12" spans="1:10" s="7" customFormat="1" ht="24" customHeight="1" x14ac:dyDescent="0.25">
      <c r="A12" s="46" t="s">
        <v>27</v>
      </c>
      <c r="B12" s="47"/>
      <c r="C12" s="47"/>
      <c r="D12" s="47"/>
      <c r="E12" s="47"/>
      <c r="F12" s="47"/>
      <c r="G12" s="47"/>
      <c r="H12" s="50"/>
      <c r="I12" s="17">
        <f>(I11*0.05)</f>
        <v>218982.40000000002</v>
      </c>
      <c r="J12" s="15" t="s">
        <v>11</v>
      </c>
    </row>
    <row r="13" spans="1:10" s="7" customFormat="1" ht="24" customHeight="1" x14ac:dyDescent="0.25">
      <c r="A13" s="46" t="s">
        <v>26</v>
      </c>
      <c r="B13" s="47"/>
      <c r="C13" s="47"/>
      <c r="D13" s="47"/>
      <c r="E13" s="47"/>
      <c r="F13" s="47"/>
      <c r="G13" s="47"/>
      <c r="H13" s="50"/>
      <c r="I13" s="17">
        <v>4598630.4000000004</v>
      </c>
      <c r="J13" s="15" t="s">
        <v>11</v>
      </c>
    </row>
    <row r="14" spans="1:10" ht="21.75" customHeight="1" x14ac:dyDescent="0.2">
      <c r="A14" s="51" t="s">
        <v>28</v>
      </c>
      <c r="B14" s="51"/>
      <c r="C14" s="52"/>
      <c r="D14" s="52"/>
      <c r="E14" s="52"/>
      <c r="F14" s="52"/>
      <c r="G14" s="52"/>
      <c r="H14" s="52"/>
      <c r="I14" s="52"/>
      <c r="J14" s="52"/>
    </row>
    <row r="15" spans="1:10" ht="2.25" customHeight="1" x14ac:dyDescent="0.2">
      <c r="A15" s="52"/>
      <c r="B15" s="52"/>
      <c r="C15" s="52"/>
      <c r="D15" s="52"/>
      <c r="E15" s="52"/>
      <c r="F15" s="52"/>
      <c r="G15" s="52"/>
      <c r="H15" s="52"/>
      <c r="I15" s="52"/>
      <c r="J15" s="52"/>
    </row>
    <row r="16" spans="1:10" hidden="1" x14ac:dyDescent="0.2"/>
    <row r="17" spans="1:5" ht="14.25" customHeight="1" x14ac:dyDescent="0.2">
      <c r="A17" s="26" t="s">
        <v>14</v>
      </c>
      <c r="B17" s="26"/>
      <c r="C17" s="26"/>
      <c r="D17" s="26"/>
      <c r="E17" s="14"/>
    </row>
    <row r="18" spans="1:5" x14ac:dyDescent="0.2">
      <c r="A18" s="26"/>
      <c r="B18" s="26"/>
      <c r="C18" s="26"/>
      <c r="D18" s="26"/>
      <c r="E18" s="14"/>
    </row>
    <row r="19" spans="1:5" ht="10.5" customHeight="1" x14ac:dyDescent="0.2">
      <c r="A19" s="26"/>
      <c r="B19" s="26"/>
      <c r="C19" s="26"/>
      <c r="D19" s="26"/>
      <c r="E19" s="14"/>
    </row>
  </sheetData>
  <mergeCells count="18">
    <mergeCell ref="A12:H12"/>
    <mergeCell ref="A14:J15"/>
    <mergeCell ref="A17:D19"/>
    <mergeCell ref="A1:B2"/>
    <mergeCell ref="D1:F2"/>
    <mergeCell ref="G1:J1"/>
    <mergeCell ref="G2:J2"/>
    <mergeCell ref="B3:J3"/>
    <mergeCell ref="A4:A6"/>
    <mergeCell ref="B4:B6"/>
    <mergeCell ref="G4:G6"/>
    <mergeCell ref="H4:H6"/>
    <mergeCell ref="J4:J6"/>
    <mergeCell ref="C4:C6"/>
    <mergeCell ref="A11:H11"/>
    <mergeCell ref="I4:I6"/>
    <mergeCell ref="A7:J7"/>
    <mergeCell ref="A13:H13"/>
  </mergeCells>
  <pageMargins left="0.25" right="0.25" top="0.75" bottom="0.75" header="0.3" footer="0.3"/>
  <pageSetup paperSize="9" scale="5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GCO-040-PDT-002-f-016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Bustos</dc:creator>
  <cp:lastModifiedBy>Carlos Ignacio Ospina Ramirez</cp:lastModifiedBy>
  <cp:lastPrinted>2024-04-08T13:07:03Z</cp:lastPrinted>
  <dcterms:created xsi:type="dcterms:W3CDTF">2019-10-30T15:43:12Z</dcterms:created>
  <dcterms:modified xsi:type="dcterms:W3CDTF">2026-04-21T21:31:36Z</dcterms:modified>
</cp:coreProperties>
</file>