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8"/>
  <workbookPr codeName="ThisWorkbook"/>
  <mc:AlternateContent xmlns:mc="http://schemas.openxmlformats.org/markup-compatibility/2006">
    <mc:Choice Requires="x15">
      <x15ac:absPath xmlns:x15ac="http://schemas.microsoft.com/office/spreadsheetml/2010/11/ac" url="/Users/andresdavidmartinezalvarez/Desktop/ALPA/2026/PROCESOS/1. PROCESO ALARMAS /"/>
    </mc:Choice>
  </mc:AlternateContent>
  <xr:revisionPtr revIDLastSave="0" documentId="13_ncr:1_{D7BDA19C-4B52-7548-B5FB-31D2629203E3}" xr6:coauthVersionLast="47" xr6:coauthVersionMax="47" xr10:uidLastSave="{00000000-0000-0000-0000-000000000000}"/>
  <bookViews>
    <workbookView xWindow="0" yWindow="600" windowWidth="28800" windowHeight="1594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_FilterDatabase" localSheetId="2" hidden="1">EVALUACION!$B$16:$Q$16</definedName>
    <definedName name="_xlnm._FilterDatabase" localSheetId="3" hidden="1">'EVALUACION CON CONTROLES'!$B$15:$Z$15</definedName>
    <definedName name="_xlnm.Print_Area" localSheetId="4">'ASIGNACION Y TRATAMIENTO'!$B$2:$X$48</definedName>
    <definedName name="_xlnm.Print_Area" localSheetId="0">CONTEXTO!$B$2:$F$19</definedName>
    <definedName name="_xlnm.Print_Area" localSheetId="2">EVALUACION!$B$2:$L$61</definedName>
    <definedName name="_xlnm.Print_Area" localSheetId="3">'EVALUACION CON CONTROLES'!$B$2:$R$54</definedName>
    <definedName name="_xlnm.Print_Area" localSheetId="1">'IDENTIFICACION Y ANALISIS'!$B$2:$F$51</definedName>
    <definedName name="contratación">'IDENTIFICACION Y ANALISIS'!#REF!</definedName>
    <definedName name="ejecución">'IDENTIFICACION Y ANALISIS'!$B$20:$B$40</definedName>
    <definedName name="OPCIONES">'ASIGNACION Y TRATAMIENTO'!$B$52:$B$54</definedName>
    <definedName name="planeación">'IDENTIFICACION Y ANALISIS'!#REF!</definedName>
    <definedName name="selección">'IDENTIFICACION Y ANALISIS'!#REF!</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B6" i="6" l="1"/>
  <c r="B6" i="15" l="1"/>
  <c r="X28" i="6" l="1"/>
  <c r="W28" i="6"/>
  <c r="V28" i="6"/>
  <c r="U28" i="6"/>
  <c r="T28" i="6"/>
  <c r="S28" i="6"/>
  <c r="N28" i="6"/>
  <c r="I28" i="6"/>
  <c r="H28" i="6"/>
  <c r="G28" i="6"/>
  <c r="G27" i="6"/>
  <c r="H27" i="6"/>
  <c r="I27" i="6"/>
  <c r="N27" i="6"/>
  <c r="S27" i="6"/>
  <c r="T27" i="6"/>
  <c r="U27" i="6"/>
  <c r="V27" i="6"/>
  <c r="W27" i="6"/>
  <c r="X27" i="6"/>
  <c r="G11" i="6"/>
  <c r="H11" i="6"/>
  <c r="I11" i="6"/>
  <c r="N11" i="6"/>
  <c r="S11" i="6"/>
  <c r="T11" i="6"/>
  <c r="U11" i="6"/>
  <c r="V11" i="6"/>
  <c r="W11" i="6"/>
  <c r="X11"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J32" i="15"/>
  <c r="P27" i="6" s="1"/>
  <c r="J33" i="15"/>
  <c r="P28" i="6" s="1"/>
  <c r="J29" i="15"/>
  <c r="P24" i="6" s="1"/>
  <c r="J30" i="15"/>
  <c r="J31" i="15"/>
  <c r="P26" i="6" s="1"/>
  <c r="J26" i="15"/>
  <c r="P21" i="6" s="1"/>
  <c r="J27" i="15"/>
  <c r="P22" i="6" s="1"/>
  <c r="J28" i="15"/>
  <c r="P23" i="6" s="1"/>
  <c r="J22" i="15"/>
  <c r="P17" i="6" s="1"/>
  <c r="J23" i="15"/>
  <c r="P18" i="6" s="1"/>
  <c r="J24" i="15"/>
  <c r="P19" i="6" s="1"/>
  <c r="J25" i="15"/>
  <c r="P20" i="6" s="1"/>
  <c r="J19" i="15"/>
  <c r="P14" i="6" s="1"/>
  <c r="J20" i="15"/>
  <c r="J21" i="15"/>
  <c r="P16" i="6" s="1"/>
  <c r="I32" i="15"/>
  <c r="O27" i="6" s="1"/>
  <c r="I33" i="15"/>
  <c r="O28" i="6" s="1"/>
  <c r="I22" i="15"/>
  <c r="I23" i="15"/>
  <c r="O18" i="6" s="1"/>
  <c r="I24" i="15"/>
  <c r="I25" i="15"/>
  <c r="O20" i="6" s="1"/>
  <c r="I26" i="15"/>
  <c r="O21" i="6" s="1"/>
  <c r="I27" i="15"/>
  <c r="O22" i="6" s="1"/>
  <c r="I28" i="15"/>
  <c r="I29" i="15"/>
  <c r="O24" i="6" s="1"/>
  <c r="I30" i="15"/>
  <c r="O25" i="6" s="1"/>
  <c r="I31" i="15"/>
  <c r="O26" i="6" s="1"/>
  <c r="I20" i="15"/>
  <c r="O15" i="6" s="1"/>
  <c r="I21" i="15"/>
  <c r="O16" i="6" s="1"/>
  <c r="I19" i="15"/>
  <c r="I16" i="15"/>
  <c r="O11" i="6" s="1"/>
  <c r="J16" i="15"/>
  <c r="P11" i="6" s="1"/>
  <c r="I17" i="15"/>
  <c r="O12" i="6" s="1"/>
  <c r="J17" i="15"/>
  <c r="P12" i="6" s="1"/>
  <c r="I18" i="15"/>
  <c r="O13" i="6" s="1"/>
  <c r="J18" i="15"/>
  <c r="P13" i="6" s="1"/>
  <c r="K31" i="11"/>
  <c r="L31" i="11" s="1"/>
  <c r="K25" i="6" s="1"/>
  <c r="K30" i="11"/>
  <c r="L30" i="11" s="1"/>
  <c r="K24" i="6" s="1"/>
  <c r="K29" i="11"/>
  <c r="L29" i="11" s="1"/>
  <c r="K23" i="6" s="1"/>
  <c r="K28" i="11"/>
  <c r="L28" i="11" s="1"/>
  <c r="K22" i="6" s="1"/>
  <c r="K26" i="11"/>
  <c r="L26" i="11" s="1"/>
  <c r="K20" i="6" s="1"/>
  <c r="K25" i="11"/>
  <c r="L25" i="11" s="1"/>
  <c r="K19" i="6" s="1"/>
  <c r="K24" i="11"/>
  <c r="L24" i="11" s="1"/>
  <c r="K18" i="6" s="1"/>
  <c r="K23" i="11"/>
  <c r="L23" i="11" s="1"/>
  <c r="K17" i="6" s="1"/>
  <c r="K22" i="11"/>
  <c r="L22" i="11" s="1"/>
  <c r="K16" i="6" s="1"/>
  <c r="K21" i="11"/>
  <c r="L21" i="11" s="1"/>
  <c r="K15" i="6" s="1"/>
  <c r="K19" i="11"/>
  <c r="L19" i="11" s="1"/>
  <c r="K13" i="6" s="1"/>
  <c r="K18" i="11"/>
  <c r="L18" i="11" s="1"/>
  <c r="K12" i="6" s="1"/>
  <c r="K17" i="11"/>
  <c r="L17" i="11" s="1"/>
  <c r="K11" i="6" s="1"/>
  <c r="C33" i="15"/>
  <c r="C28" i="6" s="1"/>
  <c r="B33" i="15"/>
  <c r="D28" i="6" s="1"/>
  <c r="C32" i="15"/>
  <c r="C27" i="6" s="1"/>
  <c r="B32" i="15"/>
  <c r="D27" i="6" s="1"/>
  <c r="C31" i="15"/>
  <c r="C26" i="6" s="1"/>
  <c r="B31" i="15"/>
  <c r="D26" i="6" s="1"/>
  <c r="C30" i="15"/>
  <c r="C25" i="6" s="1"/>
  <c r="E25" i="6" s="1"/>
  <c r="B30" i="15"/>
  <c r="D25" i="6" s="1"/>
  <c r="C29" i="15"/>
  <c r="C24" i="6" s="1"/>
  <c r="B29" i="15"/>
  <c r="D24" i="6" s="1"/>
  <c r="C28" i="15"/>
  <c r="C23" i="6" s="1"/>
  <c r="E23" i="6" s="1"/>
  <c r="B28" i="15"/>
  <c r="D23" i="6" s="1"/>
  <c r="C27" i="15"/>
  <c r="C22" i="6" s="1"/>
  <c r="B27" i="15"/>
  <c r="D22" i="6" s="1"/>
  <c r="C26" i="15"/>
  <c r="C21" i="6" s="1"/>
  <c r="E21" i="6" s="1"/>
  <c r="C25" i="15"/>
  <c r="C20" i="6" s="1"/>
  <c r="C24" i="15"/>
  <c r="C19" i="6" s="1"/>
  <c r="E19" i="6" s="1"/>
  <c r="C23" i="15"/>
  <c r="C18" i="6" s="1"/>
  <c r="C22" i="15"/>
  <c r="C17" i="6" s="1"/>
  <c r="C21" i="15"/>
  <c r="C16" i="6" s="1"/>
  <c r="C20" i="15"/>
  <c r="C15" i="6" s="1"/>
  <c r="C19" i="15"/>
  <c r="C14" i="6" s="1"/>
  <c r="C18" i="15"/>
  <c r="C13" i="6" s="1"/>
  <c r="E13" i="6" s="1"/>
  <c r="C17" i="15"/>
  <c r="C12" i="6" s="1"/>
  <c r="C16" i="15"/>
  <c r="C11" i="6" s="1"/>
  <c r="B26" i="15"/>
  <c r="D21" i="6" s="1"/>
  <c r="B25" i="15"/>
  <c r="D20" i="6" s="1"/>
  <c r="B24" i="15"/>
  <c r="D19" i="6" s="1"/>
  <c r="B23" i="15"/>
  <c r="D18" i="6" s="1"/>
  <c r="B22" i="15"/>
  <c r="D17" i="6" s="1"/>
  <c r="B21" i="15"/>
  <c r="D16" i="6" s="1"/>
  <c r="B20" i="15"/>
  <c r="D15" i="6" s="1"/>
  <c r="B19" i="15"/>
  <c r="D14" i="6" s="1"/>
  <c r="B18" i="15"/>
  <c r="D13" i="6" s="1"/>
  <c r="B17" i="15"/>
  <c r="D12" i="6" s="1"/>
  <c r="B16" i="15"/>
  <c r="D11" i="6" s="1"/>
  <c r="K32" i="11"/>
  <c r="L32" i="11" s="1"/>
  <c r="K26" i="6" s="1"/>
  <c r="K27" i="11"/>
  <c r="L27" i="11" s="1"/>
  <c r="K21" i="6" s="1"/>
  <c r="K20" i="11"/>
  <c r="L20" i="11" s="1"/>
  <c r="K14" i="6" s="1"/>
  <c r="K34" i="11"/>
  <c r="J28" i="6" s="1"/>
  <c r="K33" i="11"/>
  <c r="J27" i="6" s="1"/>
  <c r="K24" i="15" l="1"/>
  <c r="K19" i="15"/>
  <c r="K20" i="15"/>
  <c r="Q15" i="6" s="1"/>
  <c r="K28" i="15"/>
  <c r="Q23" i="6" s="1"/>
  <c r="J24" i="6"/>
  <c r="L34" i="11"/>
  <c r="K28" i="6" s="1"/>
  <c r="K23" i="15"/>
  <c r="L23" i="15" s="1"/>
  <c r="R18" i="6" s="1"/>
  <c r="J18" i="6"/>
  <c r="K22" i="15"/>
  <c r="Q17" i="6" s="1"/>
  <c r="K31" i="15"/>
  <c r="J20" i="6"/>
  <c r="K30" i="15"/>
  <c r="Q25" i="6" s="1"/>
  <c r="E22" i="6"/>
  <c r="F22" i="6"/>
  <c r="E14" i="6"/>
  <c r="F14" i="6"/>
  <c r="E15" i="6"/>
  <c r="F15" i="6"/>
  <c r="E26" i="6"/>
  <c r="F26" i="6"/>
  <c r="Q19" i="6"/>
  <c r="L24" i="15"/>
  <c r="R19" i="6" s="1"/>
  <c r="E16" i="6"/>
  <c r="F16" i="6"/>
  <c r="E17" i="6"/>
  <c r="F17" i="6"/>
  <c r="E11" i="6"/>
  <c r="F11" i="6"/>
  <c r="E18" i="6"/>
  <c r="F18" i="6"/>
  <c r="E24" i="6"/>
  <c r="F24" i="6"/>
  <c r="E12" i="6"/>
  <c r="F12" i="6"/>
  <c r="E20" i="6"/>
  <c r="F20" i="6"/>
  <c r="Q14" i="6"/>
  <c r="L19" i="15"/>
  <c r="R14" i="6" s="1"/>
  <c r="K26" i="15"/>
  <c r="K29" i="15"/>
  <c r="J26" i="6"/>
  <c r="P25" i="6"/>
  <c r="F25" i="6"/>
  <c r="F23" i="6"/>
  <c r="J22" i="6"/>
  <c r="F21" i="6"/>
  <c r="F19" i="6"/>
  <c r="J16" i="6"/>
  <c r="P15" i="6"/>
  <c r="J14" i="6"/>
  <c r="F13" i="6"/>
  <c r="J12" i="6"/>
  <c r="J11" i="6"/>
  <c r="K25" i="15"/>
  <c r="K32" i="15"/>
  <c r="O23" i="6"/>
  <c r="O19" i="6"/>
  <c r="O17" i="6"/>
  <c r="K33" i="15"/>
  <c r="J25" i="6"/>
  <c r="J23" i="6"/>
  <c r="J21" i="6"/>
  <c r="J19" i="6"/>
  <c r="J17" i="6"/>
  <c r="J15" i="6"/>
  <c r="J13" i="6"/>
  <c r="K21" i="15"/>
  <c r="K27" i="15"/>
  <c r="O14" i="6"/>
  <c r="F28" i="6"/>
  <c r="E28" i="6"/>
  <c r="K18" i="15"/>
  <c r="K17" i="15"/>
  <c r="L33" i="11"/>
  <c r="K27" i="6" s="1"/>
  <c r="K16" i="15"/>
  <c r="Q11" i="6" s="1"/>
  <c r="L30" i="15" l="1"/>
  <c r="R25" i="6" s="1"/>
  <c r="L20" i="15"/>
  <c r="R15" i="6" s="1"/>
  <c r="L28" i="15"/>
  <c r="R23" i="6" s="1"/>
  <c r="Q18" i="6"/>
  <c r="L22" i="15"/>
  <c r="R17" i="6" s="1"/>
  <c r="L31" i="15"/>
  <c r="R26" i="6" s="1"/>
  <c r="Q26" i="6"/>
  <c r="L29" i="15"/>
  <c r="R24" i="6" s="1"/>
  <c r="Q24" i="6"/>
  <c r="L17" i="15"/>
  <c r="R12" i="6" s="1"/>
  <c r="Q12" i="6"/>
  <c r="L18" i="15"/>
  <c r="R13" i="6" s="1"/>
  <c r="Q13" i="6"/>
  <c r="L27" i="15"/>
  <c r="R22" i="6" s="1"/>
  <c r="Q22" i="6"/>
  <c r="L33" i="15"/>
  <c r="R28" i="6" s="1"/>
  <c r="Q28" i="6"/>
  <c r="Q27" i="6"/>
  <c r="L32" i="15"/>
  <c r="R27" i="6" s="1"/>
  <c r="Q21" i="6"/>
  <c r="L26" i="15"/>
  <c r="R21" i="6" s="1"/>
  <c r="L21" i="15"/>
  <c r="R16" i="6" s="1"/>
  <c r="Q16" i="6"/>
  <c r="Q20" i="6"/>
  <c r="L25" i="15"/>
  <c r="R20" i="6" s="1"/>
  <c r="L16" i="15"/>
  <c r="R11" i="6" s="1"/>
</calcChain>
</file>

<file path=xl/sharedStrings.xml><?xml version="1.0" encoding="utf-8"?>
<sst xmlns="http://schemas.openxmlformats.org/spreadsheetml/2006/main" count="546" uniqueCount="188">
  <si>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</si>
  <si>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</si>
  <si>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</si>
  <si>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</si>
  <si>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Objeto del Proceso de Contratación: </t>
    </r>
    <r>
      <rPr>
        <sz val="12"/>
        <color rgb="FF000000"/>
        <rFont val="Garamond"/>
        <family val="1"/>
      </rPr>
      <t>“Adquirir, instalar y configurar sistemas de alarmas comunitarias en la localidad de Puente Aranda, para fortalecer la seguridad, promover la participación ciudadana y mejorar la convivencia social mediante el uso de herramientas tecnológicas”.</t>
    </r>
  </si>
  <si>
    <r>
      <rPr>
        <b/>
        <u/>
        <sz val="12"/>
        <color rgb="FF000000"/>
        <rFont val="Garamond"/>
        <family val="1"/>
      </rPr>
      <t>Partícipes del Proceso de Contratación:</t>
    </r>
    <r>
      <rPr>
        <b/>
        <sz val="12"/>
        <color rgb="FF000000"/>
        <rFont val="Garamond"/>
        <family val="1"/>
      </rPr>
      <t xml:space="preserve"> </t>
    </r>
    <r>
      <rPr>
        <sz val="12"/>
        <color rgb="FF000000"/>
        <rFont val="Garamond"/>
        <family val="1"/>
      </rPr>
      <t xml:space="preserve">Agentes externos: Contratista - Agentes internos: Supervisores, funcionarios y demás usuarios.  </t>
    </r>
  </si>
  <si>
    <r>
      <t xml:space="preserve">Ciudadanía que se beneficia del Proceso de Contratación: </t>
    </r>
    <r>
      <rPr>
        <sz val="12"/>
        <rFont val="Garamond"/>
        <family val="1"/>
      </rPr>
      <t>organizaciones comunitarias y poblacion general de los diferentes barrios de la Localidad de Puente Aranda.</t>
    </r>
  </si>
  <si>
    <r>
      <t xml:space="preserve">Capacidad de la Entidad Estatal entendida como la disponibilidad de recursos y conocimientos para el Proceso de Contratación: </t>
    </r>
    <r>
      <rPr>
        <sz val="12"/>
        <rFont val="Garamond"/>
        <family val="1"/>
      </rPr>
      <t>Participan las áreas que requieren los procesos de contratación, como Planeación y Participación (Etapa de Estudios previos), de los equipos de Contratación y Planeación de la Alcaldía Local, el supervisor y a quien delegue como apoyo a la supervisión (Etapa contractual), los evaluadores designados, idóneos y con experiencia en el tema.</t>
    </r>
  </si>
  <si>
    <r>
      <t>Suficiencia del presupuesto oficial del Proceso de Contratación:</t>
    </r>
    <r>
      <rPr>
        <sz val="12"/>
        <color theme="1"/>
        <rFont val="Garamond"/>
        <family val="1"/>
      </rPr>
      <t xml:space="preserve"> De acuerdo al Plan de contratación para la vigencia 2026, se estimaron los recursos necesarios para el desarrollo del proceso de la contratación, el cual tendrá el soporte presupuestal en el proyecto 2313 Puente Aranda segura para una convivencia pacífica, con cargo al proyecto del rubro presupuestal O23011745992024231301000 para su desarrollo.</t>
    </r>
  </si>
  <si>
    <r>
      <t xml:space="preserve">Condiciones geográficas y de acceso del lugar en el cual se debe cumplir el objeto del Proceso de Contratación: </t>
    </r>
    <r>
      <rPr>
        <sz val="12"/>
        <color rgb="FF000000"/>
        <rFont val="Garamond"/>
        <family val="1"/>
      </rPr>
      <t>El suministro, obra o servicio se prestará principalmente en las Sedes de la Entidad, o en el lugar indicado en los estudios previos del proceso.</t>
    </r>
  </si>
  <si>
    <r>
      <t xml:space="preserve">Entorno socio ambiental: </t>
    </r>
    <r>
      <rPr>
        <sz val="12"/>
        <rFont val="Garamond"/>
        <family val="1"/>
      </rPr>
      <t xml:space="preserve">Si aplican. </t>
    </r>
  </si>
  <si>
    <r>
      <t xml:space="preserve">Condiciones políticas: </t>
    </r>
    <r>
      <rPr>
        <sz val="12"/>
        <rFont val="Garamond"/>
        <family val="1"/>
      </rPr>
      <t>N/A</t>
    </r>
  </si>
  <si>
    <r>
      <t>Factores ambientales.</t>
    </r>
    <r>
      <rPr>
        <sz val="12"/>
        <rFont val="Garamond"/>
        <family val="1"/>
      </rPr>
      <t xml:space="preserve">El Estudio previo cuenta con las cláusulas ambientales y Fichas ambientales que debe cumplir el Contratista durante la ejecución. </t>
    </r>
  </si>
  <si>
    <r>
      <t xml:space="preserve">Sector del objeto del Proceso de Contratación y su mercado. </t>
    </r>
    <r>
      <rPr>
        <sz val="12"/>
        <rFont val="Garamond"/>
        <family val="1"/>
      </rPr>
      <t>El estudio de sector cuenta con el analisis de la oferta y demanda para el proceso contractual, encontrando una amplia oferta de empresas privadas y públicas que prestan el servio</t>
    </r>
  </si>
  <si>
    <r>
      <t xml:space="preserve">Normativa aplicable al objeto del Proceso de Contratación. </t>
    </r>
    <r>
      <rPr>
        <sz val="12"/>
        <rFont val="Garamond"/>
        <family val="1"/>
      </rPr>
      <t>La modalidad de selección pertinente para contratar esta contratación corresponde a la SELECCIÓN ABREVIADA POR SUBASTA INVERSA para la adquisición o suministro de bienes y servicios de características técnicas uniformes y de común utilización, de conformidad con literal a del numeral 2 del artículo 2 2 de la Ley 1150 de 2007 y en el artículo 2.2.1.2.1.2.2 del Decreto 1082 de 2015.
De conformidad con lo establecido en la norma referida el presente proceso de contratación se justifica en atención al objeto a contratar y al valor del presupuesto oficial.</t>
    </r>
  </si>
  <si>
    <r>
      <t xml:space="preserve">Experiencia propia y de otras Entidades Estatales en Procesos de Contratación del mismo tipo. </t>
    </r>
    <r>
      <rPr>
        <sz val="12"/>
        <rFont val="Garamond"/>
        <family val="1"/>
      </rPr>
      <t>La Entidad desarrolla adquisiones de materiales técnologicos de la localidad a traves de diferentes procesos de contratación, lo que nos permite tener una experiencia amplia para desarrollar este tipo de contratos.</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</si>
  <si>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</si>
  <si>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</si>
  <si>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</si>
  <si>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</si>
  <si>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</si>
  <si>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</si>
  <si>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</si>
  <si>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</si>
  <si>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</si>
  <si>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EJECUCIÓN</t>
  </si>
  <si>
    <t>Operacionales</t>
  </si>
  <si>
    <t>Fluctuaciones del valor de la moneda</t>
  </si>
  <si>
    <t>General</t>
  </si>
  <si>
    <t>Externo</t>
  </si>
  <si>
    <t>Cambio de precios en factores de producción.</t>
  </si>
  <si>
    <t>Variación de los precios del mercado</t>
  </si>
  <si>
    <t>Factores políticos o macroeconómicos.</t>
  </si>
  <si>
    <t>Estatal</t>
  </si>
  <si>
    <t xml:space="preserve">Incumplimiento del objeto o de las obligaciones contractuales				</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</si>
  <si>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</si>
  <si>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</si>
  <si>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</si>
  <si>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Interno</t>
  </si>
  <si>
    <t>Defecto en la instalación de equipos</t>
  </si>
  <si>
    <t>Especifico</t>
  </si>
  <si>
    <t>Defectos en los equipos.</t>
  </si>
  <si>
    <t>Daños a los equipos objeto de mantenimiento y/o otros bienes</t>
  </si>
  <si>
    <t>Imposición de nuevos tributos</t>
  </si>
  <si>
    <t>Economicos</t>
  </si>
  <si>
    <t>Imposición de nuevos trámites o permisos</t>
  </si>
  <si>
    <t>Cambios en el marco regulatorio o normatividad aplicable al proyecto.</t>
  </si>
  <si>
    <t>Variación de tasas o tarifas</t>
  </si>
  <si>
    <t>Sociales o Políticos</t>
  </si>
  <si>
    <t>Desequilibrio económico del contrato</t>
  </si>
  <si>
    <t xml:space="preserve">Eventos de baja Calidad  en la ejecución </t>
  </si>
  <si>
    <t>Ejecución en tiempos distintos a los inicialmente programados por circunstancias no imputables a las partes.</t>
  </si>
  <si>
    <t xml:space="preserve">Insolvencia del contratista </t>
  </si>
  <si>
    <t>Deterioro de las condiciones de seguridad y orden público que impidan el transporte de los funcionarios o el aplazamiento de recorridos</t>
  </si>
  <si>
    <t>Incumplimiento derivado del trámite de los permisos con autoridades ambientales, la obtención de los mismos, paz y salvos</t>
  </si>
  <si>
    <t>Regulatorios</t>
  </si>
  <si>
    <t>Financieros</t>
  </si>
  <si>
    <t>De la naturaleza</t>
  </si>
  <si>
    <t>Ambientales</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</si>
  <si>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</si>
  <si>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</si>
  <si>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</si>
  <si>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</si>
  <si>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</si>
  <si>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</si>
  <si>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</si>
  <si>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</si>
  <si>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</si>
  <si>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</si>
  <si>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</si>
  <si>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</si>
  <si>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</si>
  <si>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</si>
  <si>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</si>
  <si>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Aumento de los costos del contrato. Demoras en la ejecución del contrato. Posible desequilibrio económico </t>
  </si>
  <si>
    <t>Incremento de costos.Necesidad de renegociación.Demoras en la ejecución. Revisión de cláusulas contractuales. Impacto en la calidad.</t>
  </si>
  <si>
    <t xml:space="preserve">Cambios en la normativa.Incremento en los costos. Demoras en la ejecución. Aumento del riesgo financiero. Desbalance contractual. Impacto en la seguridad jurídica. </t>
  </si>
  <si>
    <t>Incumplimiento del objeto o de las obligaciones contractuales</t>
  </si>
  <si>
    <t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t>
  </si>
  <si>
    <t>Incremento en los costos de operación. Escasez de insumos. Demoras en la ejecución. Reducción de la calidad.Reajuste de precios. Aumento de la incertidumbre. Impacto en la competitividad.</t>
  </si>
  <si>
    <t xml:space="preserve">Retrasos en el proyecto. Aumento de costos. Compromiso de la calidad.Conflictos legales. Interrupciones en el flujo de trabajo. Necesidad de reestructuración del contrato.Riesgo de incumplimiento de los objetivos del proyecto. </t>
  </si>
  <si>
    <t xml:space="preserve">Retrasos en la ejecución. Interrupción de servicios. Aumento de costos.Conflictos contractuales. Problemas de flujo de caja. Riesgo de penalidades. </t>
  </si>
  <si>
    <t>Reducción de la funcionalidad. Incremento de costos. Retrasos en el proyecto. Interrupción de operaciones. Problemas de seguridad. Impacto en el cumplimiento de los estándares.</t>
  </si>
  <si>
    <t>Interrupciones en el servicio. Aumento de costos. Reducción de la productividad. Pérdida de datos o calidad. Problemas de seguridad. Costos adicionales por tiempo de inactividad. Incumplimiento de contratos.</t>
  </si>
  <si>
    <t>Incremento en los costos. Interrupción de operaciones.Reducción de la productividad.Pérdida de calidad.Problemas de seguridad.Necesidad de procedimientos adicionales. Incumplimiento de contratos.</t>
  </si>
  <si>
    <t>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t>
  </si>
  <si>
    <t>Incremento de costos operativos. Reajuste del presupuesto. Impacto en la competitividad. Cambio en la estructura de precios.Alteración en la planificación financiera.</t>
  </si>
  <si>
    <t>Incremento en los costos operativos.Retrasos en la ejecución.Aumento en la carga burocrática.Reducción de la eficiencia.Necesidad de capacitación.Riesgo de incumplimiento.</t>
  </si>
  <si>
    <t>Adaptación y ajuste de procesos. Incremento en los costos. Retrasos en el proyecto. Requerimientos adicionales de documentación. Impacto en la viabilidad financiera. Riesgo de incumplimiento.</t>
  </si>
  <si>
    <t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t>
  </si>
  <si>
    <t>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t>
  </si>
  <si>
    <t>Insolvencia del contratista</t>
  </si>
  <si>
    <t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t>
  </si>
  <si>
    <t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</si>
  <si>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</si>
  <si>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</si>
  <si>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</si>
  <si>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</si>
  <si>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</si>
  <si>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</si>
  <si>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</si>
  <si>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</si>
  <si>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</si>
  <si>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</si>
  <si>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</si>
  <si>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</si>
  <si>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</si>
  <si>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</si>
  <si>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</si>
  <si>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</si>
  <si>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</si>
  <si>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</si>
  <si>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</si>
  <si>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</si>
  <si>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</si>
  <si>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</si>
  <si>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</si>
  <si>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</si>
  <si>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</si>
  <si>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</si>
  <si>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</si>
  <si>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</si>
  <si>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</si>
  <si>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</si>
  <si>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</si>
  <si>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</si>
  <si>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</si>
  <si>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</si>
  <si>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</si>
  <si>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</si>
  <si>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</si>
  <si>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</si>
  <si>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</si>
  <si>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</si>
  <si>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</si>
  <si>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</si>
  <si>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</si>
  <si>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</si>
  <si>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(1) El apoyo a la supervisión y profesional designado por el contratista, (2) realizarán un monitoreo mensual (3) a las fluctuaciones de la TRM. En caso de evidenciar fluctuaciones bruscas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</si>
  <si>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SI</t>
  </si>
  <si>
    <t xml:space="preserve"> El apoyo a la supervisión y profesional designado por el contratista </t>
  </si>
  <si>
    <t>Durante la
ejecución del contrato</t>
  </si>
  <si>
    <t>Antes de la
terminación del plazo contractual</t>
  </si>
  <si>
    <t>Revisión documental de la evidencia establecida en el tratamiento/control</t>
  </si>
  <si>
    <t>Mensualmente</t>
  </si>
  <si>
    <t>(1)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</si>
  <si>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 xml:space="preserve">El apoyo a la supervisión y profesional designado por el contratist </t>
  </si>
  <si>
    <t>Durante la ejecución del contrato</t>
  </si>
  <si>
    <t>Antes de la terminación del plazo contractual</t>
  </si>
  <si>
    <t>(1) El apoyo a la supervisión y profesional designado por el contratista, (2) realizarán un monitoreo menusal (3) al contexto político y macroeconómico del país y de la Ciudad y en caso de evidenciar alguna situación que pueda obstaculizar la ejecución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</si>
  <si>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NO</t>
  </si>
  <si>
    <t>(1) El apoyo a la supervisión y profesional designado por el contratista (2) realizarán un seguimiento mensual (3) al cumplimiento de las obligaciones específicas y generales del contratista, para ello le solicitará un informe mensual de actividades. En caso de evidenciar incumplimientos, el apoyo a la supervisión realizará el respectivo requerimiento al contratista. En caso de reinicidir, se solicitará por escrito al Alcalde Local la apertura del proceso de incumplimiento contractual. (4) Como evidencia de la ejecución del control quedará el formato GDI-GPD-F029 Formato evidencia de reunión y comunicaciones realizadas.</t>
  </si>
  <si>
    <t>El apoyo a la supervisión y profesional designado por el contratista</t>
  </si>
  <si>
    <t>Cierre o liquidación del contrato</t>
  </si>
  <si>
    <t>(1) El apoyo a la supervisión y profesional designado por el contratista, (2) realizarán un monitoreo mensual (3) a la disponibilidad y a los precios de los bienes y servicios incluidos en la oferta económica. En caso de evidenciar indisponibilidad de bienes o servicios que puedan poner en riesgo la ejecución y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</si>
  <si>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la supervisión y profesional designado por el contratista (2) realizarán un seguimiento mensual (3) al cumplimiento de los compromisos del contratista con sus subcontratistas, suministradores de bienes y servicios; y en caso de evidenciar incumplimientos o no pagos, el apoyo a la supervisión realizará el respectivo requerimiento al contratista. En caso de reinicidir, se solicitará la apertura del proceso de incumplimiento contractual. (4) Como evidencia de la ejecución del control quedará el formato GDI-GPD-F029 Formato evidencia de reunión y comunicaciones realizadas.</t>
  </si>
  <si>
    <t>(1) El apoyo a la supervisión y profesional designado por el contratista, (2) al iniciar la ejecución del contrato realizarán un cronograma de trabajo y le realizarán un seguimiento/monitoreo mensual. (3) Dicho cronograma de trabajo tendrá en cuenta la ejecución física y financiera del contrato y los momentos de radicación de informes de ejecución y cuentas de cobro, así como los tiempos por parte de la Administración para los respectivos desembolsos. En relación a lo anterior, el apoyo a la supervisión deberá realizar la respectiva programación y reprogramación del PAC. (4) Como evidencia de la ejecución del control quedará el cronograma de trabajo, formato GDI-GPD-F029 Formato evidencia de reunión y comunicaciones realizadas.</t>
  </si>
  <si>
    <t xml:space="preserve">(1) El apoyo a la supevisión, (2) realizará un seguimiento mínimo mensual (3) a los equipos proveídos e instalados por el contratista y en caso de detectar defectos, deberá solicitar por escrito al contratista su cambio. En caso de que este se niegue se realizar el o los cambios, se harán efectivas las garantías y si el contrato está en ejecución, se iniciará el respectivo proceso de incumplimiento contractual. (4) Como evidencia de la ejecución del control quedará el formato GDI-GPD-F029 Formato evidencia de reunión, registro fotográfico y comunicaciones realizadas.	</t>
  </si>
  <si>
    <t>El apoyo a la supevisión</t>
  </si>
  <si>
    <t>(1) El apoyo a la supevisión, (2) realizará un seguimiento mínimo mensual (3) a los equipos proveídos e instalados por el contratista y en caso de detectar defectos, deberá solicitar por escrito al contratista su cambio. En caso de que este se niegue se realizar el o los cambios, se harán efectivas las garantías y si el contrato está en ejecución, se iniciará el respectivo proceso de incumplimiento contractual. (4)Como evidencia de la ejecución del control quedará el formato GDI-GPD-F029 Formato evidencia de reunión, registro fotográfico y comunicaciones realizadas.</t>
  </si>
  <si>
    <t>(1) El apoyo a la supevisión, (2) cada vez que se le realice mantenimiento a un equipo/dispositivo (3) realizará un seguimiento realizará una inspección y en caso de detectar daños o defectos por el trabajo realizado, deberá solicitar por escrito al contratista su cambio o ajuste. En caso de que este se niegue, se harán efectivas las garantías y si el contrato está en ejecución, se iniciará el respectivo proceso de incumplimiento contractual. (4) Como evidencia de la ejecución del control quedará el formato GDI-GPD-F029 Formato evidencia de reunión, registro fotográfico y comunicaciones realizadas.</t>
  </si>
  <si>
    <t xml:space="preserve"> Cada vez que se le realice mantenimiento a un equipo/dispositivo</t>
  </si>
  <si>
    <t>(1) El apoyo a la supervisión y profesional designado por el contratista, (2) realizarán un monitoreo menusal (3) a cualquiera de los aspectos (políticos, sociales, económicos) que puedan generar como consecuencia un desequilibrio económico del contrato y en caso de encontrar algún hallazgo que pueda materializar el riesgo,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</si>
  <si>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al supervisión y el profesional designado por el contratista, (2) realizarán un seguimiento mensual (3) frente a la imposición de nuevos tributos,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t>
  </si>
  <si>
    <t>(1) El apoyo a al supervisión y el profesional designado por el contratista, (2) realizarán un seguimiento mensual (3) frente a la imposición de nuevos trámites y permisos,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t>
  </si>
  <si>
    <t>(1) El apoyo a al supervisión y el profesional designado por el contratista, (2) realizarán un seguimiento mensual (3) frente a los cambios en el marco regulatorio o normatividad aplicable al contrato y al proyecto, y en caso de detectar cambios con impacto negativo o positivo, deberán comunicar al supervisor (Alcalde Local) para que se tomen las medidas correspondientes resguardando los intereses de la Entidad. (4) Como evidencia de la ejecución del control quedará el formato GDI-GPD-F029 Formato evidencia de reunión y comunicaciones realizadas.</t>
  </si>
  <si>
    <t>(1) El apoyo a la supervisión y profesional designado por el contratista, (2) realizarán un monitoreo mensual (3) a las tasas o tarifas aplicables a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</si>
  <si>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la supervisión y profesional designado por el contratista, (2) a más tardar 10 días después del inicio del contrato, establecerán un cronograma de trabajo y (3) le realizarán un seguimiento mensual a su cumplimiento. En caso de evidenciar incumplimientos o situaciones que puedan materializar el riesgo, las partes se deberán reunir y acordar el cumplimiento de las olbigaciones en plazos razonables. En caso de no poder acordar, se notificará por escrito al supervisor (Alcalde Local) la situación con el propósito de que este decida los pasos a seguir. (4) Como evidencia de la ejecución del control quedará el formato GDI-GPD-F029 Formato evidencia de reunión y comunicaciones realizadas.</t>
  </si>
  <si>
    <t>A más tardar 10 días después del inicio del contrato, establecerán un cronograma de trabajo y le realizarán un seguimiento mensual a su cumplimiento</t>
  </si>
  <si>
    <t>(1) El apoyo a la supervisión y profesional designado por el contratista (2) realizarán un seguimiento mensual (3) a la ejecución física y financiera del contraro. El contratista deberá informar si presenta alguna situación de dificultad económica. En caso de presentarse insolvencia, se le informará al supervisor (Alcalde Local) para que realice las acciones pertinentes. (4) Como evidencia de la ejecución del control quedará el formato GDI-GPD-F029 Formato evidencia de reunión y comunicaciones realizadas.</t>
  </si>
  <si>
    <t>(1) El apoyo a la supervisión y profesional designado por el contratista, (2) 10 días antes de cada recorrido necesario para la ejecución del contrato (3) realizarán una revisión de las condiciones de seguridad. En caso de que estas sean desfavorables, deberán tomar las medidas de seguridad correspondientes como pedir acompañamiento de la Policía o postergar el recorrido hasta que la situación se normalice. (4) Como evidencia de la ejecución del control quedará el formato GDI-GPD-F029 Formato evidencia de reunión y comunicaciones realizadas.</t>
  </si>
  <si>
    <t xml:space="preserve">10 días antes de cada recorrido  </t>
  </si>
  <si>
    <t>Impacto del Riesgo</t>
  </si>
  <si>
    <t>Esta matriz es un documento anexo del Estudio Previo</t>
  </si>
  <si>
    <t>No</t>
  </si>
  <si>
    <t>Etapa</t>
  </si>
  <si>
    <t>Clase</t>
  </si>
  <si>
    <t>Fuente</t>
  </si>
  <si>
    <t>Calificación total</t>
  </si>
  <si>
    <t>¿A quien se le asigna?</t>
  </si>
  <si>
    <t>%</t>
  </si>
  <si>
    <t>¿Cómo se realiza el monitoreo</t>
  </si>
  <si>
    <t>CONTRATISTA Y SDG</t>
  </si>
  <si>
    <t>50% - 50%</t>
  </si>
  <si>
    <t>CONTRATISTA</t>
  </si>
  <si>
    <t>SDG</t>
  </si>
  <si>
    <t xml:space="preserve">Categoria </t>
  </si>
  <si>
    <t xml:space="preserve">Objeto Contractual: "ADQUIRIR, INSTALAR Y CONFIGURAR SISTEMAS DE SEGURIDAD COMUNITARIA EN LA LOCALIDAD DE PUENTE ARANDA, PARA FORTALECER LA SEGURIDAD, PROMOVER LA PARTICIPACIÓN CIUDADANA Y MEJORAR LA CONVIVENCIA SOCIAL MEDIANTE EL USO DE HERRAMIENTAS TECNOLÓGICAS."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</si>
</sst>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name val="Arial"/>
    </font>
    <font>
      <sz val="8"/>
      <name val="Arial"/>
      <family val="2"/>
    </font>
    <font>
      <b/>
      <sz val="10"/>
      <name val="Arial"/>
      <family val="2"/>
    </font>
    <font>
      <sz val="10"/>
      <name val="Arial"/>
      <family val="2"/>
    </font>
    <font>
      <sz val="12"/>
      <name val="Arial"/>
      <family val="2"/>
    </font>
    <font>
      <b/>
      <sz val="12"/>
      <name val="Arial"/>
      <family val="2"/>
    </font>
    <font>
      <sz val="11"/>
      <name val="Arial"/>
      <family val="2"/>
    </font>
    <font>
      <sz val="11"/>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u/>
      <sz val="12"/>
      <color rgb="FF000000"/>
      <name val="Garamond"/>
      <family val="1"/>
    </font>
    <font>
      <sz val="12"/>
      <color rgb="FF000000"/>
      <name val="Garamond"/>
      <family val="1"/>
    </font>
    <font>
      <b/>
      <sz val="12"/>
      <color rgb="FF000000"/>
      <name val="Garamond"/>
      <family val="1"/>
    </font>
    <font>
      <b/>
      <sz val="12"/>
      <color theme="1"/>
      <name val="Garamond"/>
      <family val="1"/>
    </font>
    <font>
      <sz val="12"/>
      <color theme="1"/>
      <name val="Garamond"/>
      <family val="1"/>
    </font>
    <font>
      <b/>
      <sz val="10"/>
      <color rgb="FFFF0D0D"/>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hair">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hair">
        <color indexed="64"/>
      </top>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1">
    <xf numFmtId="0" fontId="0" fillId="0" borderId="0"/>
  </cellStyleXfs>
  <cellXfs count="347">
    <xf numFmtId="0" fontId="0" fillId="0" borderId="0" xfId="0"/>
    <xf numFmtId="0" fontId="2" fillId="2" borderId="0" xfId="0" applyFont="1" applyFill="1" applyAlignment="1">
      <alignment vertical="top" wrapText="1" readingOrder="1"/>
    </xf>
    <xf numFmtId="0" fontId="0" fillId="0" borderId="1" xfId="0" applyBorder="1"/>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xf numFmtId="0" fontId="6" fillId="0" borderId="10" xfId="0" applyFont="1" applyBorder="1" applyAlignment="1">
      <alignment horizontal="center" vertical="center" wrapText="1"/>
    </xf>
    <xf numFmtId="0" fontId="8" fillId="0" borderId="0" xfId="0" applyFont="1"/>
    <xf numFmtId="0" fontId="0" fillId="0" borderId="0" xfId="0" applyAlignment="1">
      <alignment wrapText="1"/>
    </xf>
    <xf numFmtId="0" fontId="9" fillId="4" borderId="25"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9" fillId="4" borderId="26" xfId="0" applyFont="1" applyFill="1" applyBorder="1" applyAlignment="1">
      <alignment horizontal="center" vertical="center" textRotation="90" wrapText="1"/>
    </xf>
    <xf numFmtId="0" fontId="9" fillId="4" borderId="27" xfId="0" applyFont="1" applyFill="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0" xfId="0" applyFont="1" applyBorder="1" applyAlignment="1">
      <alignment horizontal="center" vertical="center" textRotation="90" wrapText="1"/>
    </xf>
    <xf numFmtId="0" fontId="6" fillId="0" borderId="33" xfId="0" applyFont="1" applyBorder="1" applyAlignment="1">
      <alignment horizontal="center" vertical="center" wrapText="1"/>
    </xf>
    <xf numFmtId="0" fontId="6" fillId="0" borderId="39" xfId="0" applyFont="1" applyBorder="1"/>
    <xf numFmtId="0" fontId="6" fillId="0" borderId="39" xfId="0" applyFont="1" applyBorder="1" applyAlignment="1">
      <alignment horizont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2" fillId="2" borderId="28" xfId="0" applyFont="1" applyFill="1" applyBorder="1" applyAlignment="1">
      <alignment vertical="center" wrapText="1"/>
    </xf>
    <xf numFmtId="0" fontId="12" fillId="2" borderId="22" xfId="0" applyFont="1" applyFill="1" applyBorder="1" applyAlignment="1">
      <alignment horizontal="center" vertical="center" wrapText="1"/>
    </xf>
    <xf numFmtId="0" fontId="17" fillId="0" borderId="19" xfId="0" applyFont="1" applyBorder="1"/>
    <xf numFmtId="0" fontId="15" fillId="2" borderId="12" xfId="0" applyFont="1" applyFill="1" applyBorder="1" applyAlignment="1">
      <alignment vertical="center" wrapText="1"/>
    </xf>
    <xf numFmtId="0" fontId="17" fillId="2" borderId="20" xfId="0" applyFont="1" applyFill="1" applyBorder="1" applyAlignment="1">
      <alignment vertical="center" wrapText="1"/>
    </xf>
    <xf numFmtId="0" fontId="17" fillId="0" borderId="20" xfId="0" applyFont="1" applyBorder="1"/>
    <xf numFmtId="0" fontId="15" fillId="2" borderId="14" xfId="0" applyFont="1" applyFill="1" applyBorder="1" applyAlignment="1">
      <alignment vertical="center" wrapText="1"/>
    </xf>
    <xf numFmtId="0" fontId="15" fillId="2" borderId="15" xfId="0" applyFont="1" applyFill="1" applyBorder="1" applyAlignment="1">
      <alignment vertical="center" wrapText="1"/>
    </xf>
    <xf numFmtId="0" fontId="14" fillId="0" borderId="20" xfId="0" applyFont="1" applyBorder="1" applyAlignment="1">
      <alignment vertical="center"/>
    </xf>
    <xf numFmtId="0" fontId="15" fillId="2" borderId="17" xfId="0" applyFont="1" applyFill="1" applyBorder="1" applyAlignment="1">
      <alignment vertical="center" wrapText="1"/>
    </xf>
    <xf numFmtId="0" fontId="17" fillId="0" borderId="22" xfId="0" applyFont="1" applyBorder="1" applyAlignment="1">
      <alignment vertical="center" wrapText="1"/>
    </xf>
    <xf numFmtId="0" fontId="15" fillId="0" borderId="17" xfId="0" applyFont="1" applyBorder="1" applyAlignment="1">
      <alignment vertical="center" wrapText="1"/>
    </xf>
    <xf numFmtId="0" fontId="15" fillId="0" borderId="12" xfId="0" applyFont="1" applyBorder="1" applyAlignment="1">
      <alignment vertical="center" wrapText="1"/>
    </xf>
    <xf numFmtId="0" fontId="15" fillId="0" borderId="14" xfId="0" applyFont="1" applyBorder="1" applyAlignment="1">
      <alignment vertical="center" wrapText="1"/>
    </xf>
    <xf numFmtId="0" fontId="14" fillId="0" borderId="23" xfId="0" applyFont="1" applyBorder="1" applyAlignment="1">
      <alignment vertical="center"/>
    </xf>
    <xf numFmtId="0" fontId="14" fillId="0" borderId="21" xfId="0" applyFont="1" applyBorder="1" applyAlignment="1">
      <alignment vertical="center"/>
    </xf>
    <xf numFmtId="0" fontId="17" fillId="2" borderId="21" xfId="0" applyFont="1" applyFill="1" applyBorder="1" applyAlignment="1">
      <alignment vertical="center" wrapText="1"/>
    </xf>
    <xf numFmtId="0" fontId="17" fillId="0" borderId="21" xfId="0" applyFont="1" applyBorder="1"/>
    <xf numFmtId="0" fontId="15" fillId="0" borderId="18" xfId="0" applyFont="1" applyBorder="1" applyAlignment="1">
      <alignment vertical="center" wrapText="1"/>
    </xf>
    <xf numFmtId="0" fontId="17" fillId="0" borderId="1" xfId="0" applyFont="1" applyBorder="1"/>
    <xf numFmtId="0" fontId="17" fillId="0" borderId="0" xfId="0" applyFont="1"/>
    <xf numFmtId="0" fontId="17" fillId="0" borderId="2" xfId="0" applyFont="1" applyBorder="1" applyAlignment="1">
      <alignment horizontal="center"/>
    </xf>
    <xf numFmtId="0" fontId="17" fillId="0" borderId="7" xfId="0" applyFont="1" applyBorder="1"/>
    <xf numFmtId="0" fontId="17" fillId="0" borderId="9" xfId="0" applyFont="1" applyBorder="1"/>
    <xf numFmtId="0" fontId="17" fillId="0" borderId="10" xfId="0" applyFont="1" applyBorder="1" applyAlignment="1">
      <alignment horizontal="center"/>
    </xf>
    <xf numFmtId="0" fontId="18" fillId="4" borderId="25" xfId="0" applyFont="1" applyFill="1" applyBorder="1" applyAlignment="1">
      <alignment horizontal="center" vertical="center" wrapText="1"/>
    </xf>
    <xf numFmtId="0" fontId="19" fillId="4" borderId="27"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vertical="center"/>
    </xf>
    <xf numFmtId="0" fontId="15" fillId="0" borderId="1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8" xfId="0" applyFont="1" applyBorder="1" applyAlignment="1">
      <alignment horizontal="center" vertical="center"/>
    </xf>
    <xf numFmtId="0" fontId="15" fillId="0" borderId="34" xfId="0" applyFont="1" applyBorder="1" applyAlignment="1">
      <alignment horizontal="center" vertical="center" wrapText="1"/>
    </xf>
    <xf numFmtId="0" fontId="17" fillId="0" borderId="35" xfId="0" applyFont="1" applyBorder="1"/>
    <xf numFmtId="0" fontId="17" fillId="0" borderId="36" xfId="0" applyFont="1" applyBorder="1"/>
    <xf numFmtId="0" fontId="17" fillId="0" borderId="37" xfId="0" applyFont="1" applyBorder="1" applyAlignment="1">
      <alignment horizontal="center"/>
    </xf>
    <xf numFmtId="0" fontId="13" fillId="3" borderId="3" xfId="0" applyFont="1" applyFill="1" applyBorder="1" applyAlignment="1">
      <alignment horizontal="center" vertical="center" wrapText="1"/>
    </xf>
    <xf numFmtId="0" fontId="17" fillId="0" borderId="3" xfId="0" applyFont="1" applyBorder="1" applyAlignment="1">
      <alignment horizontal="center"/>
    </xf>
    <xf numFmtId="0" fontId="12" fillId="0" borderId="1" xfId="0" applyFont="1" applyBorder="1" applyAlignment="1">
      <alignment horizontal="right" vertical="center" textRotation="90"/>
    </xf>
    <xf numFmtId="0" fontId="17" fillId="0" borderId="0" xfId="0" applyFont="1" applyAlignment="1">
      <alignment horizontal="center" vertical="center" wrapText="1"/>
    </xf>
    <xf numFmtId="0" fontId="13" fillId="6" borderId="24" xfId="0" applyFont="1" applyFill="1" applyBorder="1" applyAlignment="1">
      <alignment horizontal="center" vertical="center"/>
    </xf>
    <xf numFmtId="0" fontId="17" fillId="7" borderId="3" xfId="0" applyFont="1" applyFill="1" applyBorder="1" applyAlignment="1">
      <alignment horizontal="center" vertical="center"/>
    </xf>
    <xf numFmtId="0" fontId="13" fillId="6" borderId="3" xfId="0" applyFont="1" applyFill="1" applyBorder="1" applyAlignment="1">
      <alignment vertical="center"/>
    </xf>
    <xf numFmtId="0" fontId="17" fillId="0" borderId="3" xfId="0" applyFont="1" applyBorder="1" applyAlignment="1">
      <alignment vertical="center"/>
    </xf>
    <xf numFmtId="0" fontId="19" fillId="4" borderId="25" xfId="0" applyFont="1" applyFill="1" applyBorder="1" applyAlignment="1">
      <alignment horizontal="center" vertical="center" wrapText="1"/>
    </xf>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21" fillId="0" borderId="3" xfId="0" applyFont="1" applyBorder="1" applyAlignment="1">
      <alignment horizontal="center" vertical="center" wrapText="1"/>
    </xf>
    <xf numFmtId="0" fontId="17" fillId="0" borderId="8" xfId="0" applyFont="1" applyBorder="1" applyAlignment="1">
      <alignment vertical="center"/>
    </xf>
    <xf numFmtId="0" fontId="22" fillId="0" borderId="1" xfId="0" applyFont="1" applyBorder="1"/>
    <xf numFmtId="0" fontId="22" fillId="0" borderId="0" xfId="0" applyFont="1" applyAlignment="1">
      <alignment horizontal="center" vertical="center"/>
    </xf>
    <xf numFmtId="0" fontId="22" fillId="0" borderId="2" xfId="0" applyFont="1" applyBorder="1" applyAlignment="1">
      <alignment horizontal="center" vertical="center"/>
    </xf>
    <xf numFmtId="0" fontId="22" fillId="0" borderId="0" xfId="0" applyFont="1"/>
    <xf numFmtId="0" fontId="22" fillId="0" borderId="0" xfId="0" applyFont="1" applyAlignment="1">
      <alignment horizontal="left"/>
    </xf>
    <xf numFmtId="0" fontId="22" fillId="0" borderId="2" xfId="0" applyFont="1" applyBorder="1" applyAlignment="1">
      <alignment horizontal="center"/>
    </xf>
    <xf numFmtId="0" fontId="14" fillId="0" borderId="13" xfId="0" applyFont="1" applyBorder="1" applyAlignment="1">
      <alignment vertical="center"/>
    </xf>
    <xf numFmtId="0" fontId="17" fillId="0" borderId="3" xfId="0" applyFont="1" applyBorder="1" applyAlignment="1">
      <alignment horizontal="center" vertical="center" wrapText="1"/>
    </xf>
    <xf numFmtId="0" fontId="13" fillId="6" borderId="3" xfId="0" applyFont="1" applyFill="1" applyBorder="1" applyAlignment="1">
      <alignment horizontal="center" vertical="center" wrapText="1"/>
    </xf>
    <xf numFmtId="0" fontId="17" fillId="6" borderId="3" xfId="0" applyFont="1" applyFill="1" applyBorder="1" applyAlignment="1">
      <alignment horizontal="center"/>
    </xf>
    <xf numFmtId="0" fontId="17" fillId="8" borderId="3" xfId="0" applyFont="1" applyFill="1" applyBorder="1" applyAlignment="1">
      <alignment horizontal="center" vertical="center"/>
    </xf>
    <xf numFmtId="0" fontId="17" fillId="9" borderId="3" xfId="0" applyFont="1" applyFill="1" applyBorder="1" applyAlignment="1">
      <alignment horizontal="center" vertical="center"/>
    </xf>
    <xf numFmtId="0" fontId="13" fillId="0" borderId="0" xfId="0" applyFont="1" applyAlignment="1">
      <alignment horizontal="center"/>
    </xf>
    <xf numFmtId="0" fontId="17" fillId="10" borderId="3" xfId="0" applyFont="1" applyFill="1" applyBorder="1" applyAlignment="1">
      <alignment horizontal="center" vertical="center"/>
    </xf>
    <xf numFmtId="0" fontId="13" fillId="6" borderId="3" xfId="0" applyFont="1" applyFill="1" applyBorder="1" applyAlignment="1">
      <alignment horizontal="center" vertical="center"/>
    </xf>
    <xf numFmtId="0" fontId="17" fillId="0" borderId="4" xfId="0" applyFont="1" applyBorder="1" applyAlignment="1">
      <alignment horizontal="center" vertical="center" wrapText="1"/>
    </xf>
    <xf numFmtId="0" fontId="19" fillId="4" borderId="26"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9" borderId="3" xfId="0" applyFont="1" applyFill="1" applyBorder="1" applyAlignment="1">
      <alignment horizontal="center" vertical="center"/>
    </xf>
    <xf numFmtId="0" fontId="8" fillId="6" borderId="3" xfId="0" applyFont="1" applyFill="1" applyBorder="1" applyAlignment="1">
      <alignment horizontal="center" vertical="center"/>
    </xf>
    <xf numFmtId="0" fontId="6" fillId="7" borderId="3" xfId="0" applyFont="1" applyFill="1" applyBorder="1" applyAlignment="1">
      <alignment horizontal="center" vertical="center"/>
    </xf>
    <xf numFmtId="0" fontId="6" fillId="8" borderId="3" xfId="0" applyFont="1" applyFill="1" applyBorder="1" applyAlignment="1">
      <alignment horizontal="center" vertical="center"/>
    </xf>
    <xf numFmtId="0" fontId="6" fillId="0" borderId="4" xfId="0" applyFont="1" applyBorder="1" applyAlignment="1">
      <alignment horizontal="center" vertical="center" wrapText="1"/>
    </xf>
    <xf numFmtId="0" fontId="8" fillId="6" borderId="3" xfId="0" applyFont="1" applyFill="1" applyBorder="1" applyAlignment="1">
      <alignment horizontal="center" vertical="center" wrapText="1"/>
    </xf>
    <xf numFmtId="0" fontId="6" fillId="6" borderId="3" xfId="0" applyFont="1" applyFill="1" applyBorder="1" applyAlignment="1">
      <alignment horizontal="center"/>
    </xf>
    <xf numFmtId="0" fontId="6" fillId="10" borderId="3" xfId="0" applyFont="1" applyFill="1" applyBorder="1" applyAlignment="1">
      <alignment horizontal="center" vertical="center"/>
    </xf>
    <xf numFmtId="0" fontId="14" fillId="0" borderId="65" xfId="0" applyFont="1" applyBorder="1" applyAlignment="1">
      <alignment horizontal="left" vertical="center"/>
    </xf>
    <xf numFmtId="0" fontId="15" fillId="0" borderId="28" xfId="0" applyFont="1" applyBorder="1" applyAlignment="1">
      <alignment horizontal="left" vertical="center" wrapText="1"/>
    </xf>
    <xf numFmtId="0" fontId="17" fillId="0" borderId="22" xfId="0" applyFont="1" applyBorder="1" applyAlignment="1">
      <alignment horizontal="left" vertical="center" wrapText="1"/>
    </xf>
    <xf numFmtId="0" fontId="17" fillId="0" borderId="57" xfId="0" applyFont="1" applyBorder="1" applyAlignment="1">
      <alignment horizontal="left" vertical="center" wrapText="1"/>
    </xf>
    <xf numFmtId="0" fontId="14" fillId="0" borderId="0" xfId="0" applyFont="1" applyAlignment="1">
      <alignment horizontal="center" vertical="center" wrapText="1"/>
    </xf>
    <xf numFmtId="0" fontId="15" fillId="0" borderId="22" xfId="0" applyFont="1" applyBorder="1" applyAlignment="1">
      <alignment horizontal="center" vertical="center" wrapText="1"/>
    </xf>
    <xf numFmtId="0" fontId="17" fillId="0" borderId="55" xfId="0" applyFont="1" applyBorder="1" applyAlignment="1">
      <alignment horizontal="left" vertical="center" wrapText="1"/>
    </xf>
    <xf numFmtId="0" fontId="15" fillId="0" borderId="0" xfId="0" applyFont="1" applyAlignment="1">
      <alignment horizontal="center" vertical="center" wrapText="1"/>
    </xf>
    <xf numFmtId="0" fontId="14" fillId="0" borderId="69" xfId="0" applyFont="1" applyBorder="1" applyAlignment="1">
      <alignment vertical="center"/>
    </xf>
    <xf numFmtId="0" fontId="15" fillId="0" borderId="65" xfId="0" applyFont="1" applyBorder="1" applyAlignment="1">
      <alignment horizontal="center" vertical="center" wrapText="1"/>
    </xf>
    <xf numFmtId="0" fontId="15" fillId="0" borderId="22" xfId="0" applyFont="1" applyBorder="1" applyAlignment="1">
      <alignment horizontal="center" vertical="center"/>
    </xf>
    <xf numFmtId="0" fontId="15" fillId="0" borderId="24" xfId="0" applyFont="1" applyBorder="1" applyAlignment="1">
      <alignment horizontal="center" vertical="center" wrapText="1"/>
    </xf>
    <xf numFmtId="0" fontId="15" fillId="0" borderId="1" xfId="0" applyFont="1" applyBorder="1" applyAlignment="1">
      <alignment horizontal="center" vertical="center" wrapText="1"/>
    </xf>
    <xf numFmtId="0" fontId="21" fillId="0" borderId="0" xfId="0" applyFont="1" applyAlignment="1">
      <alignment horizontal="center" vertical="center" wrapText="1"/>
    </xf>
    <xf numFmtId="0" fontId="15" fillId="0" borderId="43" xfId="0" applyFont="1" applyBorder="1" applyAlignment="1">
      <alignment horizontal="center" vertical="center" wrapText="1"/>
    </xf>
    <xf numFmtId="0" fontId="21" fillId="0" borderId="43" xfId="0" applyFont="1" applyBorder="1" applyAlignment="1">
      <alignment horizontal="center" vertical="center" wrapText="1"/>
    </xf>
    <xf numFmtId="0" fontId="17" fillId="0" borderId="68" xfId="0" applyFont="1" applyBorder="1" applyAlignment="1">
      <alignment horizontal="left" vertical="center" wrapText="1"/>
    </xf>
    <xf numFmtId="0" fontId="14" fillId="0" borderId="65" xfId="0" applyFont="1" applyBorder="1" applyAlignment="1">
      <alignment vertical="center"/>
    </xf>
    <xf numFmtId="0" fontId="6" fillId="0" borderId="0" xfId="0" applyFont="1" applyAlignment="1">
      <alignment horizontal="center" vertical="center" textRotation="90" wrapText="1"/>
    </xf>
    <xf numFmtId="0" fontId="17" fillId="0" borderId="16" xfId="0" applyFont="1" applyBorder="1" applyAlignment="1">
      <alignment horizontal="center" vertical="center" wrapText="1"/>
    </xf>
    <xf numFmtId="0" fontId="17" fillId="0" borderId="30" xfId="0" applyFont="1" applyBorder="1" applyAlignment="1">
      <alignment horizontal="center" vertical="center" wrapText="1"/>
    </xf>
    <xf numFmtId="0" fontId="29" fillId="0" borderId="0" xfId="0" applyFont="1" applyAlignment="1">
      <alignment horizontal="center" vertical="center"/>
    </xf>
    <xf numFmtId="0" fontId="29" fillId="0" borderId="0" xfId="0" applyFont="1"/>
    <xf numFmtId="0" fontId="17" fillId="0" borderId="0" xfId="0" applyFont="1" applyAlignment="1">
      <alignment horizontal="center"/>
    </xf>
    <xf numFmtId="0" fontId="17" fillId="0" borderId="38" xfId="0" applyFont="1" applyBorder="1" applyAlignment="1">
      <alignment horizontal="center" vertical="center" wrapText="1"/>
    </xf>
    <xf numFmtId="0" fontId="17" fillId="0" borderId="2" xfId="0" applyFont="1" applyBorder="1" applyAlignment="1">
      <alignment horizontal="center" vertical="center" wrapText="1"/>
    </xf>
    <xf numFmtId="0" fontId="0" fillId="0" borderId="0" xfId="0" applyAlignment="1">
      <alignment horizontal="justify" vertical="center"/>
    </xf>
    <xf numFmtId="0" fontId="17" fillId="0" borderId="0" xfId="0" applyFont="1" applyAlignment="1">
      <alignment horizontal="justify" vertical="center" wrapText="1"/>
    </xf>
    <xf numFmtId="0" fontId="17" fillId="0" borderId="0" xfId="0" applyFont="1" applyAlignment="1">
      <alignment horizontal="justify" vertical="center"/>
    </xf>
    <xf numFmtId="0" fontId="17" fillId="0" borderId="9" xfId="0" applyFont="1" applyBorder="1" applyAlignment="1">
      <alignment horizontal="justify" vertical="center"/>
    </xf>
    <xf numFmtId="9" fontId="6" fillId="0" borderId="30" xfId="0" applyNumberFormat="1" applyFont="1" applyBorder="1" applyAlignment="1">
      <alignment horizontal="center" vertical="center" textRotation="90" wrapText="1"/>
    </xf>
    <xf numFmtId="0" fontId="2" fillId="0" borderId="0" xfId="0" applyFont="1" applyAlignment="1">
      <alignment horizontal="justify" vertical="center"/>
    </xf>
    <xf numFmtId="0" fontId="15" fillId="0" borderId="71" xfId="0" applyFont="1" applyBorder="1" applyAlignment="1">
      <alignment horizontal="center" vertical="center" wrapText="1"/>
    </xf>
    <xf numFmtId="0" fontId="15" fillId="0" borderId="72" xfId="0" applyFont="1" applyBorder="1" applyAlignment="1">
      <alignment horizontal="center" vertical="center" wrapText="1"/>
    </xf>
    <xf numFmtId="0" fontId="17" fillId="0" borderId="72" xfId="0" applyFont="1" applyBorder="1" applyAlignment="1">
      <alignment horizontal="center" vertical="center" wrapText="1"/>
    </xf>
    <xf numFmtId="0" fontId="4" fillId="0" borderId="3" xfId="0" applyFont="1" applyBorder="1" applyAlignment="1">
      <alignment horizontal="center"/>
    </xf>
    <xf numFmtId="0" fontId="12" fillId="0" borderId="31" xfId="0" applyFont="1" applyBorder="1" applyAlignment="1">
      <alignment horizontal="left" vertical="top" wrapText="1"/>
    </xf>
    <xf numFmtId="0" fontId="12" fillId="0" borderId="3" xfId="0" applyFont="1" applyBorder="1" applyAlignment="1">
      <alignment horizontal="left" vertical="top" wrapText="1"/>
    </xf>
    <xf numFmtId="0" fontId="12" fillId="0" borderId="16" xfId="0" applyFont="1" applyBorder="1" applyAlignment="1">
      <alignment horizontal="left" vertical="top" wrapText="1"/>
    </xf>
    <xf numFmtId="0" fontId="12" fillId="0" borderId="25" xfId="0" applyFont="1" applyBorder="1" applyAlignment="1">
      <alignment horizontal="center"/>
    </xf>
    <xf numFmtId="0" fontId="12" fillId="0" borderId="26" xfId="0" applyFont="1" applyBorder="1" applyAlignment="1">
      <alignment horizontal="center"/>
    </xf>
    <xf numFmtId="0" fontId="12" fillId="0" borderId="27" xfId="0" applyFont="1" applyBorder="1" applyAlignment="1">
      <alignment horizontal="center"/>
    </xf>
    <xf numFmtId="0" fontId="24" fillId="0" borderId="31" xfId="0" applyFont="1" applyBorder="1" applyAlignment="1">
      <alignment horizontal="left" vertical="top" wrapText="1"/>
    </xf>
    <xf numFmtId="0" fontId="15" fillId="0" borderId="3" xfId="0" applyFont="1" applyBorder="1" applyAlignment="1">
      <alignment horizontal="left" vertical="top" wrapText="1"/>
    </xf>
    <xf numFmtId="0" fontId="15" fillId="0" borderId="16" xfId="0" applyFont="1" applyBorder="1" applyAlignment="1">
      <alignment horizontal="left" vertical="top" wrapText="1"/>
    </xf>
    <xf numFmtId="0" fontId="26" fillId="0" borderId="31" xfId="0" applyFont="1" applyBorder="1" applyAlignment="1">
      <alignment horizontal="left" vertical="top" wrapText="1"/>
    </xf>
    <xf numFmtId="0" fontId="15" fillId="0" borderId="41" xfId="0" applyFont="1" applyBorder="1" applyAlignment="1">
      <alignment horizontal="left" vertical="center" wrapText="1"/>
    </xf>
    <xf numFmtId="0" fontId="15" fillId="0" borderId="24" xfId="0" applyFont="1" applyBorder="1" applyAlignment="1">
      <alignment horizontal="left" vertical="center" wrapText="1"/>
    </xf>
    <xf numFmtId="0" fontId="15" fillId="0" borderId="42" xfId="0" applyFont="1" applyBorder="1" applyAlignment="1">
      <alignment horizontal="left" vertical="center" wrapText="1"/>
    </xf>
    <xf numFmtId="0" fontId="27" fillId="0" borderId="31" xfId="0" applyFont="1" applyBorder="1" applyAlignment="1">
      <alignment horizontal="left" vertical="top" wrapText="1"/>
    </xf>
    <xf numFmtId="0" fontId="27" fillId="0" borderId="3" xfId="0" applyFont="1" applyBorder="1" applyAlignment="1">
      <alignment horizontal="left" vertical="top" wrapText="1"/>
    </xf>
    <xf numFmtId="0" fontId="27" fillId="0" borderId="16" xfId="0" applyFont="1" applyBorder="1" applyAlignment="1">
      <alignment horizontal="left" vertical="top" wrapText="1"/>
    </xf>
    <xf numFmtId="0" fontId="10" fillId="0" borderId="51" xfId="0" applyFont="1" applyBorder="1" applyAlignment="1">
      <alignment horizontal="center" vertical="center"/>
    </xf>
    <xf numFmtId="0" fontId="10" fillId="0" borderId="52" xfId="0" applyFont="1" applyBorder="1" applyAlignment="1">
      <alignment horizontal="center" vertical="center"/>
    </xf>
    <xf numFmtId="0" fontId="10" fillId="0" borderId="53" xfId="0" applyFont="1" applyBorder="1" applyAlignment="1">
      <alignment horizontal="center" vertical="center"/>
    </xf>
    <xf numFmtId="0" fontId="10" fillId="0" borderId="59" xfId="0" applyFont="1" applyBorder="1" applyAlignment="1">
      <alignment horizontal="center" vertical="center"/>
    </xf>
    <xf numFmtId="0" fontId="10" fillId="0" borderId="0" xfId="0" applyFont="1" applyAlignment="1">
      <alignment horizontal="center" vertical="center"/>
    </xf>
    <xf numFmtId="0" fontId="10" fillId="0" borderId="58" xfId="0" applyFont="1" applyBorder="1" applyAlignment="1">
      <alignment horizontal="center" vertical="center"/>
    </xf>
    <xf numFmtId="0" fontId="10" fillId="0" borderId="54" xfId="0" applyFont="1" applyBorder="1" applyAlignment="1">
      <alignment horizontal="center" vertical="center"/>
    </xf>
    <xf numFmtId="0" fontId="10" fillId="0" borderId="47" xfId="0" applyFont="1" applyBorder="1" applyAlignment="1">
      <alignment horizontal="center" vertical="center"/>
    </xf>
    <xf numFmtId="0" fontId="10" fillId="0" borderId="55" xfId="0" applyFont="1" applyBorder="1" applyAlignment="1">
      <alignment horizontal="center" vertical="center"/>
    </xf>
    <xf numFmtId="0" fontId="15" fillId="0" borderId="43" xfId="0" applyFont="1" applyBorder="1" applyAlignment="1">
      <alignment horizontal="left" vertical="center" wrapText="1"/>
    </xf>
    <xf numFmtId="0" fontId="15" fillId="0" borderId="60" xfId="0" applyFont="1" applyBorder="1" applyAlignment="1">
      <alignment horizontal="left" vertical="center" wrapText="1"/>
    </xf>
    <xf numFmtId="0" fontId="7" fillId="0" borderId="0" xfId="0" applyFont="1" applyAlignment="1">
      <alignment horizontal="left" vertical="center" wrapText="1"/>
    </xf>
    <xf numFmtId="0" fontId="12" fillId="0" borderId="32" xfId="0" applyFont="1" applyBorder="1" applyAlignment="1">
      <alignment horizontal="left" vertical="top" wrapText="1"/>
    </xf>
    <xf numFmtId="0" fontId="12" fillId="0" borderId="8" xfId="0" applyFont="1" applyBorder="1" applyAlignment="1">
      <alignment horizontal="left" vertical="top" wrapText="1"/>
    </xf>
    <xf numFmtId="0" fontId="12" fillId="0" borderId="34" xfId="0" applyFont="1" applyBorder="1" applyAlignment="1">
      <alignment horizontal="left" vertical="top" wrapText="1"/>
    </xf>
    <xf numFmtId="0" fontId="13" fillId="0" borderId="35" xfId="0" applyFont="1"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2" fillId="0" borderId="3" xfId="0" applyFont="1" applyBorder="1" applyAlignment="1">
      <alignment horizontal="left" wrapText="1"/>
    </xf>
    <xf numFmtId="0" fontId="23" fillId="0" borderId="61" xfId="0" applyFont="1" applyBorder="1" applyAlignment="1">
      <alignment horizontal="left" vertical="center" wrapText="1"/>
    </xf>
    <xf numFmtId="0" fontId="23" fillId="0" borderId="62" xfId="0" applyFont="1" applyBorder="1" applyAlignment="1">
      <alignment horizontal="left" vertical="center" wrapText="1"/>
    </xf>
    <xf numFmtId="0" fontId="23" fillId="0" borderId="63" xfId="0" applyFont="1" applyBorder="1" applyAlignment="1">
      <alignment horizontal="left" vertical="center" wrapText="1"/>
    </xf>
    <xf numFmtId="0" fontId="12" fillId="2" borderId="38" xfId="0" applyFont="1" applyFill="1" applyBorder="1" applyAlignment="1">
      <alignment horizontal="center" vertical="center" wrapText="1"/>
    </xf>
    <xf numFmtId="0" fontId="12" fillId="2" borderId="42" xfId="0" applyFont="1" applyFill="1" applyBorder="1" applyAlignment="1">
      <alignment horizontal="center" vertical="center" wrapText="1"/>
    </xf>
    <xf numFmtId="0" fontId="12" fillId="2" borderId="43" xfId="0" applyFont="1" applyFill="1" applyBorder="1" applyAlignment="1">
      <alignment horizontal="center" vertical="center" wrapText="1"/>
    </xf>
    <xf numFmtId="0" fontId="12" fillId="2" borderId="24" xfId="0" applyFont="1" applyFill="1" applyBorder="1" applyAlignment="1">
      <alignment horizontal="center" vertical="center" wrapText="1"/>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4" fillId="0" borderId="13" xfId="0" applyFont="1" applyBorder="1" applyAlignment="1">
      <alignment vertical="center"/>
    </xf>
    <xf numFmtId="0" fontId="14" fillId="0" borderId="6" xfId="0" applyFont="1" applyBorder="1" applyAlignment="1">
      <alignment vertical="center"/>
    </xf>
    <xf numFmtId="0" fontId="14" fillId="0" borderId="11" xfId="0" applyFont="1" applyBorder="1" applyAlignment="1">
      <alignment vertical="center"/>
    </xf>
    <xf numFmtId="0" fontId="14" fillId="0" borderId="5" xfId="0" applyFont="1" applyBorder="1" applyAlignment="1">
      <alignment vertical="center"/>
    </xf>
    <xf numFmtId="0" fontId="14" fillId="0" borderId="23" xfId="0" applyFont="1" applyBorder="1" applyAlignment="1">
      <alignment vertical="center"/>
    </xf>
    <xf numFmtId="0" fontId="14" fillId="0" borderId="64" xfId="0" applyFont="1" applyBorder="1" applyAlignment="1">
      <alignment vertical="center"/>
    </xf>
    <xf numFmtId="0" fontId="18" fillId="4" borderId="26" xfId="0" applyFont="1" applyFill="1" applyBorder="1" applyAlignment="1">
      <alignment horizontal="center" vertical="center" wrapText="1"/>
    </xf>
    <xf numFmtId="0" fontId="13" fillId="0" borderId="49" xfId="0" applyFont="1" applyBorder="1" applyAlignment="1">
      <alignment horizontal="center" vertical="center"/>
    </xf>
    <xf numFmtId="0" fontId="18" fillId="4" borderId="44" xfId="0" applyFont="1" applyFill="1" applyBorder="1" applyAlignment="1">
      <alignment horizontal="center" vertical="center" wrapText="1"/>
    </xf>
    <xf numFmtId="0" fontId="18" fillId="4" borderId="45" xfId="0" applyFont="1" applyFill="1" applyBorder="1" applyAlignment="1">
      <alignment horizontal="center" vertical="center" wrapText="1"/>
    </xf>
    <xf numFmtId="0" fontId="18" fillId="4" borderId="50" xfId="0" applyFont="1" applyFill="1" applyBorder="1" applyAlignment="1">
      <alignment horizontal="center" vertical="center" wrapText="1"/>
    </xf>
    <xf numFmtId="0" fontId="11" fillId="2" borderId="44" xfId="0" applyFont="1" applyFill="1" applyBorder="1" applyAlignment="1">
      <alignment horizontal="left" vertical="top" wrapText="1" readingOrder="1"/>
    </xf>
    <xf numFmtId="0" fontId="11" fillId="2" borderId="45" xfId="0" applyFont="1" applyFill="1" applyBorder="1" applyAlignment="1">
      <alignment horizontal="left" vertical="top" wrapText="1" readingOrder="1"/>
    </xf>
    <xf numFmtId="0" fontId="11" fillId="2" borderId="46" xfId="0" applyFont="1" applyFill="1" applyBorder="1" applyAlignment="1">
      <alignment horizontal="left" vertical="top" wrapText="1" readingOrder="1"/>
    </xf>
    <xf numFmtId="0" fontId="22" fillId="0" borderId="1" xfId="0" applyFont="1" applyBorder="1" applyAlignment="1">
      <alignment horizontal="left" vertical="center" wrapText="1"/>
    </xf>
    <xf numFmtId="0" fontId="22" fillId="0" borderId="0" xfId="0" applyFont="1" applyAlignment="1">
      <alignment horizontal="left" vertical="center" wrapText="1"/>
    </xf>
    <xf numFmtId="0" fontId="22" fillId="0" borderId="2" xfId="0" applyFont="1" applyBorder="1" applyAlignment="1">
      <alignment horizontal="left" vertical="center" wrapText="1"/>
    </xf>
    <xf numFmtId="0" fontId="20" fillId="0" borderId="35" xfId="0" applyFont="1" applyBorder="1" applyAlignment="1">
      <alignment horizontal="center" vertical="center"/>
    </xf>
    <xf numFmtId="0" fontId="20" fillId="0" borderId="36" xfId="0" applyFont="1" applyBorder="1" applyAlignment="1">
      <alignment horizontal="center" vertical="center"/>
    </xf>
    <xf numFmtId="0" fontId="20" fillId="0" borderId="37" xfId="0" applyFont="1" applyBorder="1" applyAlignment="1">
      <alignment horizontal="center" vertical="center"/>
    </xf>
    <xf numFmtId="0" fontId="15" fillId="0" borderId="51" xfId="0" applyFont="1" applyBorder="1" applyAlignment="1">
      <alignment horizontal="left" vertical="center" wrapText="1"/>
    </xf>
    <xf numFmtId="0" fontId="15" fillId="0" borderId="53" xfId="0" applyFont="1" applyBorder="1" applyAlignment="1">
      <alignment horizontal="left" vertical="center" wrapText="1"/>
    </xf>
    <xf numFmtId="0" fontId="15" fillId="0" borderId="59" xfId="0" applyFont="1" applyBorder="1" applyAlignment="1">
      <alignment horizontal="left" vertical="center" wrapText="1"/>
    </xf>
    <xf numFmtId="0" fontId="15" fillId="0" borderId="58" xfId="0" applyFont="1" applyBorder="1" applyAlignment="1">
      <alignment horizontal="left" vertical="center" wrapText="1"/>
    </xf>
    <xf numFmtId="0" fontId="15" fillId="0" borderId="54" xfId="0" applyFont="1" applyBorder="1" applyAlignment="1">
      <alignment horizontal="left" vertical="center" wrapText="1"/>
    </xf>
    <xf numFmtId="0" fontId="15" fillId="0" borderId="55" xfId="0" applyFont="1" applyBorder="1" applyAlignment="1">
      <alignment horizontal="left" vertical="center" wrapText="1"/>
    </xf>
    <xf numFmtId="0" fontId="17" fillId="9" borderId="3" xfId="0" applyFont="1" applyFill="1" applyBorder="1" applyAlignment="1">
      <alignment horizontal="center" vertical="center"/>
    </xf>
    <xf numFmtId="0" fontId="14" fillId="0" borderId="65" xfId="0" applyFont="1" applyBorder="1" applyAlignment="1">
      <alignment horizontal="left" vertical="center"/>
    </xf>
    <xf numFmtId="0" fontId="17" fillId="0" borderId="4" xfId="0" applyFont="1" applyBorder="1" applyAlignment="1">
      <alignment horizontal="center" vertical="center" wrapText="1"/>
    </xf>
    <xf numFmtId="0" fontId="17" fillId="0" borderId="22" xfId="0" applyFont="1" applyBorder="1" applyAlignment="1">
      <alignment horizontal="center" vertical="center" wrapText="1"/>
    </xf>
    <xf numFmtId="0" fontId="12" fillId="0" borderId="58" xfId="0" applyFont="1" applyBorder="1" applyAlignment="1">
      <alignment horizontal="right" vertical="center" textRotation="90"/>
    </xf>
    <xf numFmtId="0" fontId="12" fillId="0" borderId="48" xfId="0" applyFont="1" applyBorder="1" applyAlignment="1">
      <alignment horizontal="right" vertical="center" textRotation="90"/>
    </xf>
    <xf numFmtId="0" fontId="13" fillId="6" borderId="4" xfId="0" applyFont="1" applyFill="1" applyBorder="1" applyAlignment="1">
      <alignment horizontal="center" vertical="center" wrapText="1"/>
    </xf>
    <xf numFmtId="0" fontId="13" fillId="6" borderId="22" xfId="0" applyFont="1" applyFill="1" applyBorder="1" applyAlignment="1">
      <alignment horizontal="center" vertical="center" wrapText="1"/>
    </xf>
    <xf numFmtId="0" fontId="17" fillId="0" borderId="3" xfId="0" applyFont="1" applyBorder="1" applyAlignment="1">
      <alignment horizontal="center" vertical="center" wrapText="1"/>
    </xf>
    <xf numFmtId="0" fontId="13" fillId="6" borderId="3" xfId="0" applyFont="1" applyFill="1" applyBorder="1" applyAlignment="1">
      <alignment horizontal="center" vertical="center" wrapText="1"/>
    </xf>
    <xf numFmtId="0" fontId="13" fillId="0" borderId="47" xfId="0" applyFont="1" applyBorder="1" applyAlignment="1">
      <alignment horizontal="center"/>
    </xf>
    <xf numFmtId="0" fontId="17" fillId="0" borderId="16" xfId="0" applyFont="1" applyBorder="1" applyAlignment="1">
      <alignment horizontal="center" vertical="center" wrapText="1"/>
    </xf>
    <xf numFmtId="0" fontId="17" fillId="10" borderId="3" xfId="0" applyFont="1" applyFill="1" applyBorder="1" applyAlignment="1">
      <alignment horizontal="center" vertical="center"/>
    </xf>
    <xf numFmtId="0" fontId="13" fillId="6" borderId="3" xfId="0" applyFont="1" applyFill="1" applyBorder="1" applyAlignment="1">
      <alignment horizontal="center" vertical="center"/>
    </xf>
    <xf numFmtId="0" fontId="17" fillId="9" borderId="16" xfId="0" applyFont="1" applyFill="1" applyBorder="1" applyAlignment="1">
      <alignment horizontal="center" vertical="center"/>
    </xf>
    <xf numFmtId="0" fontId="17" fillId="9" borderId="4" xfId="0" applyFont="1" applyFill="1" applyBorder="1" applyAlignment="1">
      <alignment horizontal="center" vertical="center"/>
    </xf>
    <xf numFmtId="0" fontId="17" fillId="9" borderId="17" xfId="0" applyFont="1" applyFill="1" applyBorder="1" applyAlignment="1">
      <alignment horizontal="center" vertical="center"/>
    </xf>
    <xf numFmtId="0" fontId="17" fillId="10" borderId="16" xfId="0" applyFont="1" applyFill="1" applyBorder="1" applyAlignment="1">
      <alignment horizontal="center" vertical="center"/>
    </xf>
    <xf numFmtId="0" fontId="14" fillId="0" borderId="70" xfId="0" applyFont="1" applyBorder="1" applyAlignment="1">
      <alignment horizontal="left" vertical="center"/>
    </xf>
    <xf numFmtId="0" fontId="17" fillId="8" borderId="3" xfId="0" applyFont="1" applyFill="1" applyBorder="1" applyAlignment="1">
      <alignment horizontal="center" vertical="center"/>
    </xf>
    <xf numFmtId="0" fontId="13" fillId="0" borderId="0" xfId="0" applyFont="1" applyAlignment="1">
      <alignment horizontal="center"/>
    </xf>
    <xf numFmtId="0" fontId="13" fillId="6" borderId="16" xfId="0" applyFont="1" applyFill="1" applyBorder="1" applyAlignment="1">
      <alignment horizontal="center" vertical="center" wrapText="1"/>
    </xf>
    <xf numFmtId="0" fontId="17" fillId="6" borderId="3" xfId="0" applyFont="1" applyFill="1" applyBorder="1" applyAlignment="1">
      <alignment horizontal="center"/>
    </xf>
    <xf numFmtId="0" fontId="17" fillId="6" borderId="16" xfId="0" applyFont="1" applyFill="1" applyBorder="1" applyAlignment="1">
      <alignment horizontal="center"/>
    </xf>
    <xf numFmtId="0" fontId="13" fillId="2" borderId="47" xfId="0" applyFont="1" applyFill="1" applyBorder="1" applyAlignment="1">
      <alignment horizontal="center"/>
    </xf>
    <xf numFmtId="0" fontId="14" fillId="0" borderId="66" xfId="0" applyFont="1" applyBorder="1" applyAlignment="1">
      <alignment horizontal="left" vertical="center"/>
    </xf>
    <xf numFmtId="0" fontId="14" fillId="0" borderId="67" xfId="0" applyFont="1" applyBorder="1" applyAlignment="1">
      <alignment horizontal="left" vertical="center"/>
    </xf>
    <xf numFmtId="0" fontId="14" fillId="0" borderId="68" xfId="0" applyFont="1" applyBorder="1" applyAlignment="1">
      <alignment horizontal="left" vertical="center"/>
    </xf>
    <xf numFmtId="0" fontId="19" fillId="4" borderId="26" xfId="0" applyFont="1" applyFill="1" applyBorder="1" applyAlignment="1">
      <alignment horizontal="center" vertical="center" wrapText="1"/>
    </xf>
    <xf numFmtId="0" fontId="17" fillId="0" borderId="51" xfId="0" applyFont="1" applyBorder="1" applyAlignment="1">
      <alignment horizontal="left" vertical="center" wrapText="1"/>
    </xf>
    <xf numFmtId="0" fontId="17" fillId="0" borderId="53" xfId="0" applyFont="1" applyBorder="1" applyAlignment="1">
      <alignment horizontal="left" vertical="center" wrapText="1"/>
    </xf>
    <xf numFmtId="0" fontId="17" fillId="0" borderId="59" xfId="0" applyFont="1" applyBorder="1" applyAlignment="1">
      <alignment horizontal="left" vertical="center" wrapText="1"/>
    </xf>
    <xf numFmtId="0" fontId="17" fillId="0" borderId="58" xfId="0" applyFont="1" applyBorder="1" applyAlignment="1">
      <alignment horizontal="left" vertical="center" wrapText="1"/>
    </xf>
    <xf numFmtId="0" fontId="17" fillId="0" borderId="54" xfId="0" applyFont="1" applyBorder="1" applyAlignment="1">
      <alignment horizontal="left" vertical="center" wrapText="1"/>
    </xf>
    <xf numFmtId="0" fontId="17" fillId="0" borderId="55" xfId="0" applyFont="1" applyBorder="1" applyAlignment="1">
      <alignment horizontal="left" vertical="center" wrapText="1"/>
    </xf>
    <xf numFmtId="0" fontId="23" fillId="0" borderId="1" xfId="0" applyFont="1" applyBorder="1" applyAlignment="1">
      <alignment vertical="center" wrapText="1"/>
    </xf>
    <xf numFmtId="0" fontId="23" fillId="0" borderId="0" xfId="0" applyFont="1" applyAlignment="1">
      <alignment vertical="center" wrapText="1"/>
    </xf>
    <xf numFmtId="0" fontId="23" fillId="0" borderId="1" xfId="0" applyFont="1" applyBorder="1"/>
    <xf numFmtId="0" fontId="23" fillId="0" borderId="0" xfId="0" applyFont="1"/>
    <xf numFmtId="0" fontId="10" fillId="2" borderId="44" xfId="0" applyFont="1" applyFill="1" applyBorder="1" applyAlignment="1">
      <alignment horizontal="left" vertical="top" wrapText="1" readingOrder="1"/>
    </xf>
    <xf numFmtId="0" fontId="10" fillId="2" borderId="45" xfId="0" applyFont="1" applyFill="1" applyBorder="1" applyAlignment="1">
      <alignment horizontal="left" vertical="top" wrapText="1" readingOrder="1"/>
    </xf>
    <xf numFmtId="0" fontId="10" fillId="2" borderId="46" xfId="0" applyFont="1" applyFill="1" applyBorder="1" applyAlignment="1">
      <alignment horizontal="left" vertical="top" wrapText="1" readingOrder="1"/>
    </xf>
    <xf numFmtId="0" fontId="13" fillId="0" borderId="1" xfId="0" applyFont="1" applyBorder="1" applyAlignment="1">
      <alignment horizontal="center" vertical="center"/>
    </xf>
    <xf numFmtId="0" fontId="13" fillId="0" borderId="0" xfId="0" applyFont="1" applyAlignment="1">
      <alignment horizontal="center" vertical="center"/>
    </xf>
    <xf numFmtId="0" fontId="13" fillId="0" borderId="2" xfId="0" applyFont="1" applyBorder="1" applyAlignment="1">
      <alignment horizontal="center" vertical="center"/>
    </xf>
    <xf numFmtId="0" fontId="18" fillId="4" borderId="26" xfId="0" applyFont="1" applyFill="1" applyBorder="1" applyAlignment="1">
      <alignment horizontal="justify" vertical="center" wrapText="1"/>
    </xf>
    <xf numFmtId="0" fontId="13" fillId="6" borderId="4" xfId="0" applyFont="1" applyFill="1" applyBorder="1" applyAlignment="1">
      <alignment horizontal="center" vertical="center"/>
    </xf>
    <xf numFmtId="0" fontId="13" fillId="6" borderId="22" xfId="0" applyFont="1" applyFill="1" applyBorder="1" applyAlignment="1">
      <alignment horizontal="center" vertical="center"/>
    </xf>
    <xf numFmtId="0" fontId="17" fillId="9" borderId="40" xfId="0" applyFont="1" applyFill="1" applyBorder="1" applyAlignment="1">
      <alignment horizontal="center" vertical="center"/>
    </xf>
    <xf numFmtId="0" fontId="17" fillId="9" borderId="22" xfId="0" applyFont="1" applyFill="1" applyBorder="1" applyAlignment="1">
      <alignment horizontal="center" vertical="center"/>
    </xf>
    <xf numFmtId="0" fontId="17" fillId="10" borderId="4" xfId="0" applyFont="1" applyFill="1" applyBorder="1" applyAlignment="1">
      <alignment horizontal="center" vertical="center"/>
    </xf>
    <xf numFmtId="0" fontId="17" fillId="10" borderId="22" xfId="0" applyFont="1" applyFill="1" applyBorder="1" applyAlignment="1">
      <alignment horizontal="center" vertical="center"/>
    </xf>
    <xf numFmtId="0" fontId="17" fillId="7" borderId="4" xfId="0" applyFont="1" applyFill="1" applyBorder="1" applyAlignment="1">
      <alignment horizontal="justify" vertical="center"/>
    </xf>
    <xf numFmtId="0" fontId="17" fillId="7" borderId="22" xfId="0" applyFont="1" applyFill="1" applyBorder="1" applyAlignment="1">
      <alignment horizontal="justify" vertical="center"/>
    </xf>
    <xf numFmtId="0" fontId="17" fillId="0" borderId="4" xfId="0" applyFont="1" applyBorder="1" applyAlignment="1">
      <alignment horizontal="justify" vertical="center" wrapText="1"/>
    </xf>
    <xf numFmtId="0" fontId="17" fillId="0" borderId="22" xfId="0" applyFont="1" applyBorder="1" applyAlignment="1">
      <alignment horizontal="justify" vertical="center" wrapText="1"/>
    </xf>
    <xf numFmtId="0" fontId="14" fillId="0" borderId="3" xfId="0" applyFont="1" applyBorder="1" applyAlignment="1">
      <alignment horizontal="center" vertical="center" wrapText="1"/>
    </xf>
    <xf numFmtId="0" fontId="17" fillId="0" borderId="40" xfId="0" applyFont="1" applyBorder="1" applyAlignment="1">
      <alignment horizontal="center" vertical="center" wrapText="1"/>
    </xf>
    <xf numFmtId="0" fontId="17" fillId="8" borderId="4" xfId="0" applyFont="1" applyFill="1" applyBorder="1" applyAlignment="1">
      <alignment horizontal="justify" vertical="center"/>
    </xf>
    <xf numFmtId="0" fontId="17" fillId="8" borderId="22" xfId="0" applyFont="1" applyFill="1" applyBorder="1" applyAlignment="1">
      <alignment horizontal="justify" vertical="center"/>
    </xf>
    <xf numFmtId="0" fontId="17" fillId="8" borderId="4" xfId="0" applyFont="1" applyFill="1" applyBorder="1" applyAlignment="1">
      <alignment horizontal="center" vertical="center"/>
    </xf>
    <xf numFmtId="0" fontId="17" fillId="8" borderId="22" xfId="0" applyFont="1" applyFill="1" applyBorder="1" applyAlignment="1">
      <alignment horizontal="center" vertical="center"/>
    </xf>
    <xf numFmtId="0" fontId="17" fillId="7" borderId="56" xfId="0" applyFont="1" applyFill="1" applyBorder="1" applyAlignment="1">
      <alignment horizontal="center" vertical="center"/>
    </xf>
    <xf numFmtId="0" fontId="17" fillId="7" borderId="57" xfId="0" applyFont="1" applyFill="1" applyBorder="1" applyAlignment="1">
      <alignment horizontal="center" vertical="center"/>
    </xf>
    <xf numFmtId="0" fontId="13" fillId="6" borderId="40" xfId="0" applyFont="1" applyFill="1" applyBorder="1" applyAlignment="1">
      <alignment horizontal="center" vertical="center" wrapText="1"/>
    </xf>
    <xf numFmtId="0" fontId="17" fillId="8" borderId="40" xfId="0" applyFont="1" applyFill="1" applyBorder="1" applyAlignment="1">
      <alignment horizontal="center" vertical="center"/>
    </xf>
    <xf numFmtId="0" fontId="13" fillId="6" borderId="51" xfId="0" applyFont="1" applyFill="1" applyBorder="1" applyAlignment="1">
      <alignment horizontal="center" vertical="center" wrapText="1"/>
    </xf>
    <xf numFmtId="0" fontId="13" fillId="6" borderId="52" xfId="0" applyFont="1" applyFill="1" applyBorder="1" applyAlignment="1">
      <alignment horizontal="center" vertical="center" wrapText="1"/>
    </xf>
    <xf numFmtId="0" fontId="13" fillId="6" borderId="53" xfId="0" applyFont="1" applyFill="1" applyBorder="1" applyAlignment="1">
      <alignment horizontal="center" vertical="center" wrapText="1"/>
    </xf>
    <xf numFmtId="0" fontId="13" fillId="6" borderId="54" xfId="0" applyFont="1" applyFill="1" applyBorder="1" applyAlignment="1">
      <alignment horizontal="center" vertical="center" wrapText="1"/>
    </xf>
    <xf numFmtId="0" fontId="13" fillId="6" borderId="47" xfId="0" applyFont="1" applyFill="1" applyBorder="1" applyAlignment="1">
      <alignment horizontal="center" vertical="center" wrapText="1"/>
    </xf>
    <xf numFmtId="0" fontId="13" fillId="6" borderId="55" xfId="0" applyFont="1" applyFill="1" applyBorder="1" applyAlignment="1">
      <alignment horizontal="center" vertical="center" wrapText="1"/>
    </xf>
    <xf numFmtId="0" fontId="13" fillId="6" borderId="43" xfId="0" applyFont="1" applyFill="1" applyBorder="1" applyAlignment="1">
      <alignment horizontal="center" vertical="center" wrapText="1"/>
    </xf>
    <xf numFmtId="0" fontId="13" fillId="6" borderId="24" xfId="0" applyFont="1" applyFill="1" applyBorder="1" applyAlignment="1">
      <alignment horizontal="center" vertical="center" wrapText="1"/>
    </xf>
    <xf numFmtId="0" fontId="17" fillId="6" borderId="4" xfId="0" applyFont="1" applyFill="1" applyBorder="1" applyAlignment="1">
      <alignment horizontal="center"/>
    </xf>
    <xf numFmtId="0" fontId="17" fillId="6" borderId="22" xfId="0" applyFont="1" applyFill="1" applyBorder="1" applyAlignment="1">
      <alignment horizontal="center"/>
    </xf>
    <xf numFmtId="0" fontId="17" fillId="9" borderId="4" xfId="0" applyFont="1" applyFill="1" applyBorder="1" applyAlignment="1">
      <alignment horizontal="justify" vertical="center"/>
    </xf>
    <xf numFmtId="0" fontId="17" fillId="9" borderId="22" xfId="0" applyFont="1" applyFill="1" applyBorder="1" applyAlignment="1">
      <alignment horizontal="justify" vertical="center"/>
    </xf>
    <xf numFmtId="0" fontId="17" fillId="7" borderId="4" xfId="0" applyFont="1" applyFill="1" applyBorder="1" applyAlignment="1">
      <alignment horizontal="center" vertical="center"/>
    </xf>
    <xf numFmtId="0" fontId="17" fillId="7" borderId="40" xfId="0" applyFont="1" applyFill="1" applyBorder="1" applyAlignment="1">
      <alignment horizontal="center" vertical="center"/>
    </xf>
    <xf numFmtId="0" fontId="17" fillId="7" borderId="22" xfId="0" applyFont="1" applyFill="1" applyBorder="1" applyAlignment="1">
      <alignment horizontal="center" vertical="center"/>
    </xf>
    <xf numFmtId="0" fontId="17" fillId="6" borderId="40" xfId="0" applyFont="1" applyFill="1" applyBorder="1" applyAlignment="1">
      <alignment horizontal="center"/>
    </xf>
    <xf numFmtId="0" fontId="13" fillId="6" borderId="4" xfId="0" applyFont="1" applyFill="1" applyBorder="1" applyAlignment="1">
      <alignment horizontal="justify" vertical="center"/>
    </xf>
    <xf numFmtId="0" fontId="13" fillId="6" borderId="22" xfId="0" applyFont="1" applyFill="1" applyBorder="1" applyAlignment="1">
      <alignment horizontal="justify" vertical="center"/>
    </xf>
    <xf numFmtId="0" fontId="17" fillId="6" borderId="4" xfId="0" applyFont="1" applyFill="1" applyBorder="1" applyAlignment="1">
      <alignment horizontal="justify" vertical="center"/>
    </xf>
    <xf numFmtId="0" fontId="17" fillId="6" borderId="22" xfId="0" applyFont="1" applyFill="1" applyBorder="1" applyAlignment="1">
      <alignment horizontal="justify" vertical="center"/>
    </xf>
    <xf numFmtId="0" fontId="13" fillId="6" borderId="40" xfId="0" applyFont="1" applyFill="1" applyBorder="1" applyAlignment="1">
      <alignment horizontal="center" vertical="center"/>
    </xf>
    <xf numFmtId="0" fontId="14" fillId="0" borderId="4"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22" xfId="0" applyFont="1" applyBorder="1" applyAlignment="1">
      <alignment horizontal="center" vertical="center" wrapText="1"/>
    </xf>
    <xf numFmtId="0" fontId="17" fillId="0" borderId="51" xfId="0" applyFont="1" applyBorder="1" applyAlignment="1">
      <alignment horizontal="justify" vertical="center" wrapText="1"/>
    </xf>
    <xf numFmtId="0" fontId="17" fillId="0" borderId="53" xfId="0" applyFont="1" applyBorder="1" applyAlignment="1">
      <alignment horizontal="justify" vertical="center" wrapText="1"/>
    </xf>
    <xf numFmtId="0" fontId="17" fillId="0" borderId="3" xfId="0" applyFont="1" applyBorder="1" applyAlignment="1">
      <alignment horizontal="justify" vertical="center" wrapText="1"/>
    </xf>
    <xf numFmtId="0" fontId="14" fillId="0" borderId="43" xfId="0" applyFont="1" applyBorder="1" applyAlignment="1">
      <alignment horizontal="center" vertical="center" wrapText="1"/>
    </xf>
    <xf numFmtId="0" fontId="6" fillId="0" borderId="3" xfId="0" applyFont="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8" fillId="0" borderId="1" xfId="0" applyFont="1" applyBorder="1" applyAlignment="1">
      <alignment horizontal="center" vertical="top" wrapText="1"/>
    </xf>
    <xf numFmtId="0" fontId="8" fillId="0" borderId="0" xfId="0" applyFont="1" applyAlignment="1">
      <alignment horizontal="center" vertical="top" wrapText="1"/>
    </xf>
    <xf numFmtId="0" fontId="10" fillId="0" borderId="35" xfId="0" applyFont="1" applyBorder="1" applyAlignment="1">
      <alignment horizontal="left" vertical="top" wrapText="1"/>
    </xf>
    <xf numFmtId="0" fontId="10" fillId="0" borderId="36" xfId="0" applyFont="1" applyBorder="1" applyAlignment="1">
      <alignment horizontal="left" vertical="top" wrapText="1"/>
    </xf>
    <xf numFmtId="0" fontId="10" fillId="0" borderId="37" xfId="0" applyFont="1" applyBorder="1" applyAlignment="1">
      <alignment horizontal="left" vertical="top" wrapText="1"/>
    </xf>
    <xf numFmtId="0" fontId="8" fillId="2" borderId="0" xfId="0" applyFont="1" applyFill="1" applyAlignment="1">
      <alignment horizontal="center"/>
    </xf>
    <xf numFmtId="0" fontId="8" fillId="0" borderId="47" xfId="0" applyFont="1" applyBorder="1" applyAlignment="1">
      <alignment horizontal="center"/>
    </xf>
    <xf numFmtId="0" fontId="8" fillId="6" borderId="4" xfId="0" applyFont="1" applyFill="1" applyBorder="1" applyAlignment="1">
      <alignment horizontal="center" vertical="center"/>
    </xf>
    <xf numFmtId="0" fontId="8" fillId="6" borderId="22"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3" xfId="0" applyFont="1" applyBorder="1" applyAlignment="1">
      <alignment horizontal="center" vertical="center" wrapText="1"/>
    </xf>
    <xf numFmtId="0" fontId="8" fillId="6" borderId="3" xfId="0" applyFont="1" applyFill="1" applyBorder="1" applyAlignment="1">
      <alignment horizontal="center" vertical="center"/>
    </xf>
    <xf numFmtId="0" fontId="6" fillId="8" borderId="4" xfId="0" applyFont="1" applyFill="1" applyBorder="1" applyAlignment="1">
      <alignment horizontal="center" vertical="center"/>
    </xf>
    <xf numFmtId="0" fontId="6" fillId="8" borderId="22" xfId="0" applyFont="1" applyFill="1" applyBorder="1" applyAlignment="1">
      <alignment horizontal="center" vertical="center"/>
    </xf>
    <xf numFmtId="0" fontId="10" fillId="0" borderId="3" xfId="0" applyFont="1" applyBorder="1" applyAlignment="1">
      <alignment vertical="center"/>
    </xf>
    <xf numFmtId="0" fontId="10" fillId="0" borderId="3" xfId="0" applyFont="1" applyBorder="1" applyAlignment="1">
      <alignment horizontal="center" vertical="center"/>
    </xf>
    <xf numFmtId="0" fontId="8" fillId="6" borderId="3" xfId="0" applyFont="1" applyFill="1" applyBorder="1" applyAlignment="1">
      <alignment horizontal="center" vertical="center" wrapText="1"/>
    </xf>
    <xf numFmtId="0" fontId="6" fillId="6" borderId="4" xfId="0" applyFont="1" applyFill="1" applyBorder="1" applyAlignment="1">
      <alignment horizontal="center"/>
    </xf>
    <xf numFmtId="0" fontId="6" fillId="6" borderId="22" xfId="0" applyFont="1" applyFill="1" applyBorder="1" applyAlignment="1">
      <alignment horizontal="center"/>
    </xf>
    <xf numFmtId="0" fontId="6" fillId="6" borderId="3" xfId="0" applyFont="1" applyFill="1" applyBorder="1" applyAlignment="1">
      <alignment horizontal="center"/>
    </xf>
    <xf numFmtId="0" fontId="8" fillId="0" borderId="58" xfId="0" applyFont="1" applyBorder="1" applyAlignment="1">
      <alignment horizontal="right" vertical="center" textRotation="90"/>
    </xf>
    <xf numFmtId="0" fontId="15" fillId="0" borderId="53" xfId="0" applyFont="1" applyBorder="1" applyAlignment="1">
      <alignment horizontal="left" vertical="center"/>
    </xf>
    <xf numFmtId="0" fontId="15" fillId="0" borderId="59" xfId="0" applyFont="1" applyBorder="1" applyAlignment="1">
      <alignment horizontal="left" vertical="center"/>
    </xf>
    <xf numFmtId="0" fontId="15" fillId="0" borderId="58" xfId="0" applyFont="1" applyBorder="1" applyAlignment="1">
      <alignment horizontal="left" vertical="center"/>
    </xf>
    <xf numFmtId="0" fontId="15" fillId="0" borderId="54" xfId="0" applyFont="1" applyBorder="1" applyAlignment="1">
      <alignment horizontal="left" vertical="center"/>
    </xf>
    <xf numFmtId="0" fontId="15" fillId="0" borderId="55" xfId="0" applyFont="1" applyBorder="1" applyAlignment="1">
      <alignment horizontal="left" vertical="center"/>
    </xf>
    <xf numFmtId="0" fontId="6" fillId="0" borderId="31" xfId="0" applyFont="1" applyBorder="1" applyAlignment="1">
      <alignment horizontal="center" vertical="center" wrapText="1"/>
    </xf>
    <xf numFmtId="0" fontId="6" fillId="0" borderId="16" xfId="0" applyFont="1" applyBorder="1" applyAlignment="1">
      <alignment horizontal="center" vertical="center" wrapText="1"/>
    </xf>
    <xf numFmtId="0" fontId="6" fillId="9" borderId="3" xfId="0" applyFont="1" applyFill="1" applyBorder="1" applyAlignment="1">
      <alignment horizontal="center" vertical="center"/>
    </xf>
    <xf numFmtId="0" fontId="6" fillId="9" borderId="4" xfId="0" applyFont="1" applyFill="1" applyBorder="1" applyAlignment="1">
      <alignment horizontal="center" vertical="center"/>
    </xf>
    <xf numFmtId="0" fontId="6" fillId="9" borderId="22" xfId="0" applyFont="1" applyFill="1" applyBorder="1" applyAlignment="1">
      <alignment horizontal="center" vertical="center"/>
    </xf>
    <xf numFmtId="0" fontId="6" fillId="7" borderId="4" xfId="0" applyFont="1" applyFill="1" applyBorder="1" applyAlignment="1">
      <alignment horizontal="center" vertical="center"/>
    </xf>
    <xf numFmtId="0" fontId="6" fillId="7" borderId="22" xfId="0" applyFont="1" applyFill="1" applyBorder="1" applyAlignment="1">
      <alignment horizontal="center" vertical="center"/>
    </xf>
    <xf numFmtId="0" fontId="6" fillId="8" borderId="3" xfId="0" applyFont="1" applyFill="1" applyBorder="1" applyAlignment="1">
      <alignment horizontal="center" vertical="center"/>
    </xf>
    <xf numFmtId="0" fontId="8" fillId="6" borderId="4" xfId="0" applyFont="1" applyFill="1" applyBorder="1" applyAlignment="1">
      <alignment horizontal="center" vertical="center" wrapText="1"/>
    </xf>
    <xf numFmtId="0" fontId="8" fillId="6" borderId="22" xfId="0" applyFont="1" applyFill="1" applyBorder="1" applyAlignment="1">
      <alignment horizontal="center" vertical="center"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2</xdr:col>
      <xdr:colOff>1390650</xdr:colOff>
      <xdr:row>2</xdr:row>
      <xdr:rowOff>441325</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2</xdr:row>
      <xdr:rowOff>99332</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566966</xdr:colOff>
      <xdr:row>1</xdr:row>
      <xdr:rowOff>27212</xdr:rowOff>
    </xdr:from>
    <xdr:to>
      <xdr:col>1</xdr:col>
      <xdr:colOff>1941286</xdr:colOff>
      <xdr:row>3</xdr:row>
      <xdr:rowOff>154214</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323" y="208641"/>
          <a:ext cx="1374320" cy="48985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85" zoomScaleNormal="85" zoomScalePageLayoutView="40" workbookViewId="0">
      <selection activeCell="B12" sqref="B12:F12"/>
    </sheetView>
  </sheetViews>
  <sheetFormatPr baseColWidth="10" defaultColWidth="11.5" defaultRowHeight="13" x14ac:dyDescent="0.15"/>
  <cols>
    <col min="1" max="1" width="2.6640625" customWidth="1"/>
    <col min="2" max="2" width="42" customWidth="1"/>
    <col min="3" max="3" width="71.5" customWidth="1"/>
    <col min="4" max="4" width="36.6640625" customWidth="1"/>
    <col min="5" max="5" width="28.5" customWidth="1"/>
    <col min="6" max="6" width="35.83203125" customWidth="1"/>
    <col min="7" max="7" width="2.6640625" customWidth="1"/>
  </cols>
  <sheetData>
    <row r="1" spans="2:6" ht="14.25" customHeight="1" x14ac:dyDescent="0.15"/>
    <row r="2" spans="2:6" ht="84" customHeight="1" x14ac:dyDescent="0.15">
      <c r="B2" s="141"/>
      <c r="C2" s="158" t="s">
        <v>0</v>
      </c>
      <c r="D2" s="159"/>
      <c r="E2" s="160"/>
      <c r="F2" s="167" t="s">
        <v>1</v>
      </c>
    </row>
    <row r="3" spans="2:6" ht="42.75" customHeight="1" x14ac:dyDescent="0.15">
      <c r="B3" s="141"/>
      <c r="C3" s="161"/>
      <c r="D3" s="162"/>
      <c r="E3" s="163"/>
      <c r="F3" s="168"/>
    </row>
    <row r="4" spans="2:6" ht="41.25" customHeight="1" x14ac:dyDescent="0.15">
      <c r="B4" s="141"/>
      <c r="C4" s="164"/>
      <c r="D4" s="165"/>
      <c r="E4" s="166"/>
      <c r="F4" s="153"/>
    </row>
    <row r="5" spans="2:6" ht="37.5" customHeight="1" thickBot="1" x14ac:dyDescent="0.25">
      <c r="B5" s="8"/>
      <c r="C5" s="9"/>
      <c r="D5" s="9"/>
      <c r="E5" s="9"/>
      <c r="F5" s="9"/>
    </row>
    <row r="6" spans="2:6" ht="21" customHeight="1" thickBot="1" x14ac:dyDescent="0.25">
      <c r="B6" s="145" t="s">
        <v>2</v>
      </c>
      <c r="C6" s="146"/>
      <c r="D6" s="146"/>
      <c r="E6" s="146"/>
      <c r="F6" s="147"/>
    </row>
    <row r="7" spans="2:6" ht="78.75" customHeight="1" x14ac:dyDescent="0.15">
      <c r="B7" s="152" t="s">
        <v>3</v>
      </c>
      <c r="C7" s="153"/>
      <c r="D7" s="153"/>
      <c r="E7" s="153"/>
      <c r="F7" s="154"/>
    </row>
    <row r="8" spans="2:6" ht="37.25" customHeight="1" x14ac:dyDescent="0.15">
      <c r="B8" s="148" t="s">
        <v>4</v>
      </c>
      <c r="C8" s="149"/>
      <c r="D8" s="149"/>
      <c r="E8" s="149"/>
      <c r="F8" s="150"/>
    </row>
    <row r="9" spans="2:6" ht="34.5" customHeight="1" x14ac:dyDescent="0.15">
      <c r="B9" s="151" t="s">
        <v>5</v>
      </c>
      <c r="C9" s="143"/>
      <c r="D9" s="143"/>
      <c r="E9" s="143"/>
      <c r="F9" s="144"/>
    </row>
    <row r="10" spans="2:6" ht="36" customHeight="1" x14ac:dyDescent="0.15">
      <c r="B10" s="142" t="s">
        <v>6</v>
      </c>
      <c r="C10" s="143"/>
      <c r="D10" s="143"/>
      <c r="E10" s="143"/>
      <c r="F10" s="144"/>
    </row>
    <row r="11" spans="2:6" ht="72" customHeight="1" x14ac:dyDescent="0.15">
      <c r="B11" s="142" t="s">
        <v>7</v>
      </c>
      <c r="C11" s="143"/>
      <c r="D11" s="143"/>
      <c r="E11" s="143"/>
      <c r="F11" s="144"/>
    </row>
    <row r="12" spans="2:6" ht="34.5" customHeight="1" x14ac:dyDescent="0.15">
      <c r="B12" s="155" t="s">
        <v>8</v>
      </c>
      <c r="C12" s="156"/>
      <c r="D12" s="156"/>
      <c r="E12" s="156"/>
      <c r="F12" s="157"/>
    </row>
    <row r="13" spans="2:6" ht="44.25" customHeight="1" x14ac:dyDescent="0.15">
      <c r="B13" s="151" t="s">
        <v>9</v>
      </c>
      <c r="C13" s="143"/>
      <c r="D13" s="143"/>
      <c r="E13" s="143"/>
      <c r="F13" s="144"/>
    </row>
    <row r="14" spans="2:6" ht="26.25" customHeight="1" x14ac:dyDescent="0.15">
      <c r="B14" s="142" t="s">
        <v>10</v>
      </c>
      <c r="C14" s="143"/>
      <c r="D14" s="143"/>
      <c r="E14" s="143"/>
      <c r="F14" s="144"/>
    </row>
    <row r="15" spans="2:6" ht="22.5" customHeight="1" x14ac:dyDescent="0.15">
      <c r="B15" s="142" t="s">
        <v>11</v>
      </c>
      <c r="C15" s="143"/>
      <c r="D15" s="143"/>
      <c r="E15" s="143"/>
      <c r="F15" s="144"/>
    </row>
    <row r="16" spans="2:6" ht="33" customHeight="1" x14ac:dyDescent="0.15">
      <c r="B16" s="142" t="s">
        <v>12</v>
      </c>
      <c r="C16" s="143"/>
      <c r="D16" s="143"/>
      <c r="E16" s="143"/>
      <c r="F16" s="144"/>
    </row>
    <row r="17" spans="2:6" ht="36.75" customHeight="1" x14ac:dyDescent="0.15">
      <c r="B17" s="142" t="s">
        <v>13</v>
      </c>
      <c r="C17" s="143"/>
      <c r="D17" s="143"/>
      <c r="E17" s="143"/>
      <c r="F17" s="144"/>
    </row>
    <row r="18" spans="2:6" ht="72.75" customHeight="1" x14ac:dyDescent="0.15">
      <c r="B18" s="142" t="s">
        <v>14</v>
      </c>
      <c r="C18" s="143"/>
      <c r="D18" s="143"/>
      <c r="E18" s="143"/>
      <c r="F18" s="144"/>
    </row>
    <row r="19" spans="2:6" ht="45" customHeight="1" x14ac:dyDescent="0.15">
      <c r="B19" s="170" t="s">
        <v>15</v>
      </c>
      <c r="C19" s="171"/>
      <c r="D19" s="171"/>
      <c r="E19" s="171"/>
      <c r="F19" s="172"/>
    </row>
    <row r="20" spans="2:6" ht="14.25" customHeight="1" x14ac:dyDescent="0.15">
      <c r="B20" s="5"/>
    </row>
    <row r="21" spans="2:6" x14ac:dyDescent="0.15">
      <c r="B21" s="6"/>
    </row>
    <row r="22" spans="2:6" ht="17.25" customHeight="1" x14ac:dyDescent="0.15">
      <c r="B22" s="169"/>
      <c r="C22" s="169"/>
      <c r="D22" s="169"/>
      <c r="E22" s="169"/>
      <c r="F22" s="169"/>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7"/>
  <sheetViews>
    <sheetView showGridLines="0" topLeftCell="A18" zoomScale="89" zoomScaleNormal="80" zoomScalePageLayoutView="85" workbookViewId="0">
      <selection activeCell="B22" sqref="B22:C22"/>
    </sheetView>
  </sheetViews>
  <sheetFormatPr baseColWidth="10" defaultColWidth="11.5" defaultRowHeight="13" x14ac:dyDescent="0.15"/>
  <cols>
    <col min="1" max="1" width="5.33203125" customWidth="1"/>
    <col min="2" max="2" width="57.83203125" customWidth="1"/>
    <col min="3" max="3" width="105.33203125" customWidth="1"/>
    <col min="4" max="4" width="20" customWidth="1"/>
    <col min="5" max="5" width="23.5" customWidth="1"/>
    <col min="6" max="6" width="31" customWidth="1"/>
  </cols>
  <sheetData>
    <row r="2" spans="2:6" ht="78" customHeight="1" x14ac:dyDescent="0.15">
      <c r="B2" s="141"/>
      <c r="C2" s="158" t="s">
        <v>16</v>
      </c>
      <c r="D2" s="159"/>
      <c r="E2" s="160"/>
      <c r="F2" s="167" t="s">
        <v>1</v>
      </c>
    </row>
    <row r="3" spans="2:6" ht="51" customHeight="1" x14ac:dyDescent="0.15">
      <c r="B3" s="141"/>
      <c r="C3" s="161"/>
      <c r="D3" s="162"/>
      <c r="E3" s="163"/>
      <c r="F3" s="168"/>
    </row>
    <row r="4" spans="2:6" ht="54" customHeight="1" x14ac:dyDescent="0.15">
      <c r="B4" s="141"/>
      <c r="C4" s="164"/>
      <c r="D4" s="165"/>
      <c r="E4" s="166"/>
      <c r="F4" s="153"/>
    </row>
    <row r="5" spans="2:6" ht="24.75" customHeight="1" thickBot="1" x14ac:dyDescent="0.25">
      <c r="B5" s="8"/>
      <c r="C5" s="9"/>
      <c r="D5" s="9"/>
      <c r="E5" s="9"/>
      <c r="F5" s="9"/>
    </row>
    <row r="6" spans="2:6" ht="18" customHeight="1" x14ac:dyDescent="0.15">
      <c r="B6" s="173" t="s">
        <v>17</v>
      </c>
      <c r="C6" s="174"/>
      <c r="D6" s="174"/>
      <c r="E6" s="174"/>
      <c r="F6" s="175"/>
    </row>
    <row r="7" spans="2:6" ht="42.75" customHeight="1" x14ac:dyDescent="0.15">
      <c r="B7" s="176" t="s">
        <v>18</v>
      </c>
      <c r="C7" s="176"/>
      <c r="D7" s="176"/>
      <c r="E7" s="176"/>
      <c r="F7" s="176"/>
    </row>
    <row r="8" spans="2:6" ht="63" customHeight="1" x14ac:dyDescent="0.15">
      <c r="B8" s="176"/>
      <c r="C8" s="176"/>
      <c r="D8" s="176"/>
      <c r="E8" s="176"/>
      <c r="F8" s="176"/>
    </row>
    <row r="9" spans="2:6" ht="37.5" customHeight="1" x14ac:dyDescent="0.15">
      <c r="B9" s="176"/>
      <c r="C9" s="176"/>
      <c r="D9" s="176"/>
      <c r="E9" s="176"/>
      <c r="F9" s="176"/>
    </row>
    <row r="10" spans="2:6" ht="43.5" customHeight="1" x14ac:dyDescent="0.15">
      <c r="B10" s="176"/>
      <c r="C10" s="176"/>
      <c r="D10" s="176"/>
      <c r="E10" s="176"/>
      <c r="F10" s="176"/>
    </row>
    <row r="11" spans="2:6" ht="58.5" customHeight="1" x14ac:dyDescent="0.15">
      <c r="B11" s="176"/>
      <c r="C11" s="176"/>
      <c r="D11" s="176"/>
      <c r="E11" s="176"/>
      <c r="F11" s="176"/>
    </row>
    <row r="12" spans="2:6" ht="46.5" customHeight="1" x14ac:dyDescent="0.15">
      <c r="B12" s="176"/>
      <c r="C12" s="176"/>
      <c r="D12" s="176"/>
      <c r="E12" s="176"/>
      <c r="F12" s="176"/>
    </row>
    <row r="13" spans="2:6" ht="47.25" customHeight="1" x14ac:dyDescent="0.15">
      <c r="B13" s="176"/>
      <c r="C13" s="176"/>
      <c r="D13" s="176"/>
      <c r="E13" s="176"/>
      <c r="F13" s="176"/>
    </row>
    <row r="14" spans="2:6" ht="22.5" customHeight="1" x14ac:dyDescent="0.15">
      <c r="B14" s="176"/>
      <c r="C14" s="176"/>
      <c r="D14" s="176"/>
      <c r="E14" s="176"/>
      <c r="F14" s="176"/>
    </row>
    <row r="15" spans="2:6" ht="16.5" customHeight="1" thickBot="1" x14ac:dyDescent="0.2">
      <c r="B15" s="184" t="s">
        <v>19</v>
      </c>
      <c r="C15" s="185"/>
      <c r="D15" s="185"/>
      <c r="E15" s="185"/>
      <c r="F15" s="186"/>
    </row>
    <row r="16" spans="2:6" ht="127.5" customHeight="1" x14ac:dyDescent="0.15">
      <c r="B16" s="177" t="s">
        <v>20</v>
      </c>
      <c r="C16" s="178"/>
      <c r="D16" s="178"/>
      <c r="E16" s="178"/>
      <c r="F16" s="179"/>
    </row>
    <row r="17" spans="2:6" ht="19.5" customHeight="1" x14ac:dyDescent="0.15">
      <c r="B17" s="31"/>
      <c r="C17" s="32" t="s">
        <v>21</v>
      </c>
      <c r="D17" s="182" t="s">
        <v>22</v>
      </c>
      <c r="E17" s="182" t="s">
        <v>23</v>
      </c>
      <c r="F17" s="180" t="s">
        <v>24</v>
      </c>
    </row>
    <row r="18" spans="2:6" ht="21" customHeight="1" x14ac:dyDescent="0.15">
      <c r="B18" s="31"/>
      <c r="C18" s="32"/>
      <c r="D18" s="183"/>
      <c r="E18" s="183"/>
      <c r="F18" s="181"/>
    </row>
    <row r="19" spans="2:6" ht="18.75" customHeight="1" x14ac:dyDescent="0.15">
      <c r="B19" s="31"/>
      <c r="C19" s="32" t="s">
        <v>25</v>
      </c>
      <c r="D19" s="41"/>
      <c r="E19" s="41"/>
      <c r="F19" s="37" t="s">
        <v>26</v>
      </c>
    </row>
    <row r="20" spans="2:6" ht="18.75" customHeight="1" x14ac:dyDescent="0.2">
      <c r="B20" s="189" t="s">
        <v>27</v>
      </c>
      <c r="C20" s="190"/>
      <c r="D20" s="35" t="s">
        <v>28</v>
      </c>
      <c r="E20" s="33" t="s">
        <v>29</v>
      </c>
      <c r="F20" s="37" t="s">
        <v>26</v>
      </c>
    </row>
    <row r="21" spans="2:6" ht="24" customHeight="1" x14ac:dyDescent="0.2">
      <c r="B21" s="187" t="s">
        <v>30</v>
      </c>
      <c r="C21" s="188"/>
      <c r="D21" s="35" t="s">
        <v>28</v>
      </c>
      <c r="E21" s="36" t="s">
        <v>29</v>
      </c>
      <c r="F21" s="37" t="s">
        <v>26</v>
      </c>
    </row>
    <row r="22" spans="2:6" ht="24" customHeight="1" x14ac:dyDescent="0.2">
      <c r="B22" s="187" t="s">
        <v>31</v>
      </c>
      <c r="C22" s="188"/>
      <c r="D22" s="35" t="s">
        <v>28</v>
      </c>
      <c r="E22" s="36" t="s">
        <v>29</v>
      </c>
      <c r="F22" s="37" t="s">
        <v>26</v>
      </c>
    </row>
    <row r="23" spans="2:6" ht="19.5" customHeight="1" x14ac:dyDescent="0.2">
      <c r="B23" s="187" t="s">
        <v>32</v>
      </c>
      <c r="C23" s="188"/>
      <c r="D23" s="35" t="s">
        <v>33</v>
      </c>
      <c r="E23" s="36" t="s">
        <v>29</v>
      </c>
      <c r="F23" s="37" t="s">
        <v>26</v>
      </c>
    </row>
    <row r="24" spans="2:6" ht="19.5" customHeight="1" x14ac:dyDescent="0.2">
      <c r="B24" s="187" t="s">
        <v>34</v>
      </c>
      <c r="C24" s="188"/>
      <c r="D24" s="35" t="s">
        <v>28</v>
      </c>
      <c r="E24" s="36" t="s">
        <v>29</v>
      </c>
      <c r="F24" s="38" t="s">
        <v>26</v>
      </c>
    </row>
    <row r="25" spans="2:6" ht="19.5" customHeight="1" x14ac:dyDescent="0.2">
      <c r="B25" s="86" t="s">
        <v>35</v>
      </c>
      <c r="C25" s="39"/>
      <c r="D25" s="35" t="s">
        <v>28</v>
      </c>
      <c r="E25" s="36" t="s">
        <v>29</v>
      </c>
      <c r="F25" s="40"/>
    </row>
    <row r="26" spans="2:6" ht="19.5" customHeight="1" x14ac:dyDescent="0.2">
      <c r="B26" s="86" t="s">
        <v>36</v>
      </c>
      <c r="C26" s="39"/>
      <c r="D26" s="35" t="s">
        <v>28</v>
      </c>
      <c r="E26" s="36" t="s">
        <v>29</v>
      </c>
      <c r="F26" s="34" t="s">
        <v>26</v>
      </c>
    </row>
    <row r="27" spans="2:6" ht="19.5" customHeight="1" x14ac:dyDescent="0.2">
      <c r="B27" s="187" t="s">
        <v>37</v>
      </c>
      <c r="C27" s="188"/>
      <c r="D27" s="35" t="s">
        <v>28</v>
      </c>
      <c r="E27" s="36" t="s">
        <v>38</v>
      </c>
      <c r="F27" s="37" t="s">
        <v>26</v>
      </c>
    </row>
    <row r="28" spans="2:6" ht="19.5" customHeight="1" x14ac:dyDescent="0.2">
      <c r="B28" s="187" t="s">
        <v>39</v>
      </c>
      <c r="C28" s="188"/>
      <c r="D28" s="35" t="s">
        <v>40</v>
      </c>
      <c r="E28" s="36" t="s">
        <v>29</v>
      </c>
      <c r="F28" s="37" t="s">
        <v>26</v>
      </c>
    </row>
    <row r="29" spans="2:6" ht="19.5" customHeight="1" x14ac:dyDescent="0.2">
      <c r="B29" s="187" t="s">
        <v>41</v>
      </c>
      <c r="C29" s="188"/>
      <c r="D29" s="35" t="s">
        <v>40</v>
      </c>
      <c r="E29" s="36" t="s">
        <v>29</v>
      </c>
      <c r="F29" s="38" t="s">
        <v>26</v>
      </c>
    </row>
    <row r="30" spans="2:6" ht="23.25" customHeight="1" x14ac:dyDescent="0.2">
      <c r="B30" s="187" t="s">
        <v>42</v>
      </c>
      <c r="C30" s="188"/>
      <c r="D30" s="35" t="s">
        <v>33</v>
      </c>
      <c r="E30" s="36" t="s">
        <v>29</v>
      </c>
      <c r="F30" s="42"/>
    </row>
    <row r="31" spans="2:6" ht="19.5" customHeight="1" x14ac:dyDescent="0.2">
      <c r="B31" s="187" t="s">
        <v>43</v>
      </c>
      <c r="C31" s="188"/>
      <c r="D31" s="35" t="s">
        <v>28</v>
      </c>
      <c r="E31" s="36" t="s">
        <v>29</v>
      </c>
      <c r="F31" s="43" t="s">
        <v>44</v>
      </c>
    </row>
    <row r="32" spans="2:6" ht="19.5" customHeight="1" x14ac:dyDescent="0.2">
      <c r="B32" s="187" t="s">
        <v>45</v>
      </c>
      <c r="C32" s="188"/>
      <c r="D32" s="35" t="s">
        <v>28</v>
      </c>
      <c r="E32" s="36" t="s">
        <v>29</v>
      </c>
      <c r="F32" s="44" t="s">
        <v>44</v>
      </c>
    </row>
    <row r="33" spans="2:6" ht="19.5" customHeight="1" x14ac:dyDescent="0.2">
      <c r="B33" s="86" t="s">
        <v>46</v>
      </c>
      <c r="C33" s="39"/>
      <c r="D33" s="35" t="s">
        <v>28</v>
      </c>
      <c r="E33" s="36" t="s">
        <v>29</v>
      </c>
      <c r="F33" s="44" t="s">
        <v>44</v>
      </c>
    </row>
    <row r="34" spans="2:6" ht="19.5" customHeight="1" x14ac:dyDescent="0.2">
      <c r="B34" s="187" t="s">
        <v>47</v>
      </c>
      <c r="C34" s="188"/>
      <c r="D34" s="35" t="s">
        <v>28</v>
      </c>
      <c r="E34" s="36" t="s">
        <v>29</v>
      </c>
      <c r="F34" s="44" t="s">
        <v>48</v>
      </c>
    </row>
    <row r="35" spans="2:6" ht="23.25" customHeight="1" x14ac:dyDescent="0.2">
      <c r="B35" s="187" t="s">
        <v>49</v>
      </c>
      <c r="C35" s="188"/>
      <c r="D35" s="35" t="s">
        <v>28</v>
      </c>
      <c r="E35" s="36" t="s">
        <v>29</v>
      </c>
      <c r="F35" s="44" t="s">
        <v>44</v>
      </c>
    </row>
    <row r="36" spans="2:6" ht="19.5" customHeight="1" x14ac:dyDescent="0.2">
      <c r="B36" s="187" t="s">
        <v>50</v>
      </c>
      <c r="C36" s="188"/>
      <c r="D36" s="35" t="s">
        <v>28</v>
      </c>
      <c r="E36" s="36" t="s">
        <v>29</v>
      </c>
      <c r="F36" s="44" t="s">
        <v>44</v>
      </c>
    </row>
    <row r="37" spans="2:6" ht="19.5" customHeight="1" x14ac:dyDescent="0.2">
      <c r="B37" s="106" t="s">
        <v>51</v>
      </c>
      <c r="C37" s="114"/>
      <c r="D37" s="35" t="s">
        <v>40</v>
      </c>
      <c r="E37" s="36" t="s">
        <v>29</v>
      </c>
      <c r="F37" s="44" t="s">
        <v>44</v>
      </c>
    </row>
    <row r="38" spans="2:6" ht="19.5" customHeight="1" x14ac:dyDescent="0.2">
      <c r="B38" s="106" t="s">
        <v>52</v>
      </c>
      <c r="C38" s="114"/>
      <c r="D38" s="35" t="s">
        <v>28</v>
      </c>
      <c r="E38" s="36" t="s">
        <v>29</v>
      </c>
      <c r="F38" s="44" t="s">
        <v>44</v>
      </c>
    </row>
    <row r="39" spans="2:6" ht="19.5" customHeight="1" thickBot="1" x14ac:dyDescent="0.25">
      <c r="B39" s="191" t="s">
        <v>53</v>
      </c>
      <c r="C39" s="192"/>
      <c r="D39" s="35" t="s">
        <v>28</v>
      </c>
      <c r="E39" s="36" t="s">
        <v>29</v>
      </c>
      <c r="F39" s="44" t="s">
        <v>26</v>
      </c>
    </row>
    <row r="40" spans="2:6" ht="19.5" customHeight="1" thickBot="1" x14ac:dyDescent="0.25">
      <c r="B40" s="45" t="s">
        <v>54</v>
      </c>
      <c r="C40" s="46"/>
      <c r="D40" s="47" t="s">
        <v>28</v>
      </c>
      <c r="E40" s="48" t="s">
        <v>29</v>
      </c>
      <c r="F40" s="44" t="s">
        <v>26</v>
      </c>
    </row>
    <row r="41" spans="2:6" ht="19.5" customHeight="1" x14ac:dyDescent="0.15">
      <c r="F41" s="44" t="s">
        <v>55</v>
      </c>
    </row>
    <row r="42" spans="2:6" ht="21" customHeight="1" x14ac:dyDescent="0.15">
      <c r="F42" s="44" t="s">
        <v>55</v>
      </c>
    </row>
    <row r="43" spans="2:6" ht="19.5" customHeight="1" x14ac:dyDescent="0.15">
      <c r="F43" s="44" t="s">
        <v>55</v>
      </c>
    </row>
    <row r="44" spans="2:6" ht="19.5" customHeight="1" x14ac:dyDescent="0.15">
      <c r="F44" s="44" t="s">
        <v>56</v>
      </c>
    </row>
    <row r="45" spans="2:6" ht="19.5" customHeight="1" x14ac:dyDescent="0.15">
      <c r="B45" s="5" t="s">
        <v>28</v>
      </c>
      <c r="F45" s="37" t="s">
        <v>56</v>
      </c>
    </row>
    <row r="46" spans="2:6" ht="19.5" customHeight="1" x14ac:dyDescent="0.15">
      <c r="B46" s="6" t="s">
        <v>33</v>
      </c>
      <c r="F46" s="37" t="s">
        <v>26</v>
      </c>
    </row>
    <row r="47" spans="2:6" ht="19.5" customHeight="1" x14ac:dyDescent="0.15">
      <c r="B47" s="6" t="s">
        <v>40</v>
      </c>
      <c r="F47" s="37" t="s">
        <v>26</v>
      </c>
    </row>
    <row r="48" spans="2:6" ht="19.5" customHeight="1" x14ac:dyDescent="0.15">
      <c r="F48" s="37" t="s">
        <v>26</v>
      </c>
    </row>
    <row r="49" spans="2:6" ht="19.5" customHeight="1" x14ac:dyDescent="0.15">
      <c r="B49" t="s">
        <v>38</v>
      </c>
      <c r="F49" s="37" t="s">
        <v>48</v>
      </c>
    </row>
    <row r="50" spans="2:6" ht="19.5" customHeight="1" x14ac:dyDescent="0.15">
      <c r="B50" t="s">
        <v>29</v>
      </c>
      <c r="F50" s="44" t="s">
        <v>57</v>
      </c>
    </row>
    <row r="51" spans="2:6" ht="19.5" customHeight="1" thickBot="1" x14ac:dyDescent="0.2">
      <c r="F51" s="49" t="s">
        <v>58</v>
      </c>
    </row>
    <row r="52" spans="2:6" ht="19.5" customHeight="1" x14ac:dyDescent="0.15"/>
    <row r="53" spans="2:6" ht="19.5" customHeight="1" x14ac:dyDescent="0.15"/>
    <row r="54" spans="2:6" ht="19.5" customHeight="1" x14ac:dyDescent="0.15"/>
    <row r="55" spans="2:6" ht="19.5" customHeight="1" x14ac:dyDescent="0.15"/>
    <row r="56" spans="2:6" ht="19.5" customHeight="1" x14ac:dyDescent="0.15"/>
    <row r="57" spans="2:6" ht="19.5" customHeight="1" x14ac:dyDescent="0.15"/>
    <row r="62" spans="2:6" hidden="1" x14ac:dyDescent="0.15"/>
    <row r="63" spans="2:6" hidden="1" x14ac:dyDescent="0.15"/>
    <row r="64" spans="2:6" hidden="1" x14ac:dyDescent="0.15"/>
    <row r="65" hidden="1" x14ac:dyDescent="0.15"/>
    <row r="66" hidden="1" x14ac:dyDescent="0.15"/>
    <row r="67" hidden="1" x14ac:dyDescent="0.15"/>
  </sheetData>
  <mergeCells count="25">
    <mergeCell ref="B35:C35"/>
    <mergeCell ref="B36:C36"/>
    <mergeCell ref="B39:C39"/>
    <mergeCell ref="B22:C22"/>
    <mergeCell ref="B23:C23"/>
    <mergeCell ref="B24:C24"/>
    <mergeCell ref="B27:C27"/>
    <mergeCell ref="B28:C28"/>
    <mergeCell ref="B29:C29"/>
    <mergeCell ref="B30:C30"/>
    <mergeCell ref="B31:C31"/>
    <mergeCell ref="B32:C32"/>
    <mergeCell ref="B34:C34"/>
    <mergeCell ref="F17:F18"/>
    <mergeCell ref="E17:E18"/>
    <mergeCell ref="D17:D18"/>
    <mergeCell ref="B15:F15"/>
    <mergeCell ref="B21:C21"/>
    <mergeCell ref="B20:C20"/>
    <mergeCell ref="B6:F6"/>
    <mergeCell ref="B7:F14"/>
    <mergeCell ref="B16:F16"/>
    <mergeCell ref="C2:E4"/>
    <mergeCell ref="F2:F4"/>
    <mergeCell ref="B2:B4"/>
  </mergeCells>
  <phoneticPr fontId="1" type="noConversion"/>
  <dataValidations count="2">
    <dataValidation type="list" allowBlank="1" showInputMessage="1" showErrorMessage="1" sqref="D20:D40" xr:uid="{00000000-0002-0000-0100-000000000000}">
      <formula1>$B$45:$B$47</formula1>
    </dataValidation>
    <dataValidation type="list" allowBlank="1" showInputMessage="1" showErrorMessage="1" sqref="E20:E40" xr:uid="{00000000-0002-0000-0100-000001000000}">
      <formula1>$B$49:$B$50</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66"/>
  <sheetViews>
    <sheetView showGridLines="0" zoomScale="70" zoomScaleNormal="70" zoomScalePageLayoutView="70" workbookViewId="0">
      <selection activeCell="E9" sqref="E9"/>
    </sheetView>
  </sheetViews>
  <sheetFormatPr baseColWidth="10" defaultColWidth="11.5" defaultRowHeight="48" customHeight="1" x14ac:dyDescent="0.2"/>
  <cols>
    <col min="1" max="1" width="4.1640625" customWidth="1"/>
    <col min="2" max="2" width="19" customWidth="1"/>
    <col min="3" max="3" width="25.1640625" customWidth="1"/>
    <col min="4" max="4" width="14.6640625" customWidth="1"/>
    <col min="5" max="5" width="12.5" customWidth="1"/>
    <col min="6" max="6" width="18.33203125" customWidth="1"/>
    <col min="7" max="7" width="24.83203125" customWidth="1"/>
    <col min="8" max="8" width="42.5" style="51" customWidth="1"/>
    <col min="9" max="9" width="14.6640625" customWidth="1"/>
    <col min="10" max="10" width="11.83203125" customWidth="1"/>
    <col min="11" max="11" width="14" customWidth="1"/>
    <col min="12" max="12" width="32.33203125" style="3" customWidth="1"/>
    <col min="13" max="13" width="7.6640625" customWidth="1"/>
  </cols>
  <sheetData>
    <row r="1" spans="2:17" ht="48" customHeight="1" x14ac:dyDescent="0.2">
      <c r="L1"/>
    </row>
    <row r="2" spans="2:17" ht="48" customHeight="1" x14ac:dyDescent="0.15">
      <c r="B2" s="141"/>
      <c r="C2" s="158" t="s">
        <v>16</v>
      </c>
      <c r="D2" s="159"/>
      <c r="E2" s="159"/>
      <c r="F2" s="159"/>
      <c r="G2" s="159"/>
      <c r="H2" s="159"/>
      <c r="I2" s="159"/>
      <c r="J2" s="160"/>
      <c r="K2" s="207" t="s">
        <v>1</v>
      </c>
      <c r="L2" s="208"/>
    </row>
    <row r="3" spans="2:17" ht="48" customHeight="1" x14ac:dyDescent="0.15">
      <c r="B3" s="141"/>
      <c r="C3" s="161"/>
      <c r="D3" s="162"/>
      <c r="E3" s="162"/>
      <c r="F3" s="162"/>
      <c r="G3" s="162"/>
      <c r="H3" s="162"/>
      <c r="I3" s="162"/>
      <c r="J3" s="163"/>
      <c r="K3" s="209"/>
      <c r="L3" s="210"/>
    </row>
    <row r="4" spans="2:17" ht="48" customHeight="1" x14ac:dyDescent="0.15">
      <c r="B4" s="141"/>
      <c r="C4" s="164"/>
      <c r="D4" s="165"/>
      <c r="E4" s="165"/>
      <c r="F4" s="165"/>
      <c r="G4" s="165"/>
      <c r="H4" s="165"/>
      <c r="I4" s="165"/>
      <c r="J4" s="166"/>
      <c r="K4" s="211"/>
      <c r="L4" s="212"/>
    </row>
    <row r="5" spans="2:17" ht="48" customHeight="1" thickBot="1" x14ac:dyDescent="0.25">
      <c r="C5" s="8"/>
      <c r="D5" s="9"/>
      <c r="E5" s="9"/>
      <c r="F5" s="9"/>
      <c r="G5" s="9"/>
      <c r="L5"/>
    </row>
    <row r="6" spans="2:17" ht="76.25" customHeight="1" x14ac:dyDescent="0.15">
      <c r="B6" s="198" t="s">
        <v>187</v>
      </c>
      <c r="C6" s="199"/>
      <c r="D6" s="199"/>
      <c r="E6" s="199"/>
      <c r="F6" s="199"/>
      <c r="G6" s="199"/>
      <c r="H6" s="199"/>
      <c r="I6" s="199"/>
      <c r="J6" s="199"/>
      <c r="K6" s="199"/>
      <c r="L6" s="200"/>
      <c r="M6" s="1"/>
      <c r="N6" s="1"/>
      <c r="O6" s="1"/>
      <c r="P6" s="1"/>
      <c r="Q6" s="1"/>
    </row>
    <row r="7" spans="2:17" ht="48" customHeight="1" x14ac:dyDescent="0.15">
      <c r="B7" s="204" t="s">
        <v>19</v>
      </c>
      <c r="C7" s="205"/>
      <c r="D7" s="205"/>
      <c r="E7" s="205"/>
      <c r="F7" s="205"/>
      <c r="G7" s="205"/>
      <c r="H7" s="205"/>
      <c r="I7" s="205"/>
      <c r="J7" s="205"/>
      <c r="K7" s="205"/>
      <c r="L7" s="206"/>
    </row>
    <row r="8" spans="2:17" ht="48" customHeight="1" x14ac:dyDescent="0.2">
      <c r="B8" s="80" t="s">
        <v>59</v>
      </c>
      <c r="C8" s="81"/>
      <c r="D8" s="81"/>
      <c r="E8" s="81"/>
      <c r="F8" s="81"/>
      <c r="G8" s="81"/>
      <c r="H8" s="127"/>
      <c r="I8" s="81"/>
      <c r="J8" s="81"/>
      <c r="K8" s="81"/>
      <c r="L8" s="82"/>
    </row>
    <row r="9" spans="2:17" ht="48" customHeight="1" x14ac:dyDescent="0.2">
      <c r="B9" s="80" t="s">
        <v>60</v>
      </c>
      <c r="C9" s="83"/>
      <c r="D9" s="83"/>
      <c r="E9" s="83"/>
      <c r="F9" s="83"/>
      <c r="G9" s="83"/>
      <c r="H9" s="128"/>
      <c r="I9" s="84"/>
      <c r="J9" s="83"/>
      <c r="K9" s="83"/>
      <c r="L9" s="85"/>
    </row>
    <row r="10" spans="2:17" ht="48" customHeight="1" x14ac:dyDescent="0.2">
      <c r="B10" s="80" t="s">
        <v>61</v>
      </c>
      <c r="C10" s="83"/>
      <c r="D10" s="83"/>
      <c r="E10" s="83"/>
      <c r="F10" s="83"/>
      <c r="G10" s="83"/>
      <c r="H10" s="128"/>
      <c r="I10" s="83"/>
      <c r="J10" s="83"/>
      <c r="K10" s="83"/>
      <c r="L10" s="85"/>
    </row>
    <row r="11" spans="2:17" ht="48" customHeight="1" x14ac:dyDescent="0.2">
      <c r="B11" s="80" t="s">
        <v>62</v>
      </c>
      <c r="C11" s="83"/>
      <c r="D11" s="83"/>
      <c r="E11" s="83"/>
      <c r="F11" s="83"/>
      <c r="G11" s="83"/>
      <c r="H11" s="128"/>
      <c r="I11" s="83"/>
      <c r="J11" s="83"/>
      <c r="K11" s="83"/>
      <c r="L11" s="85"/>
    </row>
    <row r="12" spans="2:17" ht="48" customHeight="1" x14ac:dyDescent="0.15">
      <c r="B12" s="201" t="s">
        <v>63</v>
      </c>
      <c r="C12" s="202"/>
      <c r="D12" s="202"/>
      <c r="E12" s="202"/>
      <c r="F12" s="202"/>
      <c r="G12" s="202"/>
      <c r="H12" s="202"/>
      <c r="I12" s="202"/>
      <c r="J12" s="202"/>
      <c r="K12" s="202"/>
      <c r="L12" s="203"/>
    </row>
    <row r="13" spans="2:17" ht="48" customHeight="1" x14ac:dyDescent="0.2">
      <c r="B13" s="80" t="s">
        <v>64</v>
      </c>
      <c r="C13" s="83"/>
      <c r="D13" s="83"/>
      <c r="E13" s="83"/>
      <c r="F13" s="83"/>
      <c r="G13" s="83"/>
      <c r="H13" s="128"/>
      <c r="I13" s="83"/>
      <c r="J13" s="83"/>
      <c r="K13" s="83"/>
      <c r="L13" s="85"/>
    </row>
    <row r="14" spans="2:17" ht="48" customHeight="1" thickBot="1" x14ac:dyDescent="0.25">
      <c r="B14" s="53"/>
      <c r="C14" s="54"/>
      <c r="D14" s="54"/>
      <c r="E14" s="54"/>
      <c r="F14" s="54"/>
      <c r="G14" s="54"/>
      <c r="H14" s="54"/>
      <c r="I14" s="54"/>
      <c r="J14" s="54"/>
      <c r="K14" s="54"/>
      <c r="L14" s="55"/>
    </row>
    <row r="15" spans="2:17" ht="48" customHeight="1" thickBot="1" x14ac:dyDescent="0.2">
      <c r="B15" s="195" t="s">
        <v>65</v>
      </c>
      <c r="C15" s="196"/>
      <c r="D15" s="196"/>
      <c r="E15" s="196"/>
      <c r="F15" s="196"/>
      <c r="G15" s="197"/>
      <c r="H15" s="194" t="s">
        <v>66</v>
      </c>
      <c r="I15" s="174"/>
      <c r="J15" s="174"/>
      <c r="K15" s="174"/>
      <c r="L15" s="175"/>
    </row>
    <row r="16" spans="2:17" ht="48" customHeight="1" thickBot="1" x14ac:dyDescent="0.2">
      <c r="B16" s="56" t="s">
        <v>67</v>
      </c>
      <c r="C16" s="193" t="s">
        <v>68</v>
      </c>
      <c r="D16" s="193"/>
      <c r="E16" s="193"/>
      <c r="F16" s="193"/>
      <c r="G16" s="193"/>
      <c r="H16" s="96" t="s">
        <v>69</v>
      </c>
      <c r="I16" s="96" t="s">
        <v>70</v>
      </c>
      <c r="J16" s="96" t="s">
        <v>71</v>
      </c>
      <c r="K16" s="96" t="s">
        <v>72</v>
      </c>
      <c r="L16" s="57" t="s">
        <v>73</v>
      </c>
    </row>
    <row r="17" spans="2:12" ht="48" customHeight="1" x14ac:dyDescent="0.15">
      <c r="B17" s="107" t="s">
        <v>25</v>
      </c>
      <c r="C17" s="231" t="s">
        <v>27</v>
      </c>
      <c r="D17" s="231"/>
      <c r="E17" s="231"/>
      <c r="F17" s="231"/>
      <c r="G17" s="231"/>
      <c r="H17" s="122" t="s">
        <v>74</v>
      </c>
      <c r="I17" s="111">
        <v>3</v>
      </c>
      <c r="J17" s="59">
        <v>3</v>
      </c>
      <c r="K17" s="59">
        <f t="shared" ref="K17:K19" si="0">+I17+J17</f>
        <v>6</v>
      </c>
      <c r="L17" s="60" t="str">
        <f t="shared" ref="L17:L19" si="1">IF(K17&lt;=4,"BAJO",IF(K17=5,"MEDIO",IF(K17=6,"ALTO",IF(K17=7,"ALTO","EXTREMO"))))</f>
        <v>ALTO</v>
      </c>
    </row>
    <row r="18" spans="2:12" ht="48" customHeight="1" x14ac:dyDescent="0.15">
      <c r="B18" s="107" t="s">
        <v>25</v>
      </c>
      <c r="C18" s="214" t="s">
        <v>31</v>
      </c>
      <c r="D18" s="214"/>
      <c r="E18" s="214"/>
      <c r="F18" s="214"/>
      <c r="G18" s="214"/>
      <c r="H18" s="122" t="s">
        <v>75</v>
      </c>
      <c r="I18" s="115">
        <v>2</v>
      </c>
      <c r="J18" s="116">
        <v>4</v>
      </c>
      <c r="K18" s="59">
        <f t="shared" si="0"/>
        <v>6</v>
      </c>
      <c r="L18" s="60" t="str">
        <f t="shared" si="1"/>
        <v>ALTO</v>
      </c>
    </row>
    <row r="19" spans="2:12" ht="48" customHeight="1" x14ac:dyDescent="0.15">
      <c r="B19" s="107" t="s">
        <v>25</v>
      </c>
      <c r="C19" s="214" t="s">
        <v>32</v>
      </c>
      <c r="D19" s="214"/>
      <c r="E19" s="214"/>
      <c r="F19" s="214"/>
      <c r="G19" s="214"/>
      <c r="H19" s="122" t="s">
        <v>76</v>
      </c>
      <c r="I19" s="115">
        <v>3</v>
      </c>
      <c r="J19" s="116">
        <v>3</v>
      </c>
      <c r="K19" s="59">
        <f t="shared" si="0"/>
        <v>6</v>
      </c>
      <c r="L19" s="60" t="str">
        <f t="shared" si="1"/>
        <v>ALTO</v>
      </c>
    </row>
    <row r="20" spans="2:12" ht="48" customHeight="1" x14ac:dyDescent="0.15">
      <c r="B20" s="107" t="s">
        <v>25</v>
      </c>
      <c r="C20" s="214" t="s">
        <v>77</v>
      </c>
      <c r="D20" s="214"/>
      <c r="E20" s="214"/>
      <c r="F20" s="214"/>
      <c r="G20" s="214"/>
      <c r="H20" s="112" t="s">
        <v>78</v>
      </c>
      <c r="I20" s="117">
        <v>2</v>
      </c>
      <c r="J20" s="59">
        <v>4</v>
      </c>
      <c r="K20" s="59">
        <f t="shared" ref="K20:K32" si="2">+I20+J20</f>
        <v>6</v>
      </c>
      <c r="L20" s="60" t="str">
        <f t="shared" ref="L20:L32" si="3">IF(K20&lt;=4,"BAJO",IF(K20=5,"MEDIO",IF(K20=6,"ALTO",IF(K20=7,"ALTO","EXTREMO"))))</f>
        <v>ALTO</v>
      </c>
    </row>
    <row r="21" spans="2:12" ht="48" customHeight="1" x14ac:dyDescent="0.15">
      <c r="B21" s="107" t="s">
        <v>25</v>
      </c>
      <c r="C21" s="123" t="s">
        <v>35</v>
      </c>
      <c r="D21" s="106"/>
      <c r="E21" s="106"/>
      <c r="F21" s="106"/>
      <c r="G21" s="106"/>
      <c r="H21" s="112" t="s">
        <v>79</v>
      </c>
      <c r="I21" s="58">
        <v>1</v>
      </c>
      <c r="J21" s="59">
        <v>3</v>
      </c>
      <c r="K21" s="59">
        <f t="shared" si="2"/>
        <v>4</v>
      </c>
      <c r="L21" s="60" t="str">
        <f t="shared" si="3"/>
        <v>BAJO</v>
      </c>
    </row>
    <row r="22" spans="2:12" ht="48" customHeight="1" x14ac:dyDescent="0.15">
      <c r="B22" s="107" t="s">
        <v>25</v>
      </c>
      <c r="C22" s="123" t="s">
        <v>36</v>
      </c>
      <c r="D22" s="106"/>
      <c r="E22" s="106"/>
      <c r="F22" s="106"/>
      <c r="G22" s="106"/>
      <c r="H22" s="112" t="s">
        <v>80</v>
      </c>
      <c r="I22" s="58">
        <v>2</v>
      </c>
      <c r="J22" s="59">
        <v>4</v>
      </c>
      <c r="K22" s="59">
        <f t="shared" ref="K22" si="4">+I22+J22</f>
        <v>6</v>
      </c>
      <c r="L22" s="60" t="str">
        <f t="shared" ref="L22" si="5">IF(K22&lt;=4,"BAJO",IF(K22=5,"MEDIO",IF(K22=6,"ALTO",IF(K22=7,"ALTO","EXTREMO"))))</f>
        <v>ALTO</v>
      </c>
    </row>
    <row r="23" spans="2:12" ht="48" customHeight="1" x14ac:dyDescent="0.15">
      <c r="B23" s="107" t="s">
        <v>25</v>
      </c>
      <c r="C23" s="214" t="s">
        <v>37</v>
      </c>
      <c r="D23" s="214"/>
      <c r="E23" s="214"/>
      <c r="F23" s="214"/>
      <c r="G23" s="214"/>
      <c r="H23" s="112" t="s">
        <v>81</v>
      </c>
      <c r="I23" s="58">
        <v>2</v>
      </c>
      <c r="J23" s="59">
        <v>3</v>
      </c>
      <c r="K23" s="59">
        <f t="shared" ref="K23:K25" si="6">+I23+J23</f>
        <v>5</v>
      </c>
      <c r="L23" s="60" t="str">
        <f t="shared" ref="L23:L25" si="7">IF(K23&lt;=4,"BAJO",IF(K23=5,"MEDIO",IF(K23=6,"ALTO",IF(K23=7,"ALTO","EXTREMO"))))</f>
        <v>MEDIO</v>
      </c>
    </row>
    <row r="24" spans="2:12" ht="48" customHeight="1" x14ac:dyDescent="0.15">
      <c r="B24" s="107" t="s">
        <v>25</v>
      </c>
      <c r="C24" s="214" t="s">
        <v>39</v>
      </c>
      <c r="D24" s="214"/>
      <c r="E24" s="214"/>
      <c r="F24" s="214"/>
      <c r="G24" s="214"/>
      <c r="H24" s="112" t="s">
        <v>82</v>
      </c>
      <c r="I24" s="58">
        <v>2</v>
      </c>
      <c r="J24" s="59">
        <v>3</v>
      </c>
      <c r="K24" s="59">
        <f t="shared" si="6"/>
        <v>5</v>
      </c>
      <c r="L24" s="60" t="str">
        <f t="shared" si="7"/>
        <v>MEDIO</v>
      </c>
    </row>
    <row r="25" spans="2:12" ht="48" customHeight="1" x14ac:dyDescent="0.15">
      <c r="B25" s="107" t="s">
        <v>25</v>
      </c>
      <c r="C25" s="214" t="s">
        <v>41</v>
      </c>
      <c r="D25" s="214"/>
      <c r="E25" s="214"/>
      <c r="F25" s="214"/>
      <c r="G25" s="214"/>
      <c r="H25" s="112" t="s">
        <v>83</v>
      </c>
      <c r="I25" s="58">
        <v>2</v>
      </c>
      <c r="J25" s="59">
        <v>3</v>
      </c>
      <c r="K25" s="59">
        <f t="shared" si="6"/>
        <v>5</v>
      </c>
      <c r="L25" s="60" t="str">
        <f t="shared" si="7"/>
        <v>MEDIO</v>
      </c>
    </row>
    <row r="26" spans="2:12" ht="48" customHeight="1" x14ac:dyDescent="0.15">
      <c r="B26" s="107" t="s">
        <v>25</v>
      </c>
      <c r="C26" s="238" t="s">
        <v>42</v>
      </c>
      <c r="D26" s="239"/>
      <c r="E26" s="239"/>
      <c r="F26" s="239"/>
      <c r="G26" s="240"/>
      <c r="H26" s="112" t="s">
        <v>84</v>
      </c>
      <c r="I26" s="58">
        <v>2</v>
      </c>
      <c r="J26" s="59">
        <v>3</v>
      </c>
      <c r="K26" s="59">
        <f t="shared" ref="K26" si="8">+I26+J26</f>
        <v>5</v>
      </c>
      <c r="L26" s="60" t="str">
        <f t="shared" ref="L26" si="9">IF(K26&lt;=4,"BAJO",IF(K26=5,"MEDIO",IF(K26=6,"ALTO",IF(K26=7,"ALTO","EXTREMO"))))</f>
        <v>MEDIO</v>
      </c>
    </row>
    <row r="27" spans="2:12" ht="48" customHeight="1" x14ac:dyDescent="0.15">
      <c r="B27" s="107" t="s">
        <v>25</v>
      </c>
      <c r="C27" s="214" t="s">
        <v>49</v>
      </c>
      <c r="D27" s="214"/>
      <c r="E27" s="214"/>
      <c r="F27" s="214"/>
      <c r="G27" s="214"/>
      <c r="H27" s="108" t="s">
        <v>85</v>
      </c>
      <c r="I27" s="58">
        <v>3</v>
      </c>
      <c r="J27" s="59">
        <v>5</v>
      </c>
      <c r="K27" s="59">
        <f t="shared" si="2"/>
        <v>8</v>
      </c>
      <c r="L27" s="60" t="str">
        <f t="shared" si="3"/>
        <v>EXTREMO</v>
      </c>
    </row>
    <row r="28" spans="2:12" ht="48" customHeight="1" x14ac:dyDescent="0.15">
      <c r="B28" s="107" t="s">
        <v>25</v>
      </c>
      <c r="C28" s="214" t="s">
        <v>43</v>
      </c>
      <c r="D28" s="214"/>
      <c r="E28" s="214"/>
      <c r="F28" s="214"/>
      <c r="G28" s="214"/>
      <c r="H28" s="108" t="s">
        <v>86</v>
      </c>
      <c r="I28" s="58">
        <v>3</v>
      </c>
      <c r="J28" s="59">
        <v>3</v>
      </c>
      <c r="K28" s="59">
        <f t="shared" si="2"/>
        <v>6</v>
      </c>
      <c r="L28" s="60" t="str">
        <f t="shared" si="3"/>
        <v>ALTO</v>
      </c>
    </row>
    <row r="29" spans="2:12" ht="48" customHeight="1" x14ac:dyDescent="0.15">
      <c r="B29" s="107" t="s">
        <v>25</v>
      </c>
      <c r="C29" s="214" t="s">
        <v>45</v>
      </c>
      <c r="D29" s="214"/>
      <c r="E29" s="214"/>
      <c r="F29" s="214"/>
      <c r="G29" s="214"/>
      <c r="H29" s="108" t="s">
        <v>87</v>
      </c>
      <c r="I29" s="58">
        <v>3</v>
      </c>
      <c r="J29" s="59">
        <v>3</v>
      </c>
      <c r="K29" s="59">
        <f t="shared" si="2"/>
        <v>6</v>
      </c>
      <c r="L29" s="60" t="str">
        <f t="shared" si="3"/>
        <v>ALTO</v>
      </c>
    </row>
    <row r="30" spans="2:12" ht="48" customHeight="1" x14ac:dyDescent="0.15">
      <c r="B30" s="107" t="s">
        <v>25</v>
      </c>
      <c r="C30" s="123" t="s">
        <v>46</v>
      </c>
      <c r="D30" s="123"/>
      <c r="E30" s="106"/>
      <c r="F30" s="106"/>
      <c r="G30" s="106"/>
      <c r="H30" s="108" t="s">
        <v>88</v>
      </c>
      <c r="I30" s="58">
        <v>1</v>
      </c>
      <c r="J30" s="59">
        <v>3</v>
      </c>
      <c r="K30" s="59">
        <f t="shared" si="2"/>
        <v>4</v>
      </c>
      <c r="L30" s="60" t="str">
        <f t="shared" si="3"/>
        <v>BAJO</v>
      </c>
    </row>
    <row r="31" spans="2:12" ht="48" customHeight="1" x14ac:dyDescent="0.15">
      <c r="B31" s="107" t="s">
        <v>25</v>
      </c>
      <c r="C31" s="214" t="s">
        <v>47</v>
      </c>
      <c r="D31" s="214"/>
      <c r="E31" s="214"/>
      <c r="F31" s="214"/>
      <c r="G31" s="214"/>
      <c r="H31" s="108" t="s">
        <v>89</v>
      </c>
      <c r="I31" s="58">
        <v>3</v>
      </c>
      <c r="J31" s="59">
        <v>4</v>
      </c>
      <c r="K31" s="59">
        <f t="shared" si="2"/>
        <v>7</v>
      </c>
      <c r="L31" s="60" t="str">
        <f t="shared" si="3"/>
        <v>ALTO</v>
      </c>
    </row>
    <row r="32" spans="2:12" ht="48" customHeight="1" x14ac:dyDescent="0.15">
      <c r="B32" s="107" t="s">
        <v>25</v>
      </c>
      <c r="C32" s="106" t="s">
        <v>51</v>
      </c>
      <c r="D32" s="106"/>
      <c r="E32" s="106"/>
      <c r="F32" s="106"/>
      <c r="G32" s="106"/>
      <c r="H32" s="108" t="s">
        <v>90</v>
      </c>
      <c r="I32" s="58">
        <v>3</v>
      </c>
      <c r="J32" s="59">
        <v>4</v>
      </c>
      <c r="K32" s="59">
        <f t="shared" si="2"/>
        <v>7</v>
      </c>
      <c r="L32" s="60" t="str">
        <f t="shared" si="3"/>
        <v>ALTO</v>
      </c>
    </row>
    <row r="33" spans="2:12" ht="48" customHeight="1" x14ac:dyDescent="0.15">
      <c r="B33" s="107" t="s">
        <v>25</v>
      </c>
      <c r="C33" s="214" t="s">
        <v>91</v>
      </c>
      <c r="D33" s="214"/>
      <c r="E33" s="214"/>
      <c r="F33" s="214"/>
      <c r="G33" s="214"/>
      <c r="H33" s="108" t="s">
        <v>92</v>
      </c>
      <c r="I33" s="58">
        <v>2</v>
      </c>
      <c r="J33" s="59">
        <v>4</v>
      </c>
      <c r="K33" s="59">
        <f t="shared" ref="K33:K34" si="10">+I33+J33</f>
        <v>6</v>
      </c>
      <c r="L33" s="60" t="str">
        <f t="shared" ref="L33:L34" si="11">IF(K33&lt;=4,"BAJO",IF(K33=5,"MEDIO",IF(K33=6,"ALTO",IF(K33=7,"ALTO","EXTREMO"))))</f>
        <v>ALTO</v>
      </c>
    </row>
    <row r="34" spans="2:12" ht="48" customHeight="1" thickBot="1" x14ac:dyDescent="0.2">
      <c r="B34" s="107" t="s">
        <v>25</v>
      </c>
      <c r="C34" s="106" t="s">
        <v>53</v>
      </c>
      <c r="D34" s="106"/>
      <c r="E34" s="106"/>
      <c r="F34" s="106"/>
      <c r="G34" s="106"/>
      <c r="H34" s="109" t="s">
        <v>93</v>
      </c>
      <c r="I34" s="61">
        <v>3</v>
      </c>
      <c r="J34" s="62">
        <v>2</v>
      </c>
      <c r="K34" s="62">
        <f t="shared" si="10"/>
        <v>5</v>
      </c>
      <c r="L34" s="63" t="str">
        <f t="shared" si="11"/>
        <v>MEDIO</v>
      </c>
    </row>
    <row r="35" spans="2:12" ht="48" customHeight="1" x14ac:dyDescent="0.2">
      <c r="B35" s="64"/>
      <c r="C35" s="51"/>
      <c r="D35" s="51"/>
      <c r="E35" s="51"/>
      <c r="F35" s="51"/>
      <c r="G35" s="51"/>
      <c r="H35" s="65"/>
      <c r="I35" s="65"/>
      <c r="J35" s="65"/>
      <c r="K35" s="65"/>
      <c r="L35" s="66"/>
    </row>
    <row r="36" spans="2:12" ht="48" customHeight="1" x14ac:dyDescent="0.2">
      <c r="B36" s="50"/>
      <c r="C36" s="237"/>
      <c r="D36" s="237"/>
      <c r="E36" s="237"/>
      <c r="F36" s="51"/>
      <c r="G36" s="51"/>
      <c r="H36" s="223"/>
      <c r="I36" s="223"/>
      <c r="J36" s="51"/>
      <c r="K36" s="51"/>
      <c r="L36" s="52"/>
    </row>
    <row r="37" spans="2:12" ht="48" customHeight="1" x14ac:dyDescent="0.2">
      <c r="B37" s="218" t="s">
        <v>94</v>
      </c>
      <c r="C37" s="219" t="s">
        <v>95</v>
      </c>
      <c r="D37" s="220"/>
      <c r="E37" s="67" t="s">
        <v>96</v>
      </c>
      <c r="F37" s="51"/>
      <c r="G37" s="217" t="s">
        <v>71</v>
      </c>
      <c r="H37" s="88" t="s">
        <v>97</v>
      </c>
      <c r="I37" s="88" t="s">
        <v>96</v>
      </c>
      <c r="J37" s="51"/>
      <c r="K37" s="51"/>
      <c r="L37" s="52"/>
    </row>
    <row r="38" spans="2:12" ht="48" customHeight="1" x14ac:dyDescent="0.2">
      <c r="B38" s="218"/>
      <c r="C38" s="215" t="s">
        <v>98</v>
      </c>
      <c r="D38" s="216"/>
      <c r="E38" s="87">
        <v>1</v>
      </c>
      <c r="F38" s="51"/>
      <c r="G38" s="217"/>
      <c r="H38" s="87" t="s">
        <v>99</v>
      </c>
      <c r="I38" s="68">
        <v>1</v>
      </c>
      <c r="J38" s="51"/>
      <c r="K38" s="51"/>
      <c r="L38" s="52"/>
    </row>
    <row r="39" spans="2:12" ht="48" customHeight="1" x14ac:dyDescent="0.2">
      <c r="B39" s="218"/>
      <c r="C39" s="215" t="s">
        <v>100</v>
      </c>
      <c r="D39" s="216"/>
      <c r="E39" s="87">
        <v>2</v>
      </c>
      <c r="F39" s="51"/>
      <c r="G39" s="217"/>
      <c r="H39" s="87" t="s">
        <v>101</v>
      </c>
      <c r="I39" s="68">
        <v>2</v>
      </c>
      <c r="J39" s="51"/>
      <c r="K39" s="51"/>
      <c r="L39" s="52"/>
    </row>
    <row r="40" spans="2:12" ht="48" customHeight="1" x14ac:dyDescent="0.2">
      <c r="B40" s="218"/>
      <c r="C40" s="215" t="s">
        <v>102</v>
      </c>
      <c r="D40" s="216"/>
      <c r="E40" s="87">
        <v>3</v>
      </c>
      <c r="F40" s="51"/>
      <c r="G40" s="217"/>
      <c r="H40" s="87" t="s">
        <v>103</v>
      </c>
      <c r="I40" s="68">
        <v>3</v>
      </c>
      <c r="J40" s="51"/>
      <c r="K40" s="51"/>
      <c r="L40" s="52"/>
    </row>
    <row r="41" spans="2:12" ht="54.75" customHeight="1" x14ac:dyDescent="0.2">
      <c r="B41" s="218"/>
      <c r="C41" s="215" t="s">
        <v>104</v>
      </c>
      <c r="D41" s="216"/>
      <c r="E41" s="87">
        <v>4</v>
      </c>
      <c r="F41" s="51"/>
      <c r="G41" s="217"/>
      <c r="H41" s="87" t="s">
        <v>105</v>
      </c>
      <c r="I41" s="68">
        <v>4</v>
      </c>
      <c r="J41" s="51"/>
      <c r="K41" s="51"/>
      <c r="L41" s="52"/>
    </row>
    <row r="42" spans="2:12" ht="48" customHeight="1" x14ac:dyDescent="0.2">
      <c r="B42" s="218"/>
      <c r="C42" s="215" t="s">
        <v>106</v>
      </c>
      <c r="D42" s="216"/>
      <c r="E42" s="87">
        <v>5</v>
      </c>
      <c r="F42" s="51"/>
      <c r="G42" s="217"/>
      <c r="H42" s="87" t="s">
        <v>107</v>
      </c>
      <c r="I42" s="68">
        <v>5</v>
      </c>
      <c r="J42" s="51"/>
      <c r="K42" s="51"/>
      <c r="L42" s="52"/>
    </row>
    <row r="43" spans="2:12" ht="48" customHeight="1" x14ac:dyDescent="0.2">
      <c r="B43" s="69"/>
      <c r="C43" s="70"/>
      <c r="D43" s="70"/>
      <c r="E43" s="70"/>
      <c r="F43" s="51"/>
      <c r="G43" s="70"/>
      <c r="H43" s="70"/>
      <c r="I43" s="70"/>
      <c r="J43" s="70"/>
      <c r="K43" s="70"/>
      <c r="L43" s="52"/>
    </row>
    <row r="44" spans="2:12" ht="48" customHeight="1" x14ac:dyDescent="0.2">
      <c r="B44" s="69"/>
      <c r="C44" s="223" t="s">
        <v>108</v>
      </c>
      <c r="D44" s="223"/>
      <c r="E44" s="223"/>
      <c r="F44" s="223"/>
      <c r="G44" s="223"/>
      <c r="H44" s="233"/>
      <c r="I44" s="233"/>
      <c r="J44" s="233"/>
      <c r="K44" s="233"/>
      <c r="L44" s="52"/>
    </row>
    <row r="45" spans="2:12" ht="48" customHeight="1" x14ac:dyDescent="0.15">
      <c r="B45" s="69"/>
      <c r="C45" s="221" t="s">
        <v>109</v>
      </c>
      <c r="D45" s="221"/>
      <c r="E45" s="221"/>
      <c r="F45" s="87" t="s">
        <v>110</v>
      </c>
      <c r="G45" s="87" t="s">
        <v>111</v>
      </c>
      <c r="H45" s="87" t="s">
        <v>112</v>
      </c>
      <c r="I45" s="221" t="s">
        <v>113</v>
      </c>
      <c r="J45" s="221"/>
      <c r="K45" s="221" t="s">
        <v>114</v>
      </c>
      <c r="L45" s="224"/>
    </row>
    <row r="46" spans="2:12" ht="48" customHeight="1" x14ac:dyDescent="0.15">
      <c r="B46" s="69"/>
      <c r="C46" s="221" t="s">
        <v>115</v>
      </c>
      <c r="D46" s="221"/>
      <c r="E46" s="221"/>
      <c r="F46" s="87" t="s">
        <v>116</v>
      </c>
      <c r="G46" s="87" t="s">
        <v>117</v>
      </c>
      <c r="H46" s="87" t="s">
        <v>118</v>
      </c>
      <c r="I46" s="221" t="s">
        <v>119</v>
      </c>
      <c r="J46" s="221"/>
      <c r="K46" s="221" t="s">
        <v>120</v>
      </c>
      <c r="L46" s="224"/>
    </row>
    <row r="47" spans="2:12" ht="48" customHeight="1" x14ac:dyDescent="0.2">
      <c r="B47" s="50"/>
      <c r="C47" s="222" t="s">
        <v>121</v>
      </c>
      <c r="D47" s="222"/>
      <c r="E47" s="222" t="s">
        <v>96</v>
      </c>
      <c r="F47" s="94" t="s">
        <v>99</v>
      </c>
      <c r="G47" s="94" t="s">
        <v>101</v>
      </c>
      <c r="H47" s="71" t="s">
        <v>103</v>
      </c>
      <c r="I47" s="226" t="s">
        <v>105</v>
      </c>
      <c r="J47" s="226"/>
      <c r="K47" s="222" t="s">
        <v>107</v>
      </c>
      <c r="L47" s="234"/>
    </row>
    <row r="48" spans="2:12" ht="48" customHeight="1" x14ac:dyDescent="0.2">
      <c r="B48" s="50"/>
      <c r="C48" s="222"/>
      <c r="D48" s="222"/>
      <c r="E48" s="222"/>
      <c r="F48" s="89">
        <v>1</v>
      </c>
      <c r="G48" s="89">
        <v>2</v>
      </c>
      <c r="H48" s="89">
        <v>3</v>
      </c>
      <c r="I48" s="235">
        <v>4</v>
      </c>
      <c r="J48" s="235"/>
      <c r="K48" s="235">
        <v>5</v>
      </c>
      <c r="L48" s="236"/>
    </row>
    <row r="49" spans="2:14" ht="48" customHeight="1" x14ac:dyDescent="0.2">
      <c r="B49" s="50"/>
      <c r="C49" s="221" t="s">
        <v>98</v>
      </c>
      <c r="D49" s="221"/>
      <c r="E49" s="95">
        <v>1</v>
      </c>
      <c r="F49" s="72">
        <v>2</v>
      </c>
      <c r="G49" s="72">
        <v>3</v>
      </c>
      <c r="H49" s="72">
        <v>4</v>
      </c>
      <c r="I49" s="232">
        <v>5</v>
      </c>
      <c r="J49" s="232"/>
      <c r="K49" s="213">
        <v>6</v>
      </c>
      <c r="L49" s="227"/>
    </row>
    <row r="50" spans="2:14" ht="48" customHeight="1" x14ac:dyDescent="0.2">
      <c r="B50" s="50"/>
      <c r="C50" s="221" t="s">
        <v>100</v>
      </c>
      <c r="D50" s="221"/>
      <c r="E50" s="95">
        <v>2</v>
      </c>
      <c r="F50" s="72">
        <v>3</v>
      </c>
      <c r="G50" s="72">
        <v>4</v>
      </c>
      <c r="H50" s="90">
        <v>5</v>
      </c>
      <c r="I50" s="213">
        <v>6</v>
      </c>
      <c r="J50" s="213"/>
      <c r="K50" s="228">
        <v>7</v>
      </c>
      <c r="L50" s="229"/>
    </row>
    <row r="51" spans="2:14" ht="48" customHeight="1" x14ac:dyDescent="0.2">
      <c r="B51" s="50"/>
      <c r="C51" s="221" t="s">
        <v>102</v>
      </c>
      <c r="D51" s="221"/>
      <c r="E51" s="95">
        <v>3</v>
      </c>
      <c r="F51" s="72">
        <v>4</v>
      </c>
      <c r="G51" s="90">
        <v>5</v>
      </c>
      <c r="H51" s="91">
        <v>6</v>
      </c>
      <c r="I51" s="213">
        <v>7</v>
      </c>
      <c r="J51" s="213"/>
      <c r="K51" s="225">
        <v>8</v>
      </c>
      <c r="L51" s="230"/>
    </row>
    <row r="52" spans="2:14" ht="48" customHeight="1" x14ac:dyDescent="0.2">
      <c r="B52" s="50"/>
      <c r="C52" s="221" t="s">
        <v>104</v>
      </c>
      <c r="D52" s="221"/>
      <c r="E52" s="95">
        <v>4</v>
      </c>
      <c r="F52" s="90">
        <v>5</v>
      </c>
      <c r="G52" s="91">
        <v>6</v>
      </c>
      <c r="H52" s="91">
        <v>7</v>
      </c>
      <c r="I52" s="225">
        <v>8</v>
      </c>
      <c r="J52" s="225"/>
      <c r="K52" s="225">
        <v>9</v>
      </c>
      <c r="L52" s="230"/>
    </row>
    <row r="53" spans="2:14" ht="48" customHeight="1" x14ac:dyDescent="0.2">
      <c r="B53" s="50"/>
      <c r="C53" s="221" t="s">
        <v>106</v>
      </c>
      <c r="D53" s="221"/>
      <c r="E53" s="95">
        <v>5</v>
      </c>
      <c r="F53" s="91">
        <v>6</v>
      </c>
      <c r="G53" s="91">
        <v>7</v>
      </c>
      <c r="H53" s="93">
        <v>8</v>
      </c>
      <c r="I53" s="225">
        <v>9</v>
      </c>
      <c r="J53" s="225"/>
      <c r="K53" s="225">
        <v>10</v>
      </c>
      <c r="L53" s="230"/>
    </row>
    <row r="54" spans="2:14" ht="48" customHeight="1" x14ac:dyDescent="0.2">
      <c r="B54" s="50"/>
      <c r="C54" s="51"/>
      <c r="D54" s="51"/>
      <c r="E54" s="51"/>
      <c r="F54" s="51"/>
      <c r="G54" s="51"/>
      <c r="I54" s="51"/>
      <c r="J54" s="51"/>
      <c r="K54" s="51"/>
      <c r="L54" s="52"/>
      <c r="N54" s="4"/>
    </row>
    <row r="55" spans="2:14" ht="48" customHeight="1" x14ac:dyDescent="0.2">
      <c r="B55" s="50"/>
      <c r="C55" s="51"/>
      <c r="D55" s="51"/>
      <c r="E55" s="51"/>
      <c r="F55" s="51"/>
      <c r="G55" s="223" t="s">
        <v>122</v>
      </c>
      <c r="H55" s="223"/>
      <c r="I55" s="51"/>
      <c r="J55" s="51"/>
      <c r="K55" s="51"/>
      <c r="L55" s="52"/>
    </row>
    <row r="56" spans="2:14" ht="48" customHeight="1" x14ac:dyDescent="0.2">
      <c r="B56" s="50"/>
      <c r="C56" s="51"/>
      <c r="D56" s="51"/>
      <c r="E56" s="51"/>
      <c r="F56" s="51"/>
      <c r="G56" s="94" t="s">
        <v>108</v>
      </c>
      <c r="H56" s="73" t="s">
        <v>121</v>
      </c>
      <c r="I56" s="51"/>
      <c r="J56" s="51"/>
      <c r="K56" s="51"/>
      <c r="L56" s="52"/>
    </row>
    <row r="57" spans="2:14" ht="48" customHeight="1" x14ac:dyDescent="0.2">
      <c r="B57" s="50"/>
      <c r="C57" s="51"/>
      <c r="D57" s="51"/>
      <c r="E57" s="51"/>
      <c r="F57" s="51"/>
      <c r="G57" s="93" t="s">
        <v>123</v>
      </c>
      <c r="H57" s="74" t="s">
        <v>124</v>
      </c>
      <c r="I57" s="51"/>
      <c r="J57" s="51"/>
      <c r="K57" s="51"/>
      <c r="L57" s="52"/>
    </row>
    <row r="58" spans="2:14" ht="48" customHeight="1" x14ac:dyDescent="0.2">
      <c r="B58" s="50"/>
      <c r="C58" s="51"/>
      <c r="D58" s="51"/>
      <c r="E58" s="51"/>
      <c r="F58" s="51"/>
      <c r="G58" s="91" t="s">
        <v>125</v>
      </c>
      <c r="H58" s="74" t="s">
        <v>126</v>
      </c>
      <c r="I58" s="51"/>
      <c r="J58" s="51"/>
      <c r="K58" s="51"/>
      <c r="L58" s="52"/>
    </row>
    <row r="59" spans="2:14" ht="48" customHeight="1" x14ac:dyDescent="0.2">
      <c r="B59" s="50"/>
      <c r="C59" s="51"/>
      <c r="D59" s="51"/>
      <c r="E59" s="51"/>
      <c r="F59" s="51"/>
      <c r="G59" s="90">
        <v>5</v>
      </c>
      <c r="H59" s="74" t="s">
        <v>127</v>
      </c>
      <c r="I59" s="51"/>
      <c r="J59" s="51"/>
      <c r="K59" s="51"/>
      <c r="L59" s="52"/>
    </row>
    <row r="60" spans="2:14" ht="48" customHeight="1" x14ac:dyDescent="0.2">
      <c r="B60" s="50"/>
      <c r="C60" s="51"/>
      <c r="D60" s="51"/>
      <c r="E60" s="51"/>
      <c r="F60" s="51"/>
      <c r="G60" s="72" t="s">
        <v>128</v>
      </c>
      <c r="H60" s="74" t="s">
        <v>129</v>
      </c>
      <c r="I60" s="51"/>
      <c r="J60" s="51"/>
      <c r="K60" s="51"/>
      <c r="L60" s="52"/>
    </row>
    <row r="61" spans="2:14" ht="48" customHeight="1" thickBot="1" x14ac:dyDescent="0.25">
      <c r="B61" s="53"/>
      <c r="C61" s="54"/>
      <c r="D61" s="54"/>
      <c r="E61" s="54"/>
      <c r="F61" s="54"/>
      <c r="G61" s="54"/>
      <c r="H61" s="54"/>
      <c r="I61" s="54"/>
      <c r="J61" s="54"/>
      <c r="K61" s="54"/>
      <c r="L61" s="55"/>
    </row>
    <row r="65" spans="2:2" ht="48" customHeight="1" x14ac:dyDescent="0.2">
      <c r="B65" s="6" t="s">
        <v>66</v>
      </c>
    </row>
    <row r="66" spans="2:2" ht="48" customHeight="1" x14ac:dyDescent="0.2">
      <c r="B66" s="6" t="s">
        <v>130</v>
      </c>
    </row>
  </sheetData>
  <autoFilter ref="B16:Q49" xr:uid="{00000000-0009-0000-0000-000002000000}">
    <filterColumn colId="1" showButton="0"/>
    <filterColumn colId="2" showButton="0"/>
    <filterColumn colId="3" showButton="0"/>
    <filterColumn colId="4" showButton="0"/>
  </autoFilter>
  <mergeCells count="61">
    <mergeCell ref="C18:G18"/>
    <mergeCell ref="C19:G19"/>
    <mergeCell ref="C23:G23"/>
    <mergeCell ref="C24:G24"/>
    <mergeCell ref="C25:G25"/>
    <mergeCell ref="C17:G17"/>
    <mergeCell ref="H36:I36"/>
    <mergeCell ref="C46:E46"/>
    <mergeCell ref="C49:D49"/>
    <mergeCell ref="I49:J49"/>
    <mergeCell ref="C42:D42"/>
    <mergeCell ref="C45:E45"/>
    <mergeCell ref="E47:E48"/>
    <mergeCell ref="C44:K44"/>
    <mergeCell ref="K47:L47"/>
    <mergeCell ref="K48:L48"/>
    <mergeCell ref="K46:L46"/>
    <mergeCell ref="C36:E36"/>
    <mergeCell ref="I48:J48"/>
    <mergeCell ref="C28:G28"/>
    <mergeCell ref="C29:G29"/>
    <mergeCell ref="G55:H55"/>
    <mergeCell ref="C50:D50"/>
    <mergeCell ref="K45:L45"/>
    <mergeCell ref="C53:D53"/>
    <mergeCell ref="C52:D52"/>
    <mergeCell ref="I53:J53"/>
    <mergeCell ref="I47:J47"/>
    <mergeCell ref="I45:J45"/>
    <mergeCell ref="I46:J46"/>
    <mergeCell ref="K49:L49"/>
    <mergeCell ref="K50:L50"/>
    <mergeCell ref="K51:L51"/>
    <mergeCell ref="K52:L52"/>
    <mergeCell ref="K53:L53"/>
    <mergeCell ref="I52:J52"/>
    <mergeCell ref="I51:J51"/>
    <mergeCell ref="B37:B42"/>
    <mergeCell ref="C37:D37"/>
    <mergeCell ref="C38:D38"/>
    <mergeCell ref="C51:D51"/>
    <mergeCell ref="C47:D48"/>
    <mergeCell ref="I50:J50"/>
    <mergeCell ref="C33:G33"/>
    <mergeCell ref="C20:G20"/>
    <mergeCell ref="C27:G27"/>
    <mergeCell ref="C39:D39"/>
    <mergeCell ref="C40:D40"/>
    <mergeCell ref="C41:D41"/>
    <mergeCell ref="G37:G42"/>
    <mergeCell ref="C31:G31"/>
    <mergeCell ref="C26:G26"/>
    <mergeCell ref="C16:G16"/>
    <mergeCell ref="H15:L15"/>
    <mergeCell ref="B15:G15"/>
    <mergeCell ref="B6:L6"/>
    <mergeCell ref="B2:B4"/>
    <mergeCell ref="B12:L12"/>
    <mergeCell ref="B7:L7"/>
    <mergeCell ref="C2:J4"/>
    <mergeCell ref="K2:L4"/>
  </mergeCells>
  <phoneticPr fontId="1" type="noConversion"/>
  <conditionalFormatting sqref="J17:K34">
    <cfRule type="expression" dxfId="17" priority="1" stopIfTrue="1">
      <formula>"""bajo"""</formula>
    </cfRule>
  </conditionalFormatting>
  <conditionalFormatting sqref="L17:L34">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6">
    <dataValidation type="list" allowBlank="1" showInputMessage="1" showErrorMessage="1" sqref="H15" xr:uid="{00000000-0002-0000-0200-000000000000}">
      <formula1>$B$65:$B$66</formula1>
    </dataValidation>
    <dataValidation type="list" allowBlank="1" showInputMessage="1" showErrorMessage="1" sqref="C33" xr:uid="{00000000-0002-0000-0200-000001000000}">
      <formula1>INDIRECT(#REF!)</formula1>
    </dataValidation>
    <dataValidation type="list" allowBlank="1" showInputMessage="1" showErrorMessage="1" sqref="C34" xr:uid="{00000000-0002-0000-0200-000002000000}">
      <formula1>INDIRECT($B$34)</formula1>
    </dataValidation>
    <dataValidation type="list" allowBlank="1" showInputMessage="1" showErrorMessage="1" sqref="I17:I34" xr:uid="{00000000-0002-0000-0200-000003000000}">
      <formula1>$E$38:$E$42</formula1>
    </dataValidation>
    <dataValidation type="list" allowBlank="1" showInputMessage="1" showErrorMessage="1" sqref="J17:J34" xr:uid="{00000000-0002-0000-0200-000004000000}">
      <formula1>$I$38:$I$42</formula1>
    </dataValidation>
    <dataValidation type="list" allowBlank="1" showInputMessage="1" showErrorMessage="1" sqref="B17:B34" xr:uid="{00000000-0002-0000-0200-000005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4"/>
  <sheetViews>
    <sheetView showGridLines="0" zoomScale="40" zoomScaleNormal="40" zoomScalePageLayoutView="70" workbookViewId="0">
      <selection activeCell="B6" sqref="B6:R6"/>
    </sheetView>
  </sheetViews>
  <sheetFormatPr baseColWidth="10" defaultColWidth="11.5" defaultRowHeight="72" customHeight="1" x14ac:dyDescent="0.2"/>
  <cols>
    <col min="1" max="1" width="2.83203125" customWidth="1"/>
    <col min="2" max="2" width="41.6640625" customWidth="1"/>
    <col min="3" max="3" width="15.83203125" customWidth="1"/>
    <col min="4" max="4" width="13.1640625" customWidth="1"/>
    <col min="5" max="5" width="16.5" customWidth="1"/>
    <col min="6" max="6" width="14.83203125" customWidth="1"/>
    <col min="7" max="7" width="46.83203125" style="132" customWidth="1"/>
    <col min="8" max="8" width="45.1640625" style="132" customWidth="1"/>
    <col min="9" max="9" width="24.6640625" customWidth="1"/>
    <col min="10" max="10" width="9.5" customWidth="1"/>
    <col min="11" max="16" width="14" customWidth="1"/>
    <col min="17" max="17" width="40.6640625" style="51" customWidth="1"/>
    <col min="18" max="18" width="41.6640625" style="129" customWidth="1"/>
  </cols>
  <sheetData>
    <row r="2" spans="2:26" ht="72" customHeight="1" x14ac:dyDescent="0.15">
      <c r="B2" s="141"/>
      <c r="C2" s="158" t="s">
        <v>16</v>
      </c>
      <c r="D2" s="159"/>
      <c r="E2" s="159"/>
      <c r="F2" s="159"/>
      <c r="G2" s="159"/>
      <c r="H2" s="159"/>
      <c r="I2" s="159"/>
      <c r="J2" s="159"/>
      <c r="K2" s="159"/>
      <c r="L2" s="159"/>
      <c r="M2" s="159"/>
      <c r="N2" s="159"/>
      <c r="O2" s="159"/>
      <c r="P2" s="160"/>
      <c r="Q2" s="242" t="s">
        <v>1</v>
      </c>
      <c r="R2" s="243"/>
    </row>
    <row r="3" spans="2:26" ht="72" customHeight="1" x14ac:dyDescent="0.15">
      <c r="B3" s="141"/>
      <c r="C3" s="161"/>
      <c r="D3" s="162"/>
      <c r="E3" s="162"/>
      <c r="F3" s="162"/>
      <c r="G3" s="162"/>
      <c r="H3" s="162"/>
      <c r="I3" s="162"/>
      <c r="J3" s="162"/>
      <c r="K3" s="162"/>
      <c r="L3" s="162"/>
      <c r="M3" s="162"/>
      <c r="N3" s="162"/>
      <c r="O3" s="162"/>
      <c r="P3" s="163"/>
      <c r="Q3" s="244"/>
      <c r="R3" s="245"/>
    </row>
    <row r="4" spans="2:26" ht="72" customHeight="1" x14ac:dyDescent="0.15">
      <c r="B4" s="141"/>
      <c r="C4" s="164"/>
      <c r="D4" s="165"/>
      <c r="E4" s="165"/>
      <c r="F4" s="165"/>
      <c r="G4" s="165"/>
      <c r="H4" s="165"/>
      <c r="I4" s="165"/>
      <c r="J4" s="165"/>
      <c r="K4" s="165"/>
      <c r="L4" s="165"/>
      <c r="M4" s="165"/>
      <c r="N4" s="165"/>
      <c r="O4" s="165"/>
      <c r="P4" s="166"/>
      <c r="Q4" s="246"/>
      <c r="R4" s="247"/>
    </row>
    <row r="5" spans="2:26" ht="72" customHeight="1" thickBot="1" x14ac:dyDescent="0.25"/>
    <row r="6" spans="2:26" ht="72" customHeight="1" thickBot="1" x14ac:dyDescent="0.2">
      <c r="B6" s="252" t="str">
        <f>+EVALUACION!B6</f>
        <v xml:space="preserve">Objeto Contractual: "ADQUIRIR, INSTALAR Y CONFIGURAR SISTEMAS DE SEGURIDAD COMUNITARIA EN LA LOCALIDAD DE PUENTE ARANDA, PARA FORTALECER LA SEGURIDAD, PROMOVER LA PARTICIPACIÓN CIUDADANA Y MEJORAR LA CONVIVENCIA SOCIAL MEDIANTE EL USO DE HERRAMIENTAS TECNOLÓGICAS." </v>
      </c>
      <c r="C6" s="253"/>
      <c r="D6" s="253"/>
      <c r="E6" s="253"/>
      <c r="F6" s="253"/>
      <c r="G6" s="253"/>
      <c r="H6" s="253"/>
      <c r="I6" s="253"/>
      <c r="J6" s="253"/>
      <c r="K6" s="253"/>
      <c r="L6" s="253"/>
      <c r="M6" s="253"/>
      <c r="N6" s="253"/>
      <c r="O6" s="253"/>
      <c r="P6" s="253"/>
      <c r="Q6" s="253"/>
      <c r="R6" s="254"/>
      <c r="S6" s="1"/>
      <c r="T6" s="1"/>
      <c r="U6" s="1"/>
      <c r="V6" s="1"/>
      <c r="W6" s="1"/>
      <c r="X6" s="1"/>
      <c r="Y6" s="1"/>
      <c r="Z6" s="1"/>
    </row>
    <row r="7" spans="2:26" ht="33.75" customHeight="1" x14ac:dyDescent="0.15">
      <c r="B7" s="255" t="s">
        <v>19</v>
      </c>
      <c r="C7" s="256"/>
      <c r="D7" s="256"/>
      <c r="E7" s="256"/>
      <c r="F7" s="256"/>
      <c r="G7" s="256"/>
      <c r="H7" s="256"/>
      <c r="I7" s="256"/>
      <c r="J7" s="256"/>
      <c r="K7" s="256"/>
      <c r="L7" s="256"/>
      <c r="M7" s="256"/>
      <c r="N7" s="256"/>
      <c r="O7" s="256"/>
      <c r="P7" s="256"/>
      <c r="Q7" s="256"/>
      <c r="R7" s="257"/>
    </row>
    <row r="8" spans="2:26" ht="23.25" customHeight="1" x14ac:dyDescent="0.2">
      <c r="B8" s="250"/>
      <c r="C8" s="251"/>
      <c r="D8" s="251"/>
      <c r="E8" s="251"/>
      <c r="F8" s="251"/>
      <c r="G8" s="251"/>
      <c r="H8" s="251"/>
      <c r="I8" s="251"/>
      <c r="J8" s="251"/>
      <c r="K8" s="251"/>
      <c r="L8" s="251"/>
      <c r="M8" s="251"/>
      <c r="N8" s="251"/>
      <c r="O8" s="251"/>
      <c r="P8" s="251"/>
      <c r="Q8" s="251"/>
      <c r="R8" s="251"/>
    </row>
    <row r="9" spans="2:26" ht="72" customHeight="1" x14ac:dyDescent="0.15">
      <c r="B9" s="248"/>
      <c r="C9" s="249"/>
      <c r="D9" s="249"/>
      <c r="E9" s="249"/>
      <c r="F9" s="249"/>
      <c r="G9" s="249"/>
      <c r="H9" s="249"/>
      <c r="I9" s="249"/>
      <c r="J9" s="249"/>
      <c r="K9" s="249"/>
      <c r="L9" s="249"/>
      <c r="M9" s="249"/>
      <c r="N9" s="249"/>
      <c r="O9" s="249"/>
      <c r="P9" s="249"/>
      <c r="Q9" s="249"/>
      <c r="R9" s="249"/>
    </row>
    <row r="10" spans="2:26" ht="25.5" customHeight="1" x14ac:dyDescent="0.2">
      <c r="B10" s="250"/>
      <c r="C10" s="251"/>
      <c r="D10" s="251"/>
      <c r="E10" s="251"/>
      <c r="F10" s="251"/>
      <c r="G10" s="251"/>
      <c r="H10" s="251"/>
      <c r="I10" s="251"/>
      <c r="J10" s="251"/>
      <c r="K10" s="251"/>
      <c r="L10" s="251"/>
      <c r="M10" s="251"/>
      <c r="N10" s="251"/>
      <c r="O10" s="251"/>
      <c r="P10" s="251"/>
      <c r="Q10" s="251"/>
      <c r="R10" s="251"/>
    </row>
    <row r="11" spans="2:26" ht="72" hidden="1" customHeight="1" x14ac:dyDescent="0.2">
      <c r="B11" s="50"/>
      <c r="R11" s="52"/>
    </row>
    <row r="12" spans="2:26" ht="18.75" customHeight="1" x14ac:dyDescent="0.2">
      <c r="B12" s="7"/>
      <c r="R12" s="52"/>
    </row>
    <row r="13" spans="2:26" ht="10.5" customHeight="1" thickBot="1" x14ac:dyDescent="0.25">
      <c r="B13" s="7"/>
      <c r="R13" s="52"/>
    </row>
    <row r="14" spans="2:26" ht="72" hidden="1" customHeight="1" thickBot="1" x14ac:dyDescent="0.25">
      <c r="B14" s="2"/>
      <c r="R14" s="52"/>
    </row>
    <row r="15" spans="2:26" ht="72" customHeight="1" thickBot="1" x14ac:dyDescent="0.2">
      <c r="B15" s="75" t="s">
        <v>67</v>
      </c>
      <c r="C15" s="241" t="s">
        <v>68</v>
      </c>
      <c r="D15" s="241"/>
      <c r="E15" s="241"/>
      <c r="F15" s="241"/>
      <c r="G15" s="258" t="s">
        <v>131</v>
      </c>
      <c r="H15" s="258"/>
      <c r="I15" s="96" t="s">
        <v>70</v>
      </c>
      <c r="J15" s="96" t="s">
        <v>71</v>
      </c>
      <c r="K15" s="96" t="s">
        <v>72</v>
      </c>
      <c r="L15" s="96" t="s">
        <v>73</v>
      </c>
      <c r="M15" s="96" t="s">
        <v>132</v>
      </c>
      <c r="N15" s="96" t="s">
        <v>133</v>
      </c>
      <c r="O15" s="96" t="s">
        <v>134</v>
      </c>
      <c r="P15" s="96" t="s">
        <v>135</v>
      </c>
      <c r="Q15" s="96" t="s">
        <v>136</v>
      </c>
      <c r="R15" s="57" t="s">
        <v>137</v>
      </c>
    </row>
    <row r="16" spans="2:26" s="18" customFormat="1" ht="105" customHeight="1" thickBot="1" x14ac:dyDescent="0.2">
      <c r="B16" s="76" t="str">
        <f>+EVALUACION!B17</f>
        <v>EJECUCIÓN</v>
      </c>
      <c r="C16" s="269" t="str">
        <f>+EVALUACION!C17</f>
        <v>Fluctuaciones del valor de la moneda</v>
      </c>
      <c r="D16" s="269"/>
      <c r="E16" s="269"/>
      <c r="F16" s="269"/>
      <c r="G16" s="267" t="s">
        <v>138</v>
      </c>
      <c r="H16" s="268"/>
      <c r="I16" s="77">
        <f>+EVALUACION!I17</f>
        <v>3</v>
      </c>
      <c r="J16" s="77">
        <f>+EVALUACION!J17</f>
        <v>3</v>
      </c>
      <c r="K16" s="58">
        <f t="shared" ref="K16:K33" si="0">+I16+J16</f>
        <v>6</v>
      </c>
      <c r="L16" s="58" t="str">
        <f t="shared" ref="L16:L33" si="1">IF(K16&lt;=4,"BAJO",IF(K16=5,"MEDIO",IF(K16=6,"ALTO",IF(K16=7,"ALTO","EXTREMO"))))</f>
        <v>ALTO</v>
      </c>
      <c r="M16" s="58" t="s">
        <v>139</v>
      </c>
      <c r="N16" s="78" t="s">
        <v>140</v>
      </c>
      <c r="O16" s="78" t="s">
        <v>141</v>
      </c>
      <c r="P16" s="78" t="s">
        <v>142</v>
      </c>
      <c r="Q16" s="126" t="s">
        <v>143</v>
      </c>
      <c r="R16" s="125" t="s">
        <v>144</v>
      </c>
    </row>
    <row r="17" spans="2:18" s="18" customFormat="1" ht="145.5" customHeight="1" thickBot="1" x14ac:dyDescent="0.2">
      <c r="B17" s="76" t="str">
        <f>+EVALUACION!B18</f>
        <v>EJECUCIÓN</v>
      </c>
      <c r="C17" s="269" t="str">
        <f>+EVALUACION!C18</f>
        <v>Variación de los precios del mercado</v>
      </c>
      <c r="D17" s="269"/>
      <c r="E17" s="269"/>
      <c r="F17" s="269"/>
      <c r="G17" s="267" t="s">
        <v>145</v>
      </c>
      <c r="H17" s="268"/>
      <c r="I17" s="77">
        <f>+EVALUACION!I18</f>
        <v>2</v>
      </c>
      <c r="J17" s="77">
        <f>+EVALUACION!J18</f>
        <v>4</v>
      </c>
      <c r="K17" s="58">
        <f t="shared" si="0"/>
        <v>6</v>
      </c>
      <c r="L17" s="58" t="str">
        <f t="shared" si="1"/>
        <v>ALTO</v>
      </c>
      <c r="M17" s="58" t="s">
        <v>139</v>
      </c>
      <c r="N17" s="78" t="s">
        <v>146</v>
      </c>
      <c r="O17" s="78" t="s">
        <v>147</v>
      </c>
      <c r="P17" s="78" t="s">
        <v>148</v>
      </c>
      <c r="Q17" s="126" t="s">
        <v>143</v>
      </c>
      <c r="R17" s="125" t="s">
        <v>144</v>
      </c>
    </row>
    <row r="18" spans="2:18" s="18" customFormat="1" ht="112.5" customHeight="1" thickBot="1" x14ac:dyDescent="0.2">
      <c r="B18" s="76" t="str">
        <f>+EVALUACION!B19</f>
        <v>EJECUCIÓN</v>
      </c>
      <c r="C18" s="269" t="str">
        <f>+EVALUACION!C19</f>
        <v>Factores políticos o macroeconómicos.</v>
      </c>
      <c r="D18" s="269"/>
      <c r="E18" s="269"/>
      <c r="F18" s="269"/>
      <c r="G18" s="267" t="s">
        <v>149</v>
      </c>
      <c r="H18" s="268"/>
      <c r="I18" s="77">
        <f>+EVALUACION!I19</f>
        <v>3</v>
      </c>
      <c r="J18" s="77">
        <f>+EVALUACION!J19</f>
        <v>3</v>
      </c>
      <c r="K18" s="58">
        <f t="shared" si="0"/>
        <v>6</v>
      </c>
      <c r="L18" s="58" t="str">
        <f t="shared" si="1"/>
        <v>ALTO</v>
      </c>
      <c r="M18" s="58" t="s">
        <v>150</v>
      </c>
      <c r="N18" s="78" t="s">
        <v>146</v>
      </c>
      <c r="O18" s="78" t="s">
        <v>147</v>
      </c>
      <c r="P18" s="78" t="s">
        <v>148</v>
      </c>
      <c r="Q18" s="126" t="s">
        <v>143</v>
      </c>
      <c r="R18" s="125" t="s">
        <v>144</v>
      </c>
    </row>
    <row r="19" spans="2:18" s="18" customFormat="1" ht="123" customHeight="1" thickBot="1" x14ac:dyDescent="0.2">
      <c r="B19" s="76" t="str">
        <f>+EVALUACION!B20</f>
        <v>EJECUCIÓN</v>
      </c>
      <c r="C19" s="269" t="str">
        <f>+EVALUACION!C20</f>
        <v>Incumplimiento del objeto o de las obligaciones contractuales</v>
      </c>
      <c r="D19" s="269"/>
      <c r="E19" s="269"/>
      <c r="F19" s="269"/>
      <c r="G19" s="267" t="s">
        <v>151</v>
      </c>
      <c r="H19" s="268"/>
      <c r="I19" s="77">
        <f>+EVALUACION!I20</f>
        <v>2</v>
      </c>
      <c r="J19" s="77">
        <f>+EVALUACION!J20</f>
        <v>4</v>
      </c>
      <c r="K19" s="58">
        <f t="shared" si="0"/>
        <v>6</v>
      </c>
      <c r="L19" s="58" t="str">
        <f t="shared" si="1"/>
        <v>ALTO</v>
      </c>
      <c r="M19" s="120" t="s">
        <v>139</v>
      </c>
      <c r="N19" s="121" t="s">
        <v>152</v>
      </c>
      <c r="O19" s="78" t="s">
        <v>147</v>
      </c>
      <c r="P19" s="121" t="s">
        <v>153</v>
      </c>
      <c r="Q19" s="126" t="s">
        <v>143</v>
      </c>
      <c r="R19" s="125" t="s">
        <v>144</v>
      </c>
    </row>
    <row r="20" spans="2:18" s="18" customFormat="1" ht="133.5" customHeight="1" thickBot="1" x14ac:dyDescent="0.2">
      <c r="B20" s="76" t="str">
        <f>+EVALUACION!B21</f>
        <v>EJECUCIÓN</v>
      </c>
      <c r="C20" s="269" t="str">
        <f>+EVALUACION!C21</f>
        <v>Variación en la disponibilidad o en el costo de los insumos necesarios para prestar los servicios.</v>
      </c>
      <c r="D20" s="269"/>
      <c r="E20" s="269"/>
      <c r="F20" s="269"/>
      <c r="G20" s="267" t="s">
        <v>154</v>
      </c>
      <c r="H20" s="268"/>
      <c r="I20" s="77">
        <f>+EVALUACION!I21</f>
        <v>1</v>
      </c>
      <c r="J20" s="77">
        <f>+EVALUACION!J21</f>
        <v>3</v>
      </c>
      <c r="K20" s="58">
        <f t="shared" si="0"/>
        <v>4</v>
      </c>
      <c r="L20" s="58" t="str">
        <f t="shared" si="1"/>
        <v>BAJO</v>
      </c>
      <c r="M20" s="120" t="s">
        <v>139</v>
      </c>
      <c r="N20" s="121" t="s">
        <v>152</v>
      </c>
      <c r="O20" s="78" t="s">
        <v>147</v>
      </c>
      <c r="P20" s="121" t="s">
        <v>153</v>
      </c>
      <c r="Q20" s="126" t="s">
        <v>143</v>
      </c>
      <c r="R20" s="125" t="s">
        <v>144</v>
      </c>
    </row>
    <row r="21" spans="2:18" s="18" customFormat="1" ht="117.75" customHeight="1" thickBot="1" x14ac:dyDescent="0.2">
      <c r="B21" s="76" t="str">
        <f>+EVALUACION!B22</f>
        <v>EJECUCIÓN</v>
      </c>
      <c r="C21" s="269" t="str">
        <f>+EVALUACION!C22</f>
        <v>Incumplimiento de compromisos adquiridos por el contratista seleccionado con sus subcontratistas, suministradores de bienes y servicios.</v>
      </c>
      <c r="D21" s="269"/>
      <c r="E21" s="269"/>
      <c r="F21" s="269"/>
      <c r="G21" s="267" t="s">
        <v>155</v>
      </c>
      <c r="H21" s="268"/>
      <c r="I21" s="77">
        <f>+EVALUACION!I22</f>
        <v>2</v>
      </c>
      <c r="J21" s="77">
        <f>+EVALUACION!J22</f>
        <v>4</v>
      </c>
      <c r="K21" s="58">
        <f t="shared" si="0"/>
        <v>6</v>
      </c>
      <c r="L21" s="58" t="str">
        <f t="shared" si="1"/>
        <v>ALTO</v>
      </c>
      <c r="M21" s="120" t="s">
        <v>139</v>
      </c>
      <c r="N21" s="121" t="s">
        <v>152</v>
      </c>
      <c r="O21" s="78" t="s">
        <v>147</v>
      </c>
      <c r="P21" s="121" t="s">
        <v>153</v>
      </c>
      <c r="Q21" s="126" t="s">
        <v>143</v>
      </c>
      <c r="R21" s="125" t="s">
        <v>144</v>
      </c>
    </row>
    <row r="22" spans="2:18" s="18" customFormat="1" ht="128.25" customHeight="1" thickBot="1" x14ac:dyDescent="0.2">
      <c r="B22" s="76" t="str">
        <f>+EVALUACION!B23</f>
        <v>EJECUCIÓN</v>
      </c>
      <c r="C22" s="300" t="str">
        <f>+EVALUACION!C23</f>
        <v>Incumplimiento de la administración en los pagos.</v>
      </c>
      <c r="D22" s="301"/>
      <c r="E22" s="301"/>
      <c r="F22" s="302"/>
      <c r="G22" s="267" t="s">
        <v>156</v>
      </c>
      <c r="H22" s="268"/>
      <c r="I22" s="77">
        <f>+EVALUACION!I23</f>
        <v>2</v>
      </c>
      <c r="J22" s="77">
        <f>+EVALUACION!J23</f>
        <v>3</v>
      </c>
      <c r="K22" s="58">
        <f t="shared" si="0"/>
        <v>5</v>
      </c>
      <c r="L22" s="58" t="str">
        <f t="shared" si="1"/>
        <v>MEDIO</v>
      </c>
      <c r="M22" s="120" t="s">
        <v>139</v>
      </c>
      <c r="N22" s="121" t="s">
        <v>152</v>
      </c>
      <c r="O22" s="78" t="s">
        <v>147</v>
      </c>
      <c r="P22" s="121" t="s">
        <v>153</v>
      </c>
      <c r="Q22" s="126" t="s">
        <v>143</v>
      </c>
      <c r="R22" s="130" t="s">
        <v>144</v>
      </c>
    </row>
    <row r="23" spans="2:18" s="18" customFormat="1" ht="148.5" customHeight="1" thickBot="1" x14ac:dyDescent="0.2">
      <c r="B23" s="76" t="str">
        <f>+EVALUACION!B24</f>
        <v>EJECUCIÓN</v>
      </c>
      <c r="C23" s="269" t="str">
        <f>+EVALUACION!C24</f>
        <v>Defecto en la instalación de equipos</v>
      </c>
      <c r="D23" s="269"/>
      <c r="E23" s="269"/>
      <c r="F23" s="269"/>
      <c r="G23" s="267" t="s">
        <v>157</v>
      </c>
      <c r="H23" s="268"/>
      <c r="I23" s="77">
        <f>+EVALUACION!I24</f>
        <v>2</v>
      </c>
      <c r="J23" s="77">
        <f>+EVALUACION!J24</f>
        <v>3</v>
      </c>
      <c r="K23" s="58">
        <f t="shared" si="0"/>
        <v>5</v>
      </c>
      <c r="L23" s="58" t="str">
        <f t="shared" si="1"/>
        <v>MEDIO</v>
      </c>
      <c r="M23" s="120" t="s">
        <v>150</v>
      </c>
      <c r="N23" s="121" t="s">
        <v>158</v>
      </c>
      <c r="O23" s="78" t="s">
        <v>147</v>
      </c>
      <c r="P23" s="121" t="s">
        <v>153</v>
      </c>
      <c r="Q23" s="126" t="s">
        <v>143</v>
      </c>
      <c r="R23" s="130" t="s">
        <v>144</v>
      </c>
    </row>
    <row r="24" spans="2:18" s="18" customFormat="1" ht="115.5" customHeight="1" thickBot="1" x14ac:dyDescent="0.2">
      <c r="B24" s="76" t="str">
        <f>+EVALUACION!B25</f>
        <v>EJECUCIÓN</v>
      </c>
      <c r="C24" s="269" t="str">
        <f>+EVALUACION!C25</f>
        <v>Defectos en los equipos.</v>
      </c>
      <c r="D24" s="269"/>
      <c r="E24" s="269"/>
      <c r="F24" s="269"/>
      <c r="G24" s="267" t="s">
        <v>159</v>
      </c>
      <c r="H24" s="268"/>
      <c r="I24" s="77">
        <f>+EVALUACION!I25</f>
        <v>2</v>
      </c>
      <c r="J24" s="77">
        <f>+EVALUACION!J25</f>
        <v>3</v>
      </c>
      <c r="K24" s="58">
        <f t="shared" si="0"/>
        <v>5</v>
      </c>
      <c r="L24" s="58" t="str">
        <f t="shared" si="1"/>
        <v>MEDIO</v>
      </c>
      <c r="M24" s="120" t="s">
        <v>150</v>
      </c>
      <c r="N24" s="121" t="s">
        <v>158</v>
      </c>
      <c r="O24" s="78" t="s">
        <v>147</v>
      </c>
      <c r="P24" s="121" t="s">
        <v>153</v>
      </c>
      <c r="Q24" s="126" t="s">
        <v>143</v>
      </c>
      <c r="R24" s="130" t="s">
        <v>144</v>
      </c>
    </row>
    <row r="25" spans="2:18" s="18" customFormat="1" ht="114.75" customHeight="1" thickBot="1" x14ac:dyDescent="0.2">
      <c r="B25" s="76" t="str">
        <f>+EVALUACION!B26</f>
        <v>EJECUCIÓN</v>
      </c>
      <c r="C25" s="269" t="str">
        <f>+EVALUACION!C26</f>
        <v>Daños a los equipos objeto de mantenimiento y/o otros bienes</v>
      </c>
      <c r="D25" s="269"/>
      <c r="E25" s="269"/>
      <c r="F25" s="269"/>
      <c r="G25" s="267" t="s">
        <v>160</v>
      </c>
      <c r="H25" s="268"/>
      <c r="I25" s="77">
        <f>+EVALUACION!I26</f>
        <v>2</v>
      </c>
      <c r="J25" s="77">
        <f>+EVALUACION!J26</f>
        <v>3</v>
      </c>
      <c r="K25" s="58">
        <f t="shared" si="0"/>
        <v>5</v>
      </c>
      <c r="L25" s="58" t="str">
        <f t="shared" si="1"/>
        <v>MEDIO</v>
      </c>
      <c r="M25" s="120" t="s">
        <v>150</v>
      </c>
      <c r="N25" s="121" t="s">
        <v>158</v>
      </c>
      <c r="O25" s="78" t="s">
        <v>147</v>
      </c>
      <c r="P25" s="121" t="s">
        <v>153</v>
      </c>
      <c r="Q25" s="126" t="s">
        <v>143</v>
      </c>
      <c r="R25" s="130" t="s">
        <v>161</v>
      </c>
    </row>
    <row r="26" spans="2:18" s="18" customFormat="1" ht="115.5" customHeight="1" thickBot="1" x14ac:dyDescent="0.2">
      <c r="B26" s="76" t="str">
        <f>+EVALUACION!B27</f>
        <v>EJECUCIÓN</v>
      </c>
      <c r="C26" s="269" t="str">
        <f>+EVALUACION!C27</f>
        <v>Desequilibrio económico del contrato</v>
      </c>
      <c r="D26" s="269"/>
      <c r="E26" s="269"/>
      <c r="F26" s="269"/>
      <c r="G26" s="267" t="s">
        <v>162</v>
      </c>
      <c r="H26" s="268"/>
      <c r="I26" s="77">
        <f>+EVALUACION!I27</f>
        <v>3</v>
      </c>
      <c r="J26" s="77">
        <f>+EVALUACION!J27</f>
        <v>5</v>
      </c>
      <c r="K26" s="58">
        <f t="shared" si="0"/>
        <v>8</v>
      </c>
      <c r="L26" s="58" t="str">
        <f t="shared" si="1"/>
        <v>EXTREMO</v>
      </c>
      <c r="M26" s="120" t="s">
        <v>139</v>
      </c>
      <c r="N26" s="121" t="s">
        <v>152</v>
      </c>
      <c r="O26" s="78" t="s">
        <v>147</v>
      </c>
      <c r="P26" s="121" t="s">
        <v>153</v>
      </c>
      <c r="Q26" s="126" t="s">
        <v>143</v>
      </c>
      <c r="R26" s="130" t="s">
        <v>144</v>
      </c>
    </row>
    <row r="27" spans="2:18" s="18" customFormat="1" ht="72" customHeight="1" thickBot="1" x14ac:dyDescent="0.2">
      <c r="B27" s="76" t="str">
        <f>+EVALUACION!B28</f>
        <v>EJECUCIÓN</v>
      </c>
      <c r="C27" s="269" t="str">
        <f>+EVALUACION!C28</f>
        <v>Imposición de nuevos tributos</v>
      </c>
      <c r="D27" s="269"/>
      <c r="E27" s="269"/>
      <c r="F27" s="269"/>
      <c r="G27" s="267" t="s">
        <v>163</v>
      </c>
      <c r="H27" s="268"/>
      <c r="I27" s="77">
        <f>+EVALUACION!I28</f>
        <v>3</v>
      </c>
      <c r="J27" s="77">
        <f>+EVALUACION!J28</f>
        <v>3</v>
      </c>
      <c r="K27" s="58">
        <f t="shared" si="0"/>
        <v>6</v>
      </c>
      <c r="L27" s="58" t="str">
        <f t="shared" si="1"/>
        <v>ALTO</v>
      </c>
      <c r="M27" s="120" t="s">
        <v>139</v>
      </c>
      <c r="N27" s="121" t="s">
        <v>152</v>
      </c>
      <c r="O27" s="78" t="s">
        <v>147</v>
      </c>
      <c r="P27" s="121" t="s">
        <v>153</v>
      </c>
      <c r="Q27" s="126" t="s">
        <v>143</v>
      </c>
      <c r="R27" s="130" t="s">
        <v>144</v>
      </c>
    </row>
    <row r="28" spans="2:18" s="18" customFormat="1" ht="114.75" customHeight="1" thickBot="1" x14ac:dyDescent="0.2">
      <c r="B28" s="76" t="str">
        <f>+EVALUACION!B29</f>
        <v>EJECUCIÓN</v>
      </c>
      <c r="C28" s="269" t="str">
        <f>+EVALUACION!C29</f>
        <v>Imposición de nuevos trámites o permisos</v>
      </c>
      <c r="D28" s="269"/>
      <c r="E28" s="269"/>
      <c r="F28" s="269"/>
      <c r="G28" s="267" t="s">
        <v>164</v>
      </c>
      <c r="H28" s="268"/>
      <c r="I28" s="77">
        <f>+EVALUACION!I29</f>
        <v>3</v>
      </c>
      <c r="J28" s="77">
        <f>+EVALUACION!J29</f>
        <v>3</v>
      </c>
      <c r="K28" s="58">
        <f t="shared" si="0"/>
        <v>6</v>
      </c>
      <c r="L28" s="58" t="str">
        <f t="shared" si="1"/>
        <v>ALTO</v>
      </c>
      <c r="M28" s="120" t="s">
        <v>139</v>
      </c>
      <c r="N28" s="121" t="s">
        <v>152</v>
      </c>
      <c r="O28" s="78" t="s">
        <v>147</v>
      </c>
      <c r="P28" s="121" t="s">
        <v>153</v>
      </c>
      <c r="Q28" s="126" t="s">
        <v>143</v>
      </c>
      <c r="R28" s="130" t="s">
        <v>144</v>
      </c>
    </row>
    <row r="29" spans="2:18" s="18" customFormat="1" ht="72" customHeight="1" thickBot="1" x14ac:dyDescent="0.2">
      <c r="B29" s="76" t="str">
        <f>+EVALUACION!B30</f>
        <v>EJECUCIÓN</v>
      </c>
      <c r="C29" s="269" t="str">
        <f>+EVALUACION!C30</f>
        <v>Cambios en el marco regulatorio o normatividad aplicable al proyecto.</v>
      </c>
      <c r="D29" s="269"/>
      <c r="E29" s="269"/>
      <c r="F29" s="269"/>
      <c r="G29" s="267" t="s">
        <v>165</v>
      </c>
      <c r="H29" s="268"/>
      <c r="I29" s="77">
        <f>+EVALUACION!I30</f>
        <v>1</v>
      </c>
      <c r="J29" s="77">
        <f>+EVALUACION!J30</f>
        <v>3</v>
      </c>
      <c r="K29" s="58">
        <f t="shared" si="0"/>
        <v>4</v>
      </c>
      <c r="L29" s="58" t="str">
        <f t="shared" si="1"/>
        <v>BAJO</v>
      </c>
      <c r="M29" s="120" t="s">
        <v>150</v>
      </c>
      <c r="N29" s="121" t="s">
        <v>152</v>
      </c>
      <c r="O29" s="78" t="s">
        <v>147</v>
      </c>
      <c r="P29" s="121" t="s">
        <v>153</v>
      </c>
      <c r="Q29" s="126" t="s">
        <v>143</v>
      </c>
      <c r="R29" s="130" t="s">
        <v>144</v>
      </c>
    </row>
    <row r="30" spans="2:18" s="18" customFormat="1" ht="72" customHeight="1" thickBot="1" x14ac:dyDescent="0.2">
      <c r="B30" s="76" t="str">
        <f>+EVALUACION!B31</f>
        <v>EJECUCIÓN</v>
      </c>
      <c r="C30" s="269" t="str">
        <f>+EVALUACION!C31</f>
        <v>Variación de tasas o tarifas</v>
      </c>
      <c r="D30" s="269"/>
      <c r="E30" s="269"/>
      <c r="F30" s="269"/>
      <c r="G30" s="267" t="s">
        <v>166</v>
      </c>
      <c r="H30" s="268"/>
      <c r="I30" s="77">
        <f>+EVALUACION!I31</f>
        <v>3</v>
      </c>
      <c r="J30" s="77">
        <f>+EVALUACION!J31</f>
        <v>4</v>
      </c>
      <c r="K30" s="58">
        <f t="shared" si="0"/>
        <v>7</v>
      </c>
      <c r="L30" s="58" t="str">
        <f t="shared" si="1"/>
        <v>ALTO</v>
      </c>
      <c r="M30" s="120" t="s">
        <v>139</v>
      </c>
      <c r="N30" s="121" t="s">
        <v>152</v>
      </c>
      <c r="O30" s="78" t="s">
        <v>147</v>
      </c>
      <c r="P30" s="121" t="s">
        <v>153</v>
      </c>
      <c r="Q30" s="126" t="s">
        <v>143</v>
      </c>
      <c r="R30" s="130" t="s">
        <v>144</v>
      </c>
    </row>
    <row r="31" spans="2:18" s="18" customFormat="1" ht="72" customHeight="1" thickBot="1" x14ac:dyDescent="0.2">
      <c r="B31" s="76" t="str">
        <f>+EVALUACION!B32</f>
        <v>EJECUCIÓN</v>
      </c>
      <c r="C31" s="269" t="str">
        <f>+EVALUACION!C32</f>
        <v>Ejecución en tiempos distintos a los inicialmente programados por circunstancias no imputables a las partes.</v>
      </c>
      <c r="D31" s="269"/>
      <c r="E31" s="269"/>
      <c r="F31" s="269"/>
      <c r="G31" s="267" t="s">
        <v>167</v>
      </c>
      <c r="H31" s="268"/>
      <c r="I31" s="77">
        <f>+EVALUACION!I32</f>
        <v>3</v>
      </c>
      <c r="J31" s="77">
        <f>+EVALUACION!J32</f>
        <v>4</v>
      </c>
      <c r="K31" s="58">
        <f t="shared" si="0"/>
        <v>7</v>
      </c>
      <c r="L31" s="58" t="str">
        <f t="shared" si="1"/>
        <v>ALTO</v>
      </c>
      <c r="M31" s="120" t="s">
        <v>139</v>
      </c>
      <c r="N31" s="121" t="s">
        <v>152</v>
      </c>
      <c r="O31" s="78" t="s">
        <v>147</v>
      </c>
      <c r="P31" s="121" t="s">
        <v>153</v>
      </c>
      <c r="Q31" s="126" t="s">
        <v>143</v>
      </c>
      <c r="R31" s="130" t="s">
        <v>168</v>
      </c>
    </row>
    <row r="32" spans="2:18" s="18" customFormat="1" ht="72" customHeight="1" x14ac:dyDescent="0.15">
      <c r="B32" s="138" t="str">
        <f>+EVALUACION!B33</f>
        <v>EJECUCIÓN</v>
      </c>
      <c r="C32" s="306" t="str">
        <f>+EVALUACION!C33</f>
        <v>Insolvencia del contratista</v>
      </c>
      <c r="D32" s="306"/>
      <c r="E32" s="306"/>
      <c r="F32" s="306"/>
      <c r="G32" s="303" t="s">
        <v>169</v>
      </c>
      <c r="H32" s="304"/>
      <c r="I32" s="139">
        <f>+EVALUACION!I33</f>
        <v>2</v>
      </c>
      <c r="J32" s="139">
        <f>+EVALUACION!J33</f>
        <v>4</v>
      </c>
      <c r="K32" s="120">
        <f t="shared" si="0"/>
        <v>6</v>
      </c>
      <c r="L32" s="120" t="str">
        <f t="shared" si="1"/>
        <v>ALTO</v>
      </c>
      <c r="M32" s="120" t="s">
        <v>139</v>
      </c>
      <c r="N32" s="121" t="s">
        <v>152</v>
      </c>
      <c r="O32" s="121" t="s">
        <v>147</v>
      </c>
      <c r="P32" s="121" t="s">
        <v>153</v>
      </c>
      <c r="Q32" s="140" t="s">
        <v>143</v>
      </c>
      <c r="R32" s="130" t="s">
        <v>144</v>
      </c>
    </row>
    <row r="33" spans="2:18" s="18" customFormat="1" ht="90.75" customHeight="1" x14ac:dyDescent="0.15">
      <c r="B33" s="58" t="str">
        <f>+EVALUACION!B34</f>
        <v>EJECUCIÓN</v>
      </c>
      <c r="C33" s="269" t="str">
        <f>+EVALUACION!C34</f>
        <v>Deterioro de las condiciones de seguridad y orden público que impidan el transporte de los funcionarios o el aplazamiento de recorridos</v>
      </c>
      <c r="D33" s="269"/>
      <c r="E33" s="269"/>
      <c r="F33" s="269"/>
      <c r="G33" s="305" t="s">
        <v>170</v>
      </c>
      <c r="H33" s="305"/>
      <c r="I33" s="58">
        <f>+EVALUACION!I34</f>
        <v>3</v>
      </c>
      <c r="J33" s="58">
        <f>+EVALUACION!J34</f>
        <v>2</v>
      </c>
      <c r="K33" s="58">
        <f t="shared" si="0"/>
        <v>5</v>
      </c>
      <c r="L33" s="58" t="str">
        <f t="shared" si="1"/>
        <v>MEDIO</v>
      </c>
      <c r="M33" s="58" t="s">
        <v>139</v>
      </c>
      <c r="N33" s="78" t="s">
        <v>152</v>
      </c>
      <c r="O33" s="78" t="s">
        <v>147</v>
      </c>
      <c r="P33" s="78" t="s">
        <v>153</v>
      </c>
      <c r="Q33" s="87" t="s">
        <v>143</v>
      </c>
      <c r="R33" s="87" t="s">
        <v>171</v>
      </c>
    </row>
    <row r="34" spans="2:18" s="18" customFormat="1" ht="87.75" customHeight="1" x14ac:dyDescent="0.15">
      <c r="B34" s="118"/>
      <c r="C34" s="110"/>
      <c r="D34" s="110"/>
      <c r="E34" s="110"/>
      <c r="F34" s="110"/>
      <c r="G34" s="133"/>
      <c r="H34" s="133"/>
      <c r="I34" s="113"/>
      <c r="J34" s="113"/>
      <c r="K34" s="113"/>
      <c r="L34" s="113"/>
      <c r="M34" s="113"/>
      <c r="N34" s="119"/>
      <c r="O34" s="119"/>
      <c r="P34" s="119"/>
      <c r="Q34" s="70"/>
      <c r="R34" s="131"/>
    </row>
    <row r="35" spans="2:18" s="18" customFormat="1" ht="72" customHeight="1" x14ac:dyDescent="0.2">
      <c r="B35" s="50"/>
      <c r="C35" s="51"/>
      <c r="D35" s="51"/>
      <c r="E35" s="51"/>
      <c r="F35" s="51"/>
      <c r="G35" s="137"/>
      <c r="H35" s="134"/>
      <c r="I35" s="51"/>
      <c r="J35" s="51"/>
      <c r="K35" s="51"/>
      <c r="L35" s="51"/>
      <c r="M35" s="51"/>
      <c r="N35" s="51"/>
      <c r="O35" s="51"/>
      <c r="P35" s="51"/>
      <c r="Q35" s="51"/>
      <c r="R35" s="52"/>
    </row>
    <row r="36" spans="2:18" s="18" customFormat="1" ht="93.75" customHeight="1" x14ac:dyDescent="0.2">
      <c r="B36" s="50"/>
      <c r="C36" s="237" t="s">
        <v>122</v>
      </c>
      <c r="D36" s="237"/>
      <c r="E36" s="237"/>
      <c r="F36" s="237"/>
      <c r="G36" s="134"/>
      <c r="H36" s="223" t="s">
        <v>172</v>
      </c>
      <c r="I36" s="223"/>
      <c r="J36" s="223"/>
      <c r="K36" s="223"/>
      <c r="L36" s="92"/>
      <c r="M36" s="92"/>
      <c r="N36" s="92"/>
      <c r="O36" s="92"/>
      <c r="P36" s="92"/>
      <c r="Q36" s="92"/>
      <c r="R36" s="52"/>
    </row>
    <row r="37" spans="2:18" s="18" customFormat="1" ht="72" customHeight="1" x14ac:dyDescent="0.2">
      <c r="B37" s="218" t="s">
        <v>94</v>
      </c>
      <c r="C37" s="219" t="s">
        <v>95</v>
      </c>
      <c r="D37" s="277"/>
      <c r="E37" s="220"/>
      <c r="F37" s="67" t="s">
        <v>96</v>
      </c>
      <c r="G37" s="134"/>
      <c r="H37" s="219" t="s">
        <v>97</v>
      </c>
      <c r="I37" s="220"/>
      <c r="J37" s="219" t="s">
        <v>96</v>
      </c>
      <c r="K37" s="220"/>
      <c r="L37" s="70"/>
      <c r="M37" s="70"/>
      <c r="N37" s="223" t="s">
        <v>122</v>
      </c>
      <c r="O37" s="223"/>
      <c r="P37" s="223"/>
      <c r="Q37" s="70"/>
      <c r="R37" s="52"/>
    </row>
    <row r="38" spans="2:18" s="18" customFormat="1" ht="72" customHeight="1" x14ac:dyDescent="0.2">
      <c r="B38" s="218"/>
      <c r="C38" s="215" t="s">
        <v>98</v>
      </c>
      <c r="D38" s="270"/>
      <c r="E38" s="216"/>
      <c r="F38" s="87">
        <v>1</v>
      </c>
      <c r="G38" s="134"/>
      <c r="H38" s="215" t="s">
        <v>99</v>
      </c>
      <c r="I38" s="216"/>
      <c r="J38" s="215">
        <v>1</v>
      </c>
      <c r="K38" s="216"/>
      <c r="L38" s="70"/>
      <c r="M38" s="70"/>
      <c r="N38" s="259" t="s">
        <v>108</v>
      </c>
      <c r="O38" s="260"/>
      <c r="P38" s="73" t="s">
        <v>121</v>
      </c>
      <c r="Q38" s="70"/>
      <c r="R38" s="52"/>
    </row>
    <row r="39" spans="2:18" s="18" customFormat="1" ht="72" customHeight="1" x14ac:dyDescent="0.2">
      <c r="B39" s="218"/>
      <c r="C39" s="215" t="s">
        <v>100</v>
      </c>
      <c r="D39" s="270"/>
      <c r="E39" s="216"/>
      <c r="F39" s="87">
        <v>2</v>
      </c>
      <c r="G39" s="134"/>
      <c r="H39" s="215" t="s">
        <v>101</v>
      </c>
      <c r="I39" s="216"/>
      <c r="J39" s="215">
        <v>2</v>
      </c>
      <c r="K39" s="216"/>
      <c r="L39" s="70"/>
      <c r="M39" s="70"/>
      <c r="N39" s="263" t="s">
        <v>123</v>
      </c>
      <c r="O39" s="264"/>
      <c r="P39" s="74" t="s">
        <v>124</v>
      </c>
      <c r="Q39" s="70"/>
      <c r="R39" s="52"/>
    </row>
    <row r="40" spans="2:18" s="18" customFormat="1" ht="72" customHeight="1" x14ac:dyDescent="0.2">
      <c r="B40" s="218"/>
      <c r="C40" s="215" t="s">
        <v>102</v>
      </c>
      <c r="D40" s="270"/>
      <c r="E40" s="216"/>
      <c r="F40" s="87">
        <v>3</v>
      </c>
      <c r="G40" s="134"/>
      <c r="H40" s="215" t="s">
        <v>103</v>
      </c>
      <c r="I40" s="216"/>
      <c r="J40" s="215">
        <v>3</v>
      </c>
      <c r="K40" s="216"/>
      <c r="L40" s="70"/>
      <c r="M40" s="70"/>
      <c r="N40" s="228" t="s">
        <v>125</v>
      </c>
      <c r="O40" s="262"/>
      <c r="P40" s="74" t="s">
        <v>126</v>
      </c>
      <c r="Q40" s="70"/>
      <c r="R40" s="52"/>
    </row>
    <row r="41" spans="2:18" s="18" customFormat="1" ht="72" customHeight="1" x14ac:dyDescent="0.2">
      <c r="B41" s="218"/>
      <c r="C41" s="215" t="s">
        <v>104</v>
      </c>
      <c r="D41" s="270"/>
      <c r="E41" s="216"/>
      <c r="F41" s="87">
        <v>4</v>
      </c>
      <c r="G41" s="134"/>
      <c r="H41" s="215" t="s">
        <v>105</v>
      </c>
      <c r="I41" s="216"/>
      <c r="J41" s="215">
        <v>4</v>
      </c>
      <c r="K41" s="216"/>
      <c r="L41" s="70"/>
      <c r="M41" s="70"/>
      <c r="N41" s="273">
        <v>5</v>
      </c>
      <c r="O41" s="274"/>
      <c r="P41" s="74" t="s">
        <v>127</v>
      </c>
      <c r="Q41" s="70"/>
      <c r="R41" s="52"/>
    </row>
    <row r="42" spans="2:18" s="18" customFormat="1" ht="72" customHeight="1" thickBot="1" x14ac:dyDescent="0.25">
      <c r="B42" s="218"/>
      <c r="C42" s="215" t="s">
        <v>106</v>
      </c>
      <c r="D42" s="270"/>
      <c r="E42" s="216"/>
      <c r="F42" s="87">
        <v>5</v>
      </c>
      <c r="G42" s="134"/>
      <c r="H42" s="215" t="s">
        <v>107</v>
      </c>
      <c r="I42" s="216"/>
      <c r="J42" s="215">
        <v>5</v>
      </c>
      <c r="K42" s="216"/>
      <c r="L42" s="70"/>
      <c r="M42" s="70"/>
      <c r="N42" s="275" t="s">
        <v>128</v>
      </c>
      <c r="O42" s="276"/>
      <c r="P42" s="79" t="s">
        <v>129</v>
      </c>
      <c r="Q42" s="70"/>
      <c r="R42" s="52"/>
    </row>
    <row r="43" spans="2:18" s="18" customFormat="1" ht="72" customHeight="1" x14ac:dyDescent="0.2">
      <c r="B43" s="50"/>
      <c r="C43" s="51"/>
      <c r="D43" s="51"/>
      <c r="E43" s="51"/>
      <c r="F43" s="51"/>
      <c r="G43" s="134"/>
      <c r="H43" s="134"/>
      <c r="I43" s="51"/>
      <c r="J43" s="51"/>
      <c r="K43" s="51"/>
      <c r="L43" s="51"/>
      <c r="M43" s="51"/>
      <c r="N43" s="51"/>
      <c r="O43" s="51"/>
      <c r="P43" s="51"/>
      <c r="Q43" s="51"/>
      <c r="R43" s="52"/>
    </row>
    <row r="44" spans="2:18" s="18" customFormat="1" ht="72" customHeight="1" x14ac:dyDescent="0.2">
      <c r="B44" s="50"/>
      <c r="C44" s="223" t="s">
        <v>108</v>
      </c>
      <c r="D44" s="223"/>
      <c r="E44" s="223"/>
      <c r="F44" s="223"/>
      <c r="G44" s="223"/>
      <c r="H44" s="223"/>
      <c r="I44" s="223"/>
      <c r="J44" s="223"/>
      <c r="K44" s="223"/>
      <c r="L44" s="223"/>
      <c r="M44" s="223"/>
      <c r="N44" s="223"/>
      <c r="O44" s="223"/>
      <c r="P44" s="223"/>
      <c r="Q44" s="223"/>
      <c r="R44" s="52"/>
    </row>
    <row r="45" spans="2:18" s="18" customFormat="1" ht="81.75" customHeight="1" x14ac:dyDescent="0.2">
      <c r="B45" s="50"/>
      <c r="C45" s="215" t="s">
        <v>109</v>
      </c>
      <c r="D45" s="270"/>
      <c r="E45" s="270"/>
      <c r="F45" s="216"/>
      <c r="G45" s="267" t="s">
        <v>110</v>
      </c>
      <c r="H45" s="268"/>
      <c r="I45" s="215" t="s">
        <v>111</v>
      </c>
      <c r="J45" s="270"/>
      <c r="K45" s="216"/>
      <c r="L45" s="215" t="s">
        <v>112</v>
      </c>
      <c r="M45" s="216"/>
      <c r="N45" s="215" t="s">
        <v>113</v>
      </c>
      <c r="O45" s="216"/>
      <c r="P45" s="215" t="s">
        <v>114</v>
      </c>
      <c r="Q45" s="216"/>
      <c r="R45" s="52"/>
    </row>
    <row r="46" spans="2:18" s="18" customFormat="1" ht="72" customHeight="1" x14ac:dyDescent="0.2">
      <c r="B46" s="50"/>
      <c r="C46" s="215" t="s">
        <v>115</v>
      </c>
      <c r="D46" s="270"/>
      <c r="E46" s="270"/>
      <c r="F46" s="216"/>
      <c r="G46" s="267" t="s">
        <v>116</v>
      </c>
      <c r="H46" s="268"/>
      <c r="I46" s="215" t="s">
        <v>117</v>
      </c>
      <c r="J46" s="270"/>
      <c r="K46" s="216"/>
      <c r="L46" s="215" t="s">
        <v>118</v>
      </c>
      <c r="M46" s="216"/>
      <c r="N46" s="215" t="s">
        <v>119</v>
      </c>
      <c r="O46" s="216"/>
      <c r="P46" s="215" t="s">
        <v>120</v>
      </c>
      <c r="Q46" s="216"/>
      <c r="R46" s="52"/>
    </row>
    <row r="47" spans="2:18" s="18" customFormat="1" ht="72" customHeight="1" x14ac:dyDescent="0.2">
      <c r="B47" s="50"/>
      <c r="C47" s="279" t="s">
        <v>95</v>
      </c>
      <c r="D47" s="280"/>
      <c r="E47" s="281"/>
      <c r="F47" s="285" t="s">
        <v>96</v>
      </c>
      <c r="G47" s="295" t="s">
        <v>99</v>
      </c>
      <c r="H47" s="296"/>
      <c r="I47" s="259" t="s">
        <v>101</v>
      </c>
      <c r="J47" s="299"/>
      <c r="K47" s="260"/>
      <c r="L47" s="259" t="s">
        <v>103</v>
      </c>
      <c r="M47" s="260"/>
      <c r="N47" s="259" t="s">
        <v>105</v>
      </c>
      <c r="O47" s="260"/>
      <c r="P47" s="219" t="s">
        <v>107</v>
      </c>
      <c r="Q47" s="220"/>
      <c r="R47" s="52"/>
    </row>
    <row r="48" spans="2:18" s="18" customFormat="1" ht="72" customHeight="1" x14ac:dyDescent="0.2">
      <c r="B48" s="50"/>
      <c r="C48" s="282"/>
      <c r="D48" s="283"/>
      <c r="E48" s="284"/>
      <c r="F48" s="286"/>
      <c r="G48" s="297">
        <v>1</v>
      </c>
      <c r="H48" s="298"/>
      <c r="I48" s="287">
        <v>2</v>
      </c>
      <c r="J48" s="294"/>
      <c r="K48" s="288"/>
      <c r="L48" s="287">
        <v>3</v>
      </c>
      <c r="M48" s="288"/>
      <c r="N48" s="287">
        <v>4</v>
      </c>
      <c r="O48" s="288"/>
      <c r="P48" s="287">
        <v>5</v>
      </c>
      <c r="Q48" s="288"/>
      <c r="R48" s="52"/>
    </row>
    <row r="49" spans="2:23" s="18" customFormat="1" ht="72" customHeight="1" x14ac:dyDescent="0.2">
      <c r="B49" s="50"/>
      <c r="C49" s="215" t="s">
        <v>98</v>
      </c>
      <c r="D49" s="270"/>
      <c r="E49" s="216"/>
      <c r="F49" s="95">
        <v>1</v>
      </c>
      <c r="G49" s="265">
        <v>2</v>
      </c>
      <c r="H49" s="266"/>
      <c r="I49" s="291">
        <v>3</v>
      </c>
      <c r="J49" s="292"/>
      <c r="K49" s="293"/>
      <c r="L49" s="291">
        <v>4</v>
      </c>
      <c r="M49" s="293"/>
      <c r="N49" s="273">
        <v>5</v>
      </c>
      <c r="O49" s="274"/>
      <c r="P49" s="228">
        <v>6</v>
      </c>
      <c r="Q49" s="262"/>
      <c r="R49" s="52"/>
    </row>
    <row r="50" spans="2:23" ht="72" customHeight="1" x14ac:dyDescent="0.2">
      <c r="B50" s="50"/>
      <c r="C50" s="215" t="s">
        <v>100</v>
      </c>
      <c r="D50" s="270"/>
      <c r="E50" s="216"/>
      <c r="F50" s="95">
        <v>2</v>
      </c>
      <c r="G50" s="265">
        <v>3</v>
      </c>
      <c r="H50" s="266"/>
      <c r="I50" s="291">
        <v>4</v>
      </c>
      <c r="J50" s="292"/>
      <c r="K50" s="293"/>
      <c r="L50" s="273">
        <v>5</v>
      </c>
      <c r="M50" s="274"/>
      <c r="N50" s="228">
        <v>6</v>
      </c>
      <c r="O50" s="262"/>
      <c r="P50" s="228">
        <v>7</v>
      </c>
      <c r="Q50" s="262"/>
      <c r="R50" s="52"/>
    </row>
    <row r="51" spans="2:23" ht="72" customHeight="1" x14ac:dyDescent="0.2">
      <c r="B51" s="50"/>
      <c r="C51" s="215" t="s">
        <v>102</v>
      </c>
      <c r="D51" s="270"/>
      <c r="E51" s="216"/>
      <c r="F51" s="95">
        <v>3</v>
      </c>
      <c r="G51" s="265">
        <v>4</v>
      </c>
      <c r="H51" s="266"/>
      <c r="I51" s="273">
        <v>5</v>
      </c>
      <c r="J51" s="278"/>
      <c r="K51" s="274"/>
      <c r="L51" s="228">
        <v>6</v>
      </c>
      <c r="M51" s="262"/>
      <c r="N51" s="228">
        <v>7</v>
      </c>
      <c r="O51" s="262"/>
      <c r="P51" s="263">
        <v>8</v>
      </c>
      <c r="Q51" s="264"/>
      <c r="R51" s="52"/>
    </row>
    <row r="52" spans="2:23" ht="72" customHeight="1" x14ac:dyDescent="0.2">
      <c r="B52" s="50"/>
      <c r="C52" s="215" t="s">
        <v>104</v>
      </c>
      <c r="D52" s="270"/>
      <c r="E52" s="216"/>
      <c r="F52" s="95">
        <v>4</v>
      </c>
      <c r="G52" s="271">
        <v>5</v>
      </c>
      <c r="H52" s="272"/>
      <c r="I52" s="228">
        <v>6</v>
      </c>
      <c r="J52" s="261"/>
      <c r="K52" s="262"/>
      <c r="L52" s="228">
        <v>7</v>
      </c>
      <c r="M52" s="262"/>
      <c r="N52" s="263">
        <v>8</v>
      </c>
      <c r="O52" s="264"/>
      <c r="P52" s="263">
        <v>9</v>
      </c>
      <c r="Q52" s="264"/>
      <c r="R52" s="52"/>
    </row>
    <row r="53" spans="2:23" ht="72" customHeight="1" x14ac:dyDescent="0.2">
      <c r="B53" s="50"/>
      <c r="C53" s="215" t="s">
        <v>106</v>
      </c>
      <c r="D53" s="270"/>
      <c r="E53" s="216"/>
      <c r="F53" s="95">
        <v>5</v>
      </c>
      <c r="G53" s="289">
        <v>6</v>
      </c>
      <c r="H53" s="290"/>
      <c r="I53" s="228">
        <v>7</v>
      </c>
      <c r="J53" s="261"/>
      <c r="K53" s="262"/>
      <c r="L53" s="263">
        <v>8</v>
      </c>
      <c r="M53" s="264"/>
      <c r="N53" s="263">
        <v>9</v>
      </c>
      <c r="O53" s="264"/>
      <c r="P53" s="263">
        <v>10</v>
      </c>
      <c r="Q53" s="264"/>
      <c r="R53" s="52"/>
    </row>
    <row r="54" spans="2:23" ht="72" customHeight="1" thickBot="1" x14ac:dyDescent="0.25">
      <c r="B54" s="53"/>
      <c r="C54" s="54"/>
      <c r="D54" s="54"/>
      <c r="E54" s="54"/>
      <c r="F54" s="54"/>
      <c r="G54" s="135"/>
      <c r="H54" s="135"/>
      <c r="I54" s="54"/>
      <c r="J54" s="54"/>
      <c r="K54" s="54"/>
      <c r="L54" s="54"/>
      <c r="M54" s="54"/>
      <c r="N54" s="54"/>
      <c r="O54" s="54"/>
      <c r="P54" s="54"/>
      <c r="Q54" s="54"/>
      <c r="R54" s="55"/>
      <c r="T54" s="4"/>
      <c r="U54" s="4"/>
      <c r="V54" s="4"/>
      <c r="W54" s="4"/>
    </row>
  </sheetData>
  <autoFilter ref="B15:Z48" xr:uid="{00000000-0009-0000-0000-000003000000}">
    <filterColumn colId="1" showButton="0"/>
    <filterColumn colId="2" showButton="0"/>
    <filterColumn colId="3" showButton="0"/>
    <filterColumn colId="5" showButton="0"/>
  </autoFilter>
  <mergeCells count="128">
    <mergeCell ref="C33:F33"/>
    <mergeCell ref="G19:H19"/>
    <mergeCell ref="G20:H20"/>
    <mergeCell ref="G21:H21"/>
    <mergeCell ref="G22:H22"/>
    <mergeCell ref="G23:H23"/>
    <mergeCell ref="G24:H24"/>
    <mergeCell ref="G25:H25"/>
    <mergeCell ref="G26:H26"/>
    <mergeCell ref="G27:H27"/>
    <mergeCell ref="G28:H28"/>
    <mergeCell ref="G29:H29"/>
    <mergeCell ref="G30:H30"/>
    <mergeCell ref="G31:H31"/>
    <mergeCell ref="G32:H32"/>
    <mergeCell ref="G33:H33"/>
    <mergeCell ref="C26:F26"/>
    <mergeCell ref="C27:F27"/>
    <mergeCell ref="C28:F28"/>
    <mergeCell ref="C29:F29"/>
    <mergeCell ref="C30:F30"/>
    <mergeCell ref="C31:F31"/>
    <mergeCell ref="C32:F32"/>
    <mergeCell ref="C18:F18"/>
    <mergeCell ref="G18:H18"/>
    <mergeCell ref="I52:K52"/>
    <mergeCell ref="C44:Q44"/>
    <mergeCell ref="G47:H47"/>
    <mergeCell ref="G48:H48"/>
    <mergeCell ref="G49:H49"/>
    <mergeCell ref="P49:Q49"/>
    <mergeCell ref="P50:Q50"/>
    <mergeCell ref="I47:K47"/>
    <mergeCell ref="P48:Q48"/>
    <mergeCell ref="N47:O47"/>
    <mergeCell ref="P47:Q47"/>
    <mergeCell ref="P51:Q51"/>
    <mergeCell ref="P52:Q52"/>
    <mergeCell ref="C19:F19"/>
    <mergeCell ref="C20:F20"/>
    <mergeCell ref="C21:F21"/>
    <mergeCell ref="C22:F22"/>
    <mergeCell ref="C23:F23"/>
    <mergeCell ref="C24:F24"/>
    <mergeCell ref="C25:F25"/>
    <mergeCell ref="G46:H46"/>
    <mergeCell ref="I45:K45"/>
    <mergeCell ref="N37:P37"/>
    <mergeCell ref="N38:O38"/>
    <mergeCell ref="N39:O39"/>
    <mergeCell ref="C40:E40"/>
    <mergeCell ref="H40:I40"/>
    <mergeCell ref="B37:B42"/>
    <mergeCell ref="C37:E37"/>
    <mergeCell ref="H37:I37"/>
    <mergeCell ref="C49:E49"/>
    <mergeCell ref="C45:F45"/>
    <mergeCell ref="C46:F46"/>
    <mergeCell ref="C41:E41"/>
    <mergeCell ref="C42:E42"/>
    <mergeCell ref="H42:I42"/>
    <mergeCell ref="J42:K42"/>
    <mergeCell ref="C47:E48"/>
    <mergeCell ref="J41:K41"/>
    <mergeCell ref="F47:F48"/>
    <mergeCell ref="H41:I41"/>
    <mergeCell ref="G45:H45"/>
    <mergeCell ref="L48:M48"/>
    <mergeCell ref="N48:O48"/>
    <mergeCell ref="N49:O49"/>
    <mergeCell ref="L49:M49"/>
    <mergeCell ref="J39:K39"/>
    <mergeCell ref="N40:O40"/>
    <mergeCell ref="N45:O45"/>
    <mergeCell ref="N46:O46"/>
    <mergeCell ref="L45:M45"/>
    <mergeCell ref="L46:M46"/>
    <mergeCell ref="N41:O41"/>
    <mergeCell ref="N42:O42"/>
    <mergeCell ref="C53:E53"/>
    <mergeCell ref="C50:E50"/>
    <mergeCell ref="C51:E51"/>
    <mergeCell ref="I51:K51"/>
    <mergeCell ref="L53:M53"/>
    <mergeCell ref="L51:M51"/>
    <mergeCell ref="G53:H53"/>
    <mergeCell ref="I50:K50"/>
    <mergeCell ref="N50:O50"/>
    <mergeCell ref="N51:O51"/>
    <mergeCell ref="N52:O52"/>
    <mergeCell ref="L52:M52"/>
    <mergeCell ref="L50:M50"/>
    <mergeCell ref="I48:K48"/>
    <mergeCell ref="I49:K49"/>
    <mergeCell ref="P45:Q45"/>
    <mergeCell ref="P46:Q46"/>
    <mergeCell ref="L47:M47"/>
    <mergeCell ref="I53:K53"/>
    <mergeCell ref="P53:Q53"/>
    <mergeCell ref="N53:O53"/>
    <mergeCell ref="G50:H50"/>
    <mergeCell ref="G16:H16"/>
    <mergeCell ref="C17:F17"/>
    <mergeCell ref="G17:H17"/>
    <mergeCell ref="C52:E52"/>
    <mergeCell ref="G51:H51"/>
    <mergeCell ref="G52:H52"/>
    <mergeCell ref="C16:F16"/>
    <mergeCell ref="H38:I38"/>
    <mergeCell ref="C36:F36"/>
    <mergeCell ref="H36:K36"/>
    <mergeCell ref="I46:K46"/>
    <mergeCell ref="J38:K38"/>
    <mergeCell ref="C39:E39"/>
    <mergeCell ref="H39:I39"/>
    <mergeCell ref="J40:K40"/>
    <mergeCell ref="J37:K37"/>
    <mergeCell ref="C38:E38"/>
    <mergeCell ref="B2:B4"/>
    <mergeCell ref="C15:F15"/>
    <mergeCell ref="C2:P4"/>
    <mergeCell ref="Q2:R4"/>
    <mergeCell ref="B9:R9"/>
    <mergeCell ref="B8:R8"/>
    <mergeCell ref="B10:R10"/>
    <mergeCell ref="B6:R6"/>
    <mergeCell ref="B7:R7"/>
    <mergeCell ref="G15:H15"/>
  </mergeCells>
  <conditionalFormatting sqref="K16:K33 M16:R34 J34:K34">
    <cfRule type="expression" dxfId="12" priority="55" stopIfTrue="1">
      <formula>"""bajo"""</formula>
    </cfRule>
  </conditionalFormatting>
  <conditionalFormatting sqref="L16:L34">
    <cfRule type="cellIs" dxfId="11" priority="50" stopIfTrue="1" operator="equal">
      <formula>"EXTREMO"</formula>
    </cfRule>
    <cfRule type="cellIs" dxfId="10" priority="51" stopIfTrue="1" operator="equal">
      <formula>"ALTO"</formula>
    </cfRule>
    <cfRule type="cellIs" dxfId="9" priority="52" stopIfTrue="1" operator="equal">
      <formula>"MEDIO"</formula>
    </cfRule>
    <cfRule type="cellIs" dxfId="8" priority="53"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9"/>
  <sheetViews>
    <sheetView showGridLines="0" tabSelected="1" zoomScale="85" zoomScaleNormal="85" zoomScaleSheetLayoutView="25" zoomScalePageLayoutView="70" workbookViewId="0">
      <selection activeCell="B6" sqref="B6:X6"/>
    </sheetView>
  </sheetViews>
  <sheetFormatPr baseColWidth="10" defaultColWidth="11.5" defaultRowHeight="14" x14ac:dyDescent="0.15"/>
  <cols>
    <col min="1" max="1" width="4.33203125" style="12" customWidth="1"/>
    <col min="2" max="2" width="48.83203125" style="12" customWidth="1"/>
    <col min="3" max="3" width="42" style="12" customWidth="1"/>
    <col min="4" max="4" width="17.6640625" style="12" customWidth="1"/>
    <col min="5" max="5" width="22.5" style="12" customWidth="1"/>
    <col min="6" max="6" width="15.1640625" style="12" customWidth="1"/>
    <col min="7" max="7" width="32.33203125" style="12" customWidth="1"/>
    <col min="8" max="8" width="5.1640625" style="12" customWidth="1"/>
    <col min="9" max="9" width="4.33203125" style="12" customWidth="1"/>
    <col min="10" max="10" width="5.83203125" style="12" customWidth="1"/>
    <col min="11" max="11" width="5.33203125" style="12" customWidth="1"/>
    <col min="12" max="12" width="14.1640625" style="12" customWidth="1"/>
    <col min="13" max="13" width="5.33203125" style="12" customWidth="1"/>
    <col min="14" max="14" width="18" style="12" customWidth="1"/>
    <col min="15" max="15" width="5.6640625" style="12" customWidth="1"/>
    <col min="16" max="16" width="6.5" style="12" customWidth="1"/>
    <col min="17" max="17" width="8.5" style="12" customWidth="1"/>
    <col min="18" max="18" width="6" style="12" customWidth="1"/>
    <col min="19" max="19" width="9.6640625" style="12" customWidth="1"/>
    <col min="20" max="20" width="12.83203125" style="12" customWidth="1"/>
    <col min="21" max="21" width="11.5" style="12"/>
    <col min="22" max="22" width="10.83203125" style="12" customWidth="1"/>
    <col min="23" max="23" width="15.6640625" style="12" customWidth="1"/>
    <col min="24" max="24" width="13.83203125" style="12" customWidth="1"/>
    <col min="25" max="16384" width="11.5" style="12"/>
  </cols>
  <sheetData>
    <row r="1" spans="2:24" s="10" customFormat="1" x14ac:dyDescent="0.15">
      <c r="S1" s="11"/>
    </row>
    <row r="2" spans="2:24" s="10" customFormat="1" x14ac:dyDescent="0.15">
      <c r="B2" s="325"/>
      <c r="C2" s="326" t="s">
        <v>16</v>
      </c>
      <c r="D2" s="326"/>
      <c r="E2" s="326"/>
      <c r="F2" s="326"/>
      <c r="G2" s="326"/>
      <c r="H2" s="326"/>
      <c r="I2" s="326"/>
      <c r="J2" s="326"/>
      <c r="K2" s="326"/>
      <c r="L2" s="326"/>
      <c r="M2" s="326"/>
      <c r="N2" s="326"/>
      <c r="O2" s="326"/>
      <c r="P2" s="326"/>
      <c r="Q2" s="326"/>
      <c r="R2" s="326"/>
      <c r="S2" s="326"/>
      <c r="T2" s="326"/>
      <c r="U2" s="326"/>
      <c r="V2" s="326"/>
      <c r="W2" s="207" t="s">
        <v>1</v>
      </c>
      <c r="X2" s="332"/>
    </row>
    <row r="3" spans="2:24" s="10" customFormat="1" x14ac:dyDescent="0.15">
      <c r="B3" s="325"/>
      <c r="C3" s="326"/>
      <c r="D3" s="326"/>
      <c r="E3" s="326"/>
      <c r="F3" s="326"/>
      <c r="G3" s="326"/>
      <c r="H3" s="326"/>
      <c r="I3" s="326"/>
      <c r="J3" s="326"/>
      <c r="K3" s="326"/>
      <c r="L3" s="326"/>
      <c r="M3" s="326"/>
      <c r="N3" s="326"/>
      <c r="O3" s="326"/>
      <c r="P3" s="326"/>
      <c r="Q3" s="326"/>
      <c r="R3" s="326"/>
      <c r="S3" s="326"/>
      <c r="T3" s="326"/>
      <c r="U3" s="326"/>
      <c r="V3" s="326"/>
      <c r="W3" s="333"/>
      <c r="X3" s="334"/>
    </row>
    <row r="4" spans="2:24" s="10" customFormat="1" x14ac:dyDescent="0.15">
      <c r="B4" s="325"/>
      <c r="C4" s="326"/>
      <c r="D4" s="326"/>
      <c r="E4" s="326"/>
      <c r="F4" s="326"/>
      <c r="G4" s="326"/>
      <c r="H4" s="326"/>
      <c r="I4" s="326"/>
      <c r="J4" s="326"/>
      <c r="K4" s="326"/>
      <c r="L4" s="326"/>
      <c r="M4" s="326"/>
      <c r="N4" s="326"/>
      <c r="O4" s="326"/>
      <c r="P4" s="326"/>
      <c r="Q4" s="326"/>
      <c r="R4" s="326"/>
      <c r="S4" s="326"/>
      <c r="T4" s="326"/>
      <c r="U4" s="326"/>
      <c r="V4" s="326"/>
      <c r="W4" s="335"/>
      <c r="X4" s="336"/>
    </row>
    <row r="5" spans="2:24" s="10" customFormat="1" ht="15" thickBot="1" x14ac:dyDescent="0.2">
      <c r="B5" s="27"/>
      <c r="C5" s="27"/>
      <c r="D5" s="27"/>
      <c r="E5" s="27"/>
      <c r="F5" s="27"/>
      <c r="G5" s="27"/>
      <c r="H5" s="27"/>
      <c r="I5" s="27"/>
      <c r="J5" s="27"/>
      <c r="K5" s="27"/>
      <c r="L5" s="27"/>
      <c r="M5" s="27"/>
      <c r="N5" s="27"/>
      <c r="O5" s="27"/>
      <c r="P5" s="27"/>
      <c r="Q5" s="27"/>
      <c r="R5" s="27"/>
      <c r="S5" s="28"/>
      <c r="T5" s="27"/>
      <c r="U5" s="27"/>
      <c r="V5" s="27"/>
      <c r="W5" s="27"/>
      <c r="X5" s="27"/>
    </row>
    <row r="6" spans="2:24" ht="99.75" customHeight="1" x14ac:dyDescent="0.15">
      <c r="B6" s="312" t="str">
        <f>+EVALUACION!B6</f>
        <v xml:space="preserve">Objeto Contractual: "ADQUIRIR, INSTALAR Y CONFIGURAR SISTEMAS DE SEGURIDAD COMUNITARIA EN LA LOCALIDAD DE PUENTE ARANDA, PARA FORTALECER LA SEGURIDAD, PROMOVER LA PARTICIPACIÓN CIUDADANA Y MEJORAR LA CONVIVENCIA SOCIAL MEDIANTE EL USO DE HERRAMIENTAS TECNOLÓGICAS." </v>
      </c>
      <c r="C6" s="313"/>
      <c r="D6" s="313"/>
      <c r="E6" s="313"/>
      <c r="F6" s="313"/>
      <c r="G6" s="313"/>
      <c r="H6" s="313"/>
      <c r="I6" s="313"/>
      <c r="J6" s="313"/>
      <c r="K6" s="313"/>
      <c r="L6" s="313"/>
      <c r="M6" s="313"/>
      <c r="N6" s="313"/>
      <c r="O6" s="313"/>
      <c r="P6" s="313"/>
      <c r="Q6" s="313"/>
      <c r="R6" s="313"/>
      <c r="S6" s="313"/>
      <c r="T6" s="313"/>
      <c r="U6" s="313"/>
      <c r="V6" s="313"/>
      <c r="W6" s="313"/>
      <c r="X6" s="314"/>
    </row>
    <row r="7" spans="2:24" x14ac:dyDescent="0.15">
      <c r="B7" s="337" t="s">
        <v>173</v>
      </c>
      <c r="C7" s="321"/>
      <c r="D7" s="321"/>
      <c r="E7" s="321"/>
      <c r="F7" s="321"/>
      <c r="G7" s="321"/>
      <c r="H7" s="321"/>
      <c r="I7" s="321"/>
      <c r="J7" s="321"/>
      <c r="K7" s="321"/>
      <c r="L7" s="321"/>
      <c r="M7" s="321"/>
      <c r="N7" s="321"/>
      <c r="O7" s="321"/>
      <c r="P7" s="321"/>
      <c r="Q7" s="321"/>
      <c r="R7" s="321"/>
      <c r="S7" s="321"/>
      <c r="T7" s="321"/>
      <c r="U7" s="321"/>
      <c r="V7" s="321"/>
      <c r="W7" s="321"/>
      <c r="X7" s="338"/>
    </row>
    <row r="8" spans="2:24" x14ac:dyDescent="0.15">
      <c r="B8" s="337"/>
      <c r="C8" s="321"/>
      <c r="D8" s="321"/>
      <c r="E8" s="321"/>
      <c r="F8" s="321"/>
      <c r="G8" s="321"/>
      <c r="H8" s="321"/>
      <c r="I8" s="321"/>
      <c r="J8" s="321"/>
      <c r="K8" s="321"/>
      <c r="L8" s="321"/>
      <c r="M8" s="321"/>
      <c r="N8" s="321"/>
      <c r="O8" s="321"/>
      <c r="P8" s="321"/>
      <c r="Q8" s="321"/>
      <c r="R8" s="321"/>
      <c r="S8" s="321"/>
      <c r="T8" s="321"/>
      <c r="U8" s="321"/>
      <c r="V8" s="321"/>
      <c r="W8" s="321"/>
      <c r="X8" s="338"/>
    </row>
    <row r="9" spans="2:24" ht="15" thickBot="1" x14ac:dyDescent="0.2">
      <c r="B9" s="310"/>
      <c r="C9" s="311"/>
      <c r="D9" s="311"/>
      <c r="E9" s="311"/>
      <c r="F9" s="311"/>
      <c r="G9" s="311"/>
      <c r="H9" s="311"/>
      <c r="I9" s="311"/>
      <c r="J9" s="311"/>
      <c r="K9" s="311"/>
      <c r="L9" s="311"/>
      <c r="M9" s="311"/>
      <c r="N9" s="311"/>
      <c r="O9" s="311"/>
      <c r="P9" s="311"/>
      <c r="Q9" s="311"/>
      <c r="R9" s="311"/>
      <c r="X9" s="30"/>
    </row>
    <row r="10" spans="2:24" ht="106" thickBot="1" x14ac:dyDescent="0.2">
      <c r="B10" s="19" t="s">
        <v>174</v>
      </c>
      <c r="C10" s="20" t="s">
        <v>68</v>
      </c>
      <c r="D10" s="21" t="s">
        <v>175</v>
      </c>
      <c r="E10" s="21" t="s">
        <v>176</v>
      </c>
      <c r="F10" s="21" t="s">
        <v>177</v>
      </c>
      <c r="G10" s="20" t="s">
        <v>69</v>
      </c>
      <c r="H10" s="21" t="s">
        <v>94</v>
      </c>
      <c r="I10" s="21" t="s">
        <v>71</v>
      </c>
      <c r="J10" s="21" t="s">
        <v>178</v>
      </c>
      <c r="K10" s="21" t="s">
        <v>73</v>
      </c>
      <c r="L10" s="21" t="s">
        <v>179</v>
      </c>
      <c r="M10" s="20" t="s">
        <v>180</v>
      </c>
      <c r="N10" s="20" t="s">
        <v>131</v>
      </c>
      <c r="O10" s="21" t="s">
        <v>94</v>
      </c>
      <c r="P10" s="21" t="s">
        <v>71</v>
      </c>
      <c r="Q10" s="21" t="s">
        <v>178</v>
      </c>
      <c r="R10" s="21" t="s">
        <v>73</v>
      </c>
      <c r="S10" s="20" t="s">
        <v>132</v>
      </c>
      <c r="T10" s="20" t="s">
        <v>133</v>
      </c>
      <c r="U10" s="20" t="s">
        <v>134</v>
      </c>
      <c r="V10" s="20" t="s">
        <v>135</v>
      </c>
      <c r="W10" s="20" t="s">
        <v>181</v>
      </c>
      <c r="X10" s="22" t="s">
        <v>137</v>
      </c>
    </row>
    <row r="11" spans="2:24" ht="409.6" thickBot="1" x14ac:dyDescent="0.2">
      <c r="B11" s="23">
        <v>1</v>
      </c>
      <c r="C11" s="24" t="str">
        <f>+'EVALUACION CON CONTROLES'!C16:F16</f>
        <v>Fluctuaciones del valor de la moneda</v>
      </c>
      <c r="D11" s="25" t="str">
        <f>+'EVALUACION CON CONTROLES'!B16</f>
        <v>EJECUCIÓN</v>
      </c>
      <c r="E11" s="25" t="str">
        <f>VLOOKUP(C11,'IDENTIFICACION Y ANALISIS'!$B$19:$F$51,3,FALSE)</f>
        <v>General</v>
      </c>
      <c r="F11" s="25" t="str">
        <f>VLOOKUP(C11,'IDENTIFICACION Y ANALISIS'!$B$19:$F$51,4,FALSE)</f>
        <v>Externo</v>
      </c>
      <c r="G11" s="24" t="str">
        <f>+EVALUACION!H17</f>
        <v xml:space="preserve">Aumento de los costos del contrato. Demoras en la ejecución del contrato. Posible desequilibrio económico </v>
      </c>
      <c r="H11" s="24">
        <f>+EVALUACION!I17</f>
        <v>3</v>
      </c>
      <c r="I11" s="24">
        <f>+EVALUACION!J17</f>
        <v>3</v>
      </c>
      <c r="J11" s="24">
        <f>+EVALUACION!K17</f>
        <v>6</v>
      </c>
      <c r="K11" s="25" t="str">
        <f>+EVALUACION!L17</f>
        <v>ALTO</v>
      </c>
      <c r="L11" s="24" t="s">
        <v>182</v>
      </c>
      <c r="M11" s="25" t="s">
        <v>183</v>
      </c>
      <c r="N11" s="24" t="str">
        <f>+'EVALUACION CON CONTROLES'!G16</f>
        <v>(1) El apoyo a la supervisión y profesional designado por el contratista, (2) realizarán un monitoreo mensual (3) a las fluctuaciones de la TRM. En caso de evidenciar fluctuaciones bruscas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1" s="24">
        <f>+'EVALUACION CON CONTROLES'!I16</f>
        <v>3</v>
      </c>
      <c r="P11" s="24">
        <f>+'EVALUACION CON CONTROLES'!J16</f>
        <v>3</v>
      </c>
      <c r="Q11" s="24">
        <f>+'EVALUACION CON CONTROLES'!K16</f>
        <v>6</v>
      </c>
      <c r="R11" s="25" t="str">
        <f>+'EVALUACION CON CONTROLES'!L16</f>
        <v>ALTO</v>
      </c>
      <c r="S11" s="24" t="str">
        <f>+'EVALUACION CON CONTROLES'!M16</f>
        <v>SI</v>
      </c>
      <c r="T11" s="24" t="str">
        <f>+'EVALUACION CON CONTROLES'!N16</f>
        <v xml:space="preserve"> El apoyo a la supervisión y profesional designado por el contratista </v>
      </c>
      <c r="U11" s="24" t="str">
        <f>+'EVALUACION CON CONTROLES'!O16</f>
        <v>Durante la
ejecución del contrato</v>
      </c>
      <c r="V11" s="24" t="str">
        <f>+'EVALUACION CON CONTROLES'!P16</f>
        <v>Antes de la
terminación del plazo contractual</v>
      </c>
      <c r="W11" s="24" t="str">
        <f>+'EVALUACION CON CONTROLES'!Q16</f>
        <v>Revisión documental de la evidencia establecida en el tratamiento/control</v>
      </c>
      <c r="X11" s="26" t="str">
        <f>+'EVALUACION CON CONTROLES'!R16</f>
        <v>Mensualmente</v>
      </c>
    </row>
    <row r="12" spans="2:24" ht="409.6" thickBot="1" x14ac:dyDescent="0.2">
      <c r="B12" s="23">
        <v>2</v>
      </c>
      <c r="C12" s="24" t="str">
        <f>+'EVALUACION CON CONTROLES'!C17:F17</f>
        <v>Variación de los precios del mercado</v>
      </c>
      <c r="D12" s="25" t="str">
        <f>+'EVALUACION CON CONTROLES'!B17</f>
        <v>EJECUCIÓN</v>
      </c>
      <c r="E12" s="25" t="str">
        <f>VLOOKUP(C12,'IDENTIFICACION Y ANALISIS'!$B$19:$F$51,3,FALSE)</f>
        <v>General</v>
      </c>
      <c r="F12" s="25" t="str">
        <f>VLOOKUP(C12,'IDENTIFICACION Y ANALISIS'!$B$19:$F$51,4,FALSE)</f>
        <v>Externo</v>
      </c>
      <c r="G12" s="24" t="str">
        <f>+EVALUACION!H18</f>
        <v>Incremento de costos.Necesidad de renegociación.Demoras en la ejecución. Revisión de cláusulas contractuales. Impacto en la calidad.</v>
      </c>
      <c r="H12" s="24">
        <f>+EVALUACION!I18</f>
        <v>2</v>
      </c>
      <c r="I12" s="24">
        <f>+EVALUACION!J18</f>
        <v>4</v>
      </c>
      <c r="J12" s="24">
        <f>+EVALUACION!K18</f>
        <v>6</v>
      </c>
      <c r="K12" s="25" t="str">
        <f>+EVALUACION!L18</f>
        <v>ALTO</v>
      </c>
      <c r="L12" s="24" t="s">
        <v>182</v>
      </c>
      <c r="M12" s="25" t="s">
        <v>183</v>
      </c>
      <c r="N12" s="24" t="str">
        <f>+'EVALUACION CON CONTROLES'!G17</f>
        <v>(1)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2" s="24">
        <f>+'EVALUACION CON CONTROLES'!I17</f>
        <v>2</v>
      </c>
      <c r="P12" s="24">
        <f>+'EVALUACION CON CONTROLES'!J17</f>
        <v>4</v>
      </c>
      <c r="Q12" s="24">
        <f>+'EVALUACION CON CONTROLES'!K17</f>
        <v>6</v>
      </c>
      <c r="R12" s="25" t="str">
        <f>+'EVALUACION CON CONTROLES'!L17</f>
        <v>ALTO</v>
      </c>
      <c r="S12" s="24" t="str">
        <f>+'EVALUACION CON CONTROLES'!M17</f>
        <v>SI</v>
      </c>
      <c r="T12" s="24" t="str">
        <f>+'EVALUACION CON CONTROLES'!N17</f>
        <v xml:space="preserve">El apoyo a la supervisión y profesional designado por el contratist </v>
      </c>
      <c r="U12" s="24" t="str">
        <f>+'EVALUACION CON CONTROLES'!O17</f>
        <v>Durante la ejecución del contrato</v>
      </c>
      <c r="V12" s="24" t="str">
        <f>+'EVALUACION CON CONTROLES'!P17</f>
        <v>Antes de la terminación del plazo contractual</v>
      </c>
      <c r="W12" s="24" t="str">
        <f>+'EVALUACION CON CONTROLES'!Q17</f>
        <v>Revisión documental de la evidencia establecida en el tratamiento/control</v>
      </c>
      <c r="X12" s="26" t="str">
        <f>+'EVALUACION CON CONTROLES'!R17</f>
        <v>Mensualmente</v>
      </c>
    </row>
    <row r="13" spans="2:24" ht="409.6" thickBot="1" x14ac:dyDescent="0.2">
      <c r="B13" s="23">
        <v>3</v>
      </c>
      <c r="C13" s="24" t="str">
        <f>+'EVALUACION CON CONTROLES'!C18:F18</f>
        <v>Factores políticos o macroeconómicos.</v>
      </c>
      <c r="D13" s="25" t="str">
        <f>+'EVALUACION CON CONTROLES'!B18</f>
        <v>EJECUCIÓN</v>
      </c>
      <c r="E13" s="25" t="str">
        <f>VLOOKUP(C13,'IDENTIFICACION Y ANALISIS'!$B$19:$F$51,3,FALSE)</f>
        <v>Estatal</v>
      </c>
      <c r="F13" s="25" t="str">
        <f>VLOOKUP(C13,'IDENTIFICACION Y ANALISIS'!$B$19:$F$51,4,FALSE)</f>
        <v>Externo</v>
      </c>
      <c r="G13" s="24" t="str">
        <f>+EVALUACION!H19</f>
        <v xml:space="preserve">Cambios en la normativa.Incremento en los costos. Demoras en la ejecución. Aumento del riesgo financiero. Desbalance contractual. Impacto en la seguridad jurídica. </v>
      </c>
      <c r="H13" s="24">
        <f>+EVALUACION!I19</f>
        <v>3</v>
      </c>
      <c r="I13" s="24">
        <f>+EVALUACION!J19</f>
        <v>3</v>
      </c>
      <c r="J13" s="24">
        <f>+EVALUACION!K19</f>
        <v>6</v>
      </c>
      <c r="K13" s="25" t="str">
        <f>+EVALUACION!L19</f>
        <v>ALTO</v>
      </c>
      <c r="L13" s="24" t="s">
        <v>182</v>
      </c>
      <c r="M13" s="25" t="s">
        <v>183</v>
      </c>
      <c r="N13" s="24" t="str">
        <f>+'EVALUACION CON CONTROLES'!G18</f>
        <v>(1) El apoyo a la supervisión y profesional designado por el contratista, (2) realizarán un monitoreo menusal (3) al contexto político y macroeconómico del país y de la Ciudad y en caso de evidenciar alguna situación que pueda obstaculizar la ejecución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3" s="24">
        <f>+'EVALUACION CON CONTROLES'!I18</f>
        <v>3</v>
      </c>
      <c r="P13" s="24">
        <f>+'EVALUACION CON CONTROLES'!J18</f>
        <v>3</v>
      </c>
      <c r="Q13" s="24">
        <f>+'EVALUACION CON CONTROLES'!K18</f>
        <v>6</v>
      </c>
      <c r="R13" s="25" t="str">
        <f>+'EVALUACION CON CONTROLES'!L18</f>
        <v>ALTO</v>
      </c>
      <c r="S13" s="24" t="str">
        <f>+'EVALUACION CON CONTROLES'!M18</f>
        <v>NO</v>
      </c>
      <c r="T13" s="24" t="str">
        <f>+'EVALUACION CON CONTROLES'!N18</f>
        <v xml:space="preserve">El apoyo a la supervisión y profesional designado por el contratist </v>
      </c>
      <c r="U13" s="24" t="str">
        <f>+'EVALUACION CON CONTROLES'!O18</f>
        <v>Durante la ejecución del contrato</v>
      </c>
      <c r="V13" s="24" t="str">
        <f>+'EVALUACION CON CONTROLES'!P18</f>
        <v>Antes de la terminación del plazo contractual</v>
      </c>
      <c r="W13" s="24" t="str">
        <f>+'EVALUACION CON CONTROLES'!Q18</f>
        <v>Revisión documental de la evidencia establecida en el tratamiento/control</v>
      </c>
      <c r="X13" s="26" t="str">
        <f>+'EVALUACION CON CONTROLES'!R18</f>
        <v>Mensualmente</v>
      </c>
    </row>
    <row r="14" spans="2:24" ht="409.6" thickBot="1" x14ac:dyDescent="0.2">
      <c r="B14" s="23">
        <v>4</v>
      </c>
      <c r="C14" s="24" t="str">
        <f>+'EVALUACION CON CONTROLES'!C19:F19</f>
        <v>Incumplimiento del objeto o de las obligaciones contractuales</v>
      </c>
      <c r="D14" s="25" t="str">
        <f>+'EVALUACION CON CONTROLES'!B19</f>
        <v>EJECUCIÓN</v>
      </c>
      <c r="E14" s="25" t="e">
        <f>VLOOKUP(C14,'IDENTIFICACION Y ANALISIS'!$B$19:$F$51,3,FALSE)</f>
        <v>#N/A</v>
      </c>
      <c r="F14" s="25" t="e">
        <f>VLOOKUP(C14,'IDENTIFICACION Y ANALISIS'!$B$19:$F$51,4,FALSE)</f>
        <v>#N/A</v>
      </c>
      <c r="G14" s="24" t="str">
        <f>+EVALUACION!H20</f>
        <v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v>
      </c>
      <c r="H14" s="24">
        <f>+EVALUACION!I20</f>
        <v>2</v>
      </c>
      <c r="I14" s="24">
        <f>+EVALUACION!J20</f>
        <v>4</v>
      </c>
      <c r="J14" s="24">
        <f>+EVALUACION!K20</f>
        <v>6</v>
      </c>
      <c r="K14" s="25" t="str">
        <f>+EVALUACION!L20</f>
        <v>ALTO</v>
      </c>
      <c r="L14" s="24" t="s">
        <v>184</v>
      </c>
      <c r="M14" s="136">
        <v>1</v>
      </c>
      <c r="N14" s="24" t="str">
        <f>+'EVALUACION CON CONTROLES'!G19</f>
        <v>(1) El apoyo a la supervisión y profesional designado por el contratista (2) realizarán un seguimiento mensual (3) al cumplimiento de las obligaciones específicas y generales del contratista, para ello le solicitará un informe mensual de actividades. En caso de evidenciar incumplimientos, el apoyo a la supervisión realizará el respectivo requerimiento al contratista. En caso de reinicidir, se solicitará por escrito al Alcalde Local la apertura del proceso de incumplimiento contractual. (4) Como evidencia de la ejecución del control quedará el formato GDI-GPD-F029 Formato evidencia de reunión y comunicaciones realizadas.</v>
      </c>
      <c r="O14" s="24">
        <f>+'EVALUACION CON CONTROLES'!I19</f>
        <v>2</v>
      </c>
      <c r="P14" s="24">
        <f>+'EVALUACION CON CONTROLES'!J19</f>
        <v>4</v>
      </c>
      <c r="Q14" s="24">
        <f>+'EVALUACION CON CONTROLES'!K19</f>
        <v>6</v>
      </c>
      <c r="R14" s="25" t="str">
        <f>+'EVALUACION CON CONTROLES'!L19</f>
        <v>ALTO</v>
      </c>
      <c r="S14" s="24" t="str">
        <f>+'EVALUACION CON CONTROLES'!M19</f>
        <v>SI</v>
      </c>
      <c r="T14" s="24" t="str">
        <f>+'EVALUACION CON CONTROLES'!N19</f>
        <v>El apoyo a la supervisión y profesional designado por el contratista</v>
      </c>
      <c r="U14" s="24" t="str">
        <f>+'EVALUACION CON CONTROLES'!O19</f>
        <v>Durante la ejecución del contrato</v>
      </c>
      <c r="V14" s="24" t="str">
        <f>+'EVALUACION CON CONTROLES'!P19</f>
        <v>Cierre o liquidación del contrato</v>
      </c>
      <c r="W14" s="24" t="str">
        <f>+'EVALUACION CON CONTROLES'!Q19</f>
        <v>Revisión documental de la evidencia establecida en el tratamiento/control</v>
      </c>
      <c r="X14" s="26" t="str">
        <f>+'EVALUACION CON CONTROLES'!R19</f>
        <v>Mensualmente</v>
      </c>
    </row>
    <row r="15" spans="2:24" ht="409.6" thickBot="1" x14ac:dyDescent="0.2">
      <c r="B15" s="23">
        <v>5</v>
      </c>
      <c r="C15" s="24" t="str">
        <f>+'EVALUACION CON CONTROLES'!C20:F20</f>
        <v>Variación en la disponibilidad o en el costo de los insumos necesarios para prestar los servicios.</v>
      </c>
      <c r="D15" s="25" t="str">
        <f>+'EVALUACION CON CONTROLES'!B20</f>
        <v>EJECUCIÓN</v>
      </c>
      <c r="E15" s="25" t="str">
        <f>VLOOKUP(C15,'IDENTIFICACION Y ANALISIS'!$B$19:$F$51,3,FALSE)</f>
        <v>General</v>
      </c>
      <c r="F15" s="25" t="str">
        <f>VLOOKUP(C15,'IDENTIFICACION Y ANALISIS'!$B$19:$F$51,4,FALSE)</f>
        <v>Externo</v>
      </c>
      <c r="G15" s="24" t="str">
        <f>+EVALUACION!H21</f>
        <v>Incremento en los costos de operación. Escasez de insumos. Demoras en la ejecución. Reducción de la calidad.Reajuste de precios. Aumento de la incertidumbre. Impacto en la competitividad.</v>
      </c>
      <c r="H15" s="24">
        <f>+EVALUACION!I21</f>
        <v>1</v>
      </c>
      <c r="I15" s="24">
        <f>+EVALUACION!J21</f>
        <v>3</v>
      </c>
      <c r="J15" s="24">
        <f>+EVALUACION!K21</f>
        <v>4</v>
      </c>
      <c r="K15" s="25" t="str">
        <f>+EVALUACION!L21</f>
        <v>BAJO</v>
      </c>
      <c r="L15" s="24" t="s">
        <v>182</v>
      </c>
      <c r="M15" s="25" t="s">
        <v>183</v>
      </c>
      <c r="N15" s="24" t="str">
        <f>+'EVALUACION CON CONTROLES'!G20</f>
        <v>(1) El apoyo a la supervisión y profesional designado por el contratista, (2) realizarán un monitoreo mensual (3) a la disponibilidad y a los precios de los bienes y servicios incluidos en la oferta económica. En caso de evidenciar indisponibilidad de bienes o servicios que puedan poner en riesgo la ejecución y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5" s="24">
        <f>+'EVALUACION CON CONTROLES'!I20</f>
        <v>1</v>
      </c>
      <c r="P15" s="24">
        <f>+'EVALUACION CON CONTROLES'!J20</f>
        <v>3</v>
      </c>
      <c r="Q15" s="24">
        <f>+'EVALUACION CON CONTROLES'!K20</f>
        <v>4</v>
      </c>
      <c r="R15" s="25" t="str">
        <f>+'EVALUACION CON CONTROLES'!L20</f>
        <v>BAJO</v>
      </c>
      <c r="S15" s="24" t="str">
        <f>+'EVALUACION CON CONTROLES'!M20</f>
        <v>SI</v>
      </c>
      <c r="T15" s="24" t="str">
        <f>+'EVALUACION CON CONTROLES'!N20</f>
        <v>El apoyo a la supervisión y profesional designado por el contratista</v>
      </c>
      <c r="U15" s="24" t="str">
        <f>+'EVALUACION CON CONTROLES'!O20</f>
        <v>Durante la ejecución del contrato</v>
      </c>
      <c r="V15" s="24" t="str">
        <f>+'EVALUACION CON CONTROLES'!P20</f>
        <v>Cierre o liquidación del contrato</v>
      </c>
      <c r="W15" s="24" t="str">
        <f>+'EVALUACION CON CONTROLES'!Q20</f>
        <v>Revisión documental de la evidencia establecida en el tratamiento/control</v>
      </c>
      <c r="X15" s="26" t="str">
        <f>+'EVALUACION CON CONTROLES'!R20</f>
        <v>Mensualmente</v>
      </c>
    </row>
    <row r="16" spans="2:24" ht="409.6" thickBot="1" x14ac:dyDescent="0.2">
      <c r="B16" s="23">
        <v>6</v>
      </c>
      <c r="C16" s="24" t="str">
        <f>+'EVALUACION CON CONTROLES'!C21:F21</f>
        <v>Incumplimiento de compromisos adquiridos por el contratista seleccionado con sus subcontratistas, suministradores de bienes y servicios.</v>
      </c>
      <c r="D16" s="25" t="str">
        <f>+'EVALUACION CON CONTROLES'!B21</f>
        <v>EJECUCIÓN</v>
      </c>
      <c r="E16" s="25" t="str">
        <f>VLOOKUP(C16,'IDENTIFICACION Y ANALISIS'!$B$19:$F$51,3,FALSE)</f>
        <v>General</v>
      </c>
      <c r="F16" s="25" t="str">
        <f>VLOOKUP(C16,'IDENTIFICACION Y ANALISIS'!$B$19:$F$51,4,FALSE)</f>
        <v>Externo</v>
      </c>
      <c r="G16" s="24" t="str">
        <f>+EVALUACION!H22</f>
        <v xml:space="preserve">Retrasos en el proyecto. Aumento de costos. Compromiso de la calidad.Conflictos legales. Interrupciones en el flujo de trabajo. Necesidad de reestructuración del contrato.Riesgo de incumplimiento de los objetivos del proyecto. </v>
      </c>
      <c r="H16" s="24">
        <f>+EVALUACION!I22</f>
        <v>2</v>
      </c>
      <c r="I16" s="24">
        <f>+EVALUACION!J22</f>
        <v>4</v>
      </c>
      <c r="J16" s="24">
        <f>+EVALUACION!K22</f>
        <v>6</v>
      </c>
      <c r="K16" s="25" t="str">
        <f>+EVALUACION!L22</f>
        <v>ALTO</v>
      </c>
      <c r="L16" s="24" t="s">
        <v>184</v>
      </c>
      <c r="M16" s="136">
        <v>1</v>
      </c>
      <c r="N16" s="24" t="str">
        <f>+'EVALUACION CON CONTROLES'!G21</f>
        <v>(1) El apoyo a la supervisión y profesional designado por el contratista (2) realizarán un seguimiento mensual (3) al cumplimiento de los compromisos del contratista con sus subcontratistas, suministradores de bienes y servicios; y en caso de evidenciar incumplimientos o no pagos, el apoyo a la supervisión realizará el respectivo requerimiento al contratista. En caso de reinicidir, se solicitará la apertura del proceso de incumplimiento contractual. (4) Como evidencia de la ejecución del control quedará el formato GDI-GPD-F029 Formato evidencia de reunión y comunicaciones realizadas.</v>
      </c>
      <c r="O16" s="24">
        <f>+'EVALUACION CON CONTROLES'!I21</f>
        <v>2</v>
      </c>
      <c r="P16" s="24">
        <f>+'EVALUACION CON CONTROLES'!J21</f>
        <v>4</v>
      </c>
      <c r="Q16" s="24">
        <f>+'EVALUACION CON CONTROLES'!K21</f>
        <v>6</v>
      </c>
      <c r="R16" s="25" t="str">
        <f>+'EVALUACION CON CONTROLES'!L21</f>
        <v>ALTO</v>
      </c>
      <c r="S16" s="24" t="str">
        <f>+'EVALUACION CON CONTROLES'!M21</f>
        <v>SI</v>
      </c>
      <c r="T16" s="24" t="str">
        <f>+'EVALUACION CON CONTROLES'!N21</f>
        <v>El apoyo a la supervisión y profesional designado por el contratista</v>
      </c>
      <c r="U16" s="24" t="str">
        <f>+'EVALUACION CON CONTROLES'!O21</f>
        <v>Durante la ejecución del contrato</v>
      </c>
      <c r="V16" s="24" t="str">
        <f>+'EVALUACION CON CONTROLES'!P21</f>
        <v>Cierre o liquidación del contrato</v>
      </c>
      <c r="W16" s="24" t="str">
        <f>+'EVALUACION CON CONTROLES'!Q21</f>
        <v>Revisión documental de la evidencia establecida en el tratamiento/control</v>
      </c>
      <c r="X16" s="26" t="str">
        <f>+'EVALUACION CON CONTROLES'!R21</f>
        <v>Mensualmente</v>
      </c>
    </row>
    <row r="17" spans="2:24" ht="409.6" thickBot="1" x14ac:dyDescent="0.2">
      <c r="B17" s="23">
        <v>7</v>
      </c>
      <c r="C17" s="24" t="str">
        <f>+'EVALUACION CON CONTROLES'!C22:F22</f>
        <v>Incumplimiento de la administración en los pagos.</v>
      </c>
      <c r="D17" s="25" t="str">
        <f>+'EVALUACION CON CONTROLES'!B22</f>
        <v>EJECUCIÓN</v>
      </c>
      <c r="E17" s="25" t="str">
        <f>VLOOKUP(C17,'IDENTIFICACION Y ANALISIS'!$B$19:$F$51,3,FALSE)</f>
        <v>General</v>
      </c>
      <c r="F17" s="25" t="str">
        <f>VLOOKUP(C17,'IDENTIFICACION Y ANALISIS'!$B$19:$F$51,4,FALSE)</f>
        <v>Interno</v>
      </c>
      <c r="G17" s="24" t="str">
        <f>+EVALUACION!H23</f>
        <v xml:space="preserve">Retrasos en la ejecución. Interrupción de servicios. Aumento de costos.Conflictos contractuales. Problemas de flujo de caja. Riesgo de penalidades. </v>
      </c>
      <c r="H17" s="24">
        <f>+EVALUACION!I23</f>
        <v>2</v>
      </c>
      <c r="I17" s="24">
        <f>+EVALUACION!J23</f>
        <v>3</v>
      </c>
      <c r="J17" s="24">
        <f>+EVALUACION!K23</f>
        <v>5</v>
      </c>
      <c r="K17" s="25" t="str">
        <f>+EVALUACION!L23</f>
        <v>MEDIO</v>
      </c>
      <c r="L17" s="24" t="s">
        <v>185</v>
      </c>
      <c r="M17" s="136">
        <v>1</v>
      </c>
      <c r="N17" s="24" t="str">
        <f>+'EVALUACION CON CONTROLES'!G22</f>
        <v>(1) El apoyo a la supervisión y profesional designado por el contratista, (2) al iniciar la ejecución del contrato realizarán un cronograma de trabajo y le realizarán un seguimiento/monitoreo mensual. (3) Dicho cronograma de trabajo tendrá en cuenta la ejecución física y financiera del contrato y los momentos de radicación de informes de ejecución y cuentas de cobro, así como los tiempos por parte de la Administración para los respectivos desembolsos. En relación a lo anterior, el apoyo a la supervisión deberá realizar la respectiva programación y reprogramación del PAC. (4) Como evidencia de la ejecución del control quedará el cronograma de trabajo, formato GDI-GPD-F029 Formato evidencia de reunión y comunicaciones realizadas.</v>
      </c>
      <c r="O17" s="24">
        <f>+'EVALUACION CON CONTROLES'!I22</f>
        <v>2</v>
      </c>
      <c r="P17" s="24">
        <f>+'EVALUACION CON CONTROLES'!J22</f>
        <v>3</v>
      </c>
      <c r="Q17" s="24">
        <f>+'EVALUACION CON CONTROLES'!K22</f>
        <v>5</v>
      </c>
      <c r="R17" s="25" t="str">
        <f>+'EVALUACION CON CONTROLES'!L22</f>
        <v>MEDIO</v>
      </c>
      <c r="S17" s="24" t="str">
        <f>+'EVALUACION CON CONTROLES'!M22</f>
        <v>SI</v>
      </c>
      <c r="T17" s="24" t="str">
        <f>+'EVALUACION CON CONTROLES'!N22</f>
        <v>El apoyo a la supervisión y profesional designado por el contratista</v>
      </c>
      <c r="U17" s="24" t="str">
        <f>+'EVALUACION CON CONTROLES'!O22</f>
        <v>Durante la ejecución del contrato</v>
      </c>
      <c r="V17" s="24" t="str">
        <f>+'EVALUACION CON CONTROLES'!P22</f>
        <v>Cierre o liquidación del contrato</v>
      </c>
      <c r="W17" s="24" t="str">
        <f>+'EVALUACION CON CONTROLES'!Q22</f>
        <v>Revisión documental de la evidencia establecida en el tratamiento/control</v>
      </c>
      <c r="X17" s="26" t="str">
        <f>+'EVALUACION CON CONTROLES'!R22</f>
        <v>Mensualmente</v>
      </c>
    </row>
    <row r="18" spans="2:24" ht="409.6" thickBot="1" x14ac:dyDescent="0.2">
      <c r="B18" s="23">
        <v>8</v>
      </c>
      <c r="C18" s="24" t="str">
        <f>+'EVALUACION CON CONTROLES'!C23:F23</f>
        <v>Defecto en la instalación de equipos</v>
      </c>
      <c r="D18" s="25" t="str">
        <f>+'EVALUACION CON CONTROLES'!B23</f>
        <v>EJECUCIÓN</v>
      </c>
      <c r="E18" s="25" t="str">
        <f>VLOOKUP(C18,'IDENTIFICACION Y ANALISIS'!$B$19:$F$51,3,FALSE)</f>
        <v>Especifico</v>
      </c>
      <c r="F18" s="25" t="str">
        <f>VLOOKUP(C18,'IDENTIFICACION Y ANALISIS'!$B$19:$F$51,4,FALSE)</f>
        <v>Externo</v>
      </c>
      <c r="G18" s="24" t="str">
        <f>+EVALUACION!H24</f>
        <v>Reducción de la funcionalidad. Incremento de costos. Retrasos en el proyecto. Interrupción de operaciones. Problemas de seguridad. Impacto en el cumplimiento de los estándares.</v>
      </c>
      <c r="H18" s="24">
        <f>+EVALUACION!I24</f>
        <v>2</v>
      </c>
      <c r="I18" s="24">
        <f>+EVALUACION!J24</f>
        <v>3</v>
      </c>
      <c r="J18" s="24">
        <f>+EVALUACION!K24</f>
        <v>5</v>
      </c>
      <c r="K18" s="25" t="str">
        <f>+EVALUACION!L24</f>
        <v>MEDIO</v>
      </c>
      <c r="L18" s="24" t="s">
        <v>184</v>
      </c>
      <c r="M18" s="136">
        <v>1</v>
      </c>
      <c r="N18" s="24" t="str">
        <f>+'EVALUACION CON CONTROLES'!G23</f>
        <v xml:space="preserve">(1) El apoyo a la supevisión, (2) realizará un seguimiento mínimo mensual (3) a los equipos proveídos e instalados por el contratista y en caso de detectar defectos, deberá solicitar por escrito al contratista su cambio. En caso de que este se niegue se realizar el o los cambios, se harán efectivas las garantías y si el contrato está en ejecución, se iniciará el respectivo proceso de incumplimiento contractual. (4) Como evidencia de la ejecución del control quedará el formato GDI-GPD-F029 Formato evidencia de reunión, registro fotográfico y comunicaciones realizadas.	</v>
      </c>
      <c r="O18" s="24">
        <f>+'EVALUACION CON CONTROLES'!I23</f>
        <v>2</v>
      </c>
      <c r="P18" s="24">
        <f>+'EVALUACION CON CONTROLES'!J23</f>
        <v>3</v>
      </c>
      <c r="Q18" s="24">
        <f>+'EVALUACION CON CONTROLES'!K23</f>
        <v>5</v>
      </c>
      <c r="R18" s="25" t="str">
        <f>+'EVALUACION CON CONTROLES'!L23</f>
        <v>MEDIO</v>
      </c>
      <c r="S18" s="24" t="str">
        <f>+'EVALUACION CON CONTROLES'!M23</f>
        <v>NO</v>
      </c>
      <c r="T18" s="24" t="str">
        <f>+'EVALUACION CON CONTROLES'!N23</f>
        <v>El apoyo a la supevisión</v>
      </c>
      <c r="U18" s="24" t="str">
        <f>+'EVALUACION CON CONTROLES'!O23</f>
        <v>Durante la ejecución del contrato</v>
      </c>
      <c r="V18" s="24" t="str">
        <f>+'EVALUACION CON CONTROLES'!P23</f>
        <v>Cierre o liquidación del contrato</v>
      </c>
      <c r="W18" s="24" t="str">
        <f>+'EVALUACION CON CONTROLES'!Q23</f>
        <v>Revisión documental de la evidencia establecida en el tratamiento/control</v>
      </c>
      <c r="X18" s="26" t="str">
        <f>+'EVALUACION CON CONTROLES'!R23</f>
        <v>Mensualmente</v>
      </c>
    </row>
    <row r="19" spans="2:24" ht="409.6" thickBot="1" x14ac:dyDescent="0.2">
      <c r="B19" s="23">
        <v>9</v>
      </c>
      <c r="C19" s="24" t="str">
        <f>+'EVALUACION CON CONTROLES'!C24:F24</f>
        <v>Defectos en los equipos.</v>
      </c>
      <c r="D19" s="25" t="str">
        <f>+'EVALUACION CON CONTROLES'!B24</f>
        <v>EJECUCIÓN</v>
      </c>
      <c r="E19" s="25" t="str">
        <f>VLOOKUP(C19,'IDENTIFICACION Y ANALISIS'!$B$19:$F$51,3,FALSE)</f>
        <v>Especifico</v>
      </c>
      <c r="F19" s="25" t="str">
        <f>VLOOKUP(C19,'IDENTIFICACION Y ANALISIS'!$B$19:$F$51,4,FALSE)</f>
        <v>Externo</v>
      </c>
      <c r="G19" s="24" t="str">
        <f>+EVALUACION!H25</f>
        <v>Interrupciones en el servicio. Aumento de costos. Reducción de la productividad. Pérdida de datos o calidad. Problemas de seguridad. Costos adicionales por tiempo de inactividad. Incumplimiento de contratos.</v>
      </c>
      <c r="H19" s="24">
        <f>+EVALUACION!I25</f>
        <v>2</v>
      </c>
      <c r="I19" s="24">
        <f>+EVALUACION!J25</f>
        <v>3</v>
      </c>
      <c r="J19" s="24">
        <f>+EVALUACION!K25</f>
        <v>5</v>
      </c>
      <c r="K19" s="25" t="str">
        <f>+EVALUACION!L25</f>
        <v>MEDIO</v>
      </c>
      <c r="L19" s="24" t="s">
        <v>184</v>
      </c>
      <c r="M19" s="136">
        <v>1</v>
      </c>
      <c r="N19" s="24" t="str">
        <f>+'EVALUACION CON CONTROLES'!G24</f>
        <v>(1) El apoyo a la supevisión, (2) realizará un seguimiento mínimo mensual (3) a los equipos proveídos e instalados por el contratista y en caso de detectar defectos, deberá solicitar por escrito al contratista su cambio. En caso de que este se niegue se realizar el o los cambios, se harán efectivas las garantías y si el contrato está en ejecución, se iniciará el respectivo proceso de incumplimiento contractual. (4)Como evidencia de la ejecución del control quedará el formato GDI-GPD-F029 Formato evidencia de reunión, registro fotográfico y comunicaciones realizadas.</v>
      </c>
      <c r="O19" s="24">
        <f>+'EVALUACION CON CONTROLES'!I24</f>
        <v>2</v>
      </c>
      <c r="P19" s="24">
        <f>+'EVALUACION CON CONTROLES'!J24</f>
        <v>3</v>
      </c>
      <c r="Q19" s="24">
        <f>+'EVALUACION CON CONTROLES'!K24</f>
        <v>5</v>
      </c>
      <c r="R19" s="25" t="str">
        <f>+'EVALUACION CON CONTROLES'!L24</f>
        <v>MEDIO</v>
      </c>
      <c r="S19" s="24" t="str">
        <f>+'EVALUACION CON CONTROLES'!M24</f>
        <v>NO</v>
      </c>
      <c r="T19" s="24" t="str">
        <f>+'EVALUACION CON CONTROLES'!N24</f>
        <v>El apoyo a la supevisión</v>
      </c>
      <c r="U19" s="24" t="str">
        <f>+'EVALUACION CON CONTROLES'!O24</f>
        <v>Durante la ejecución del contrato</v>
      </c>
      <c r="V19" s="24" t="str">
        <f>+'EVALUACION CON CONTROLES'!P24</f>
        <v>Cierre o liquidación del contrato</v>
      </c>
      <c r="W19" s="24" t="str">
        <f>+'EVALUACION CON CONTROLES'!Q24</f>
        <v>Revisión documental de la evidencia establecida en el tratamiento/control</v>
      </c>
      <c r="X19" s="26" t="str">
        <f>+'EVALUACION CON CONTROLES'!R24</f>
        <v>Mensualmente</v>
      </c>
    </row>
    <row r="20" spans="2:24" ht="409.6" thickBot="1" x14ac:dyDescent="0.2">
      <c r="B20" s="23">
        <v>10</v>
      </c>
      <c r="C20" s="24" t="str">
        <f>+'EVALUACION CON CONTROLES'!C25:F25</f>
        <v>Daños a los equipos objeto de mantenimiento y/o otros bienes</v>
      </c>
      <c r="D20" s="25" t="str">
        <f>+'EVALUACION CON CONTROLES'!B25</f>
        <v>EJECUCIÓN</v>
      </c>
      <c r="E20" s="25" t="str">
        <f>VLOOKUP(C20,'IDENTIFICACION Y ANALISIS'!$B$19:$F$51,3,FALSE)</f>
        <v>Estatal</v>
      </c>
      <c r="F20" s="25" t="str">
        <f>VLOOKUP(C20,'IDENTIFICACION Y ANALISIS'!$B$19:$F$51,4,FALSE)</f>
        <v>Externo</v>
      </c>
      <c r="G20" s="24" t="str">
        <f>+EVALUACION!H26</f>
        <v>Incremento en los costos. Interrupción de operaciones.Reducción de la productividad.Pérdida de calidad.Problemas de seguridad.Necesidad de procedimientos adicionales. Incumplimiento de contratos.</v>
      </c>
      <c r="H20" s="24">
        <f>+EVALUACION!I26</f>
        <v>2</v>
      </c>
      <c r="I20" s="24">
        <f>+EVALUACION!J26</f>
        <v>3</v>
      </c>
      <c r="J20" s="24">
        <f>+EVALUACION!K26</f>
        <v>5</v>
      </c>
      <c r="K20" s="25" t="str">
        <f>+EVALUACION!L26</f>
        <v>MEDIO</v>
      </c>
      <c r="L20" s="24" t="s">
        <v>184</v>
      </c>
      <c r="M20" s="136">
        <v>1</v>
      </c>
      <c r="N20" s="24" t="str">
        <f>+'EVALUACION CON CONTROLES'!G25</f>
        <v>(1) El apoyo a la supevisión, (2) cada vez que se le realice mantenimiento a un equipo/dispositivo (3) realizará un seguimiento realizará una inspección y en caso de detectar daños o defectos por el trabajo realizado, deberá solicitar por escrito al contratista su cambio o ajuste. En caso de que este se niegue, se harán efectivas las garantías y si el contrato está en ejecución, se iniciará el respectivo proceso de incumplimiento contractual. (4) Como evidencia de la ejecución del control quedará el formato GDI-GPD-F029 Formato evidencia de reunión, registro fotográfico y comunicaciones realizadas.</v>
      </c>
      <c r="O20" s="24">
        <f>+'EVALUACION CON CONTROLES'!I25</f>
        <v>2</v>
      </c>
      <c r="P20" s="24">
        <f>+'EVALUACION CON CONTROLES'!J25</f>
        <v>3</v>
      </c>
      <c r="Q20" s="24">
        <f>+'EVALUACION CON CONTROLES'!K25</f>
        <v>5</v>
      </c>
      <c r="R20" s="25" t="str">
        <f>+'EVALUACION CON CONTROLES'!L25</f>
        <v>MEDIO</v>
      </c>
      <c r="S20" s="24" t="str">
        <f>+'EVALUACION CON CONTROLES'!M25</f>
        <v>NO</v>
      </c>
      <c r="T20" s="24" t="str">
        <f>+'EVALUACION CON CONTROLES'!N25</f>
        <v>El apoyo a la supevisión</v>
      </c>
      <c r="U20" s="24" t="str">
        <f>+'EVALUACION CON CONTROLES'!O25</f>
        <v>Durante la ejecución del contrato</v>
      </c>
      <c r="V20" s="24" t="str">
        <f>+'EVALUACION CON CONTROLES'!P25</f>
        <v>Cierre o liquidación del contrato</v>
      </c>
      <c r="W20" s="24" t="str">
        <f>+'EVALUACION CON CONTROLES'!Q25</f>
        <v>Revisión documental de la evidencia establecida en el tratamiento/control</v>
      </c>
      <c r="X20" s="26" t="str">
        <f>+'EVALUACION CON CONTROLES'!R25</f>
        <v xml:space="preserve"> Cada vez que se le realice mantenimiento a un equipo/dispositivo</v>
      </c>
    </row>
    <row r="21" spans="2:24" ht="409.6" thickBot="1" x14ac:dyDescent="0.2">
      <c r="B21" s="23">
        <v>11</v>
      </c>
      <c r="C21" s="24" t="str">
        <f>+'EVALUACION CON CONTROLES'!C26:F26</f>
        <v>Desequilibrio económico del contrato</v>
      </c>
      <c r="D21" s="25" t="str">
        <f>+'EVALUACION CON CONTROLES'!B26</f>
        <v>EJECUCIÓN</v>
      </c>
      <c r="E21" s="25" t="str">
        <f>VLOOKUP(C21,'IDENTIFICACION Y ANALISIS'!$B$19:$F$51,3,FALSE)</f>
        <v>General</v>
      </c>
      <c r="F21" s="25" t="str">
        <f>VLOOKUP(C21,'IDENTIFICACION Y ANALISIS'!$B$19:$F$51,4,FALSE)</f>
        <v>Externo</v>
      </c>
      <c r="G21" s="24" t="str">
        <f>+EVALUACION!H27</f>
        <v>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v>
      </c>
      <c r="H21" s="24">
        <f>+EVALUACION!I27</f>
        <v>3</v>
      </c>
      <c r="I21" s="24">
        <f>+EVALUACION!J27</f>
        <v>5</v>
      </c>
      <c r="J21" s="24">
        <f>+EVALUACION!K27</f>
        <v>8</v>
      </c>
      <c r="K21" s="25" t="str">
        <f>+EVALUACION!L27</f>
        <v>EXTREMO</v>
      </c>
      <c r="L21" s="24" t="s">
        <v>182</v>
      </c>
      <c r="M21" s="25" t="s">
        <v>183</v>
      </c>
      <c r="N21" s="24" t="str">
        <f>+'EVALUACION CON CONTROLES'!G26</f>
        <v>(1) El apoyo a la supervisión y profesional designado por el contratista, (2) realizarán un monitoreo menusal (3) a cualquiera de los aspectos (políticos, sociales, económicos) que puedan generar como consecuencia un desequilibrio económico del contrato y en caso de encontrar algún hallazgo que pueda materializar el riesgo,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21" s="24">
        <f>+'EVALUACION CON CONTROLES'!I26</f>
        <v>3</v>
      </c>
      <c r="P21" s="24">
        <f>+'EVALUACION CON CONTROLES'!J26</f>
        <v>5</v>
      </c>
      <c r="Q21" s="24">
        <f>+'EVALUACION CON CONTROLES'!K26</f>
        <v>8</v>
      </c>
      <c r="R21" s="25" t="str">
        <f>+'EVALUACION CON CONTROLES'!L26</f>
        <v>EXTREMO</v>
      </c>
      <c r="S21" s="24" t="str">
        <f>+'EVALUACION CON CONTROLES'!M26</f>
        <v>SI</v>
      </c>
      <c r="T21" s="24" t="str">
        <f>+'EVALUACION CON CONTROLES'!N26</f>
        <v>El apoyo a la supervisión y profesional designado por el contratista</v>
      </c>
      <c r="U21" s="24" t="str">
        <f>+'EVALUACION CON CONTROLES'!O26</f>
        <v>Durante la ejecución del contrato</v>
      </c>
      <c r="V21" s="24" t="str">
        <f>+'EVALUACION CON CONTROLES'!P26</f>
        <v>Cierre o liquidación del contrato</v>
      </c>
      <c r="W21" s="24" t="str">
        <f>+'EVALUACION CON CONTROLES'!Q26</f>
        <v>Revisión documental de la evidencia establecida en el tratamiento/control</v>
      </c>
      <c r="X21" s="26" t="str">
        <f>+'EVALUACION CON CONTROLES'!R26</f>
        <v>Mensualmente</v>
      </c>
    </row>
    <row r="22" spans="2:24" ht="409.6" thickBot="1" x14ac:dyDescent="0.2">
      <c r="B22" s="23">
        <v>12</v>
      </c>
      <c r="C22" s="24" t="str">
        <f>+'EVALUACION CON CONTROLES'!C27:F27</f>
        <v>Imposición de nuevos tributos</v>
      </c>
      <c r="D22" s="25" t="str">
        <f>+'EVALUACION CON CONTROLES'!B27</f>
        <v>EJECUCIÓN</v>
      </c>
      <c r="E22" s="25" t="str">
        <f>VLOOKUP(C22,'IDENTIFICACION Y ANALISIS'!$B$19:$F$51,3,FALSE)</f>
        <v>General</v>
      </c>
      <c r="F22" s="25" t="str">
        <f>VLOOKUP(C22,'IDENTIFICACION Y ANALISIS'!$B$19:$F$51,4,FALSE)</f>
        <v>Externo</v>
      </c>
      <c r="G22" s="24" t="str">
        <f>+EVALUACION!H28</f>
        <v>Incremento de costos operativos. Reajuste del presupuesto. Impacto en la competitividad. Cambio en la estructura de precios.Alteración en la planificación financiera.</v>
      </c>
      <c r="H22" s="24">
        <f>+EVALUACION!I28</f>
        <v>3</v>
      </c>
      <c r="I22" s="24">
        <f>+EVALUACION!J28</f>
        <v>3</v>
      </c>
      <c r="J22" s="24">
        <f>+EVALUACION!K28</f>
        <v>6</v>
      </c>
      <c r="K22" s="25" t="str">
        <f>+EVALUACION!L28</f>
        <v>ALTO</v>
      </c>
      <c r="L22" s="24" t="s">
        <v>182</v>
      </c>
      <c r="M22" s="25" t="s">
        <v>183</v>
      </c>
      <c r="N22" s="24" t="str">
        <f>+'EVALUACION CON CONTROLES'!G27</f>
        <v>(1) El apoyo a al supervisión y el profesional designado por el contratista, (2) realizarán un seguimiento mensual (3) frente a la imposición de nuevos tributos,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
      <c r="O22" s="24">
        <f>+'EVALUACION CON CONTROLES'!I27</f>
        <v>3</v>
      </c>
      <c r="P22" s="24">
        <f>+'EVALUACION CON CONTROLES'!J27</f>
        <v>3</v>
      </c>
      <c r="Q22" s="24">
        <f>+'EVALUACION CON CONTROLES'!K27</f>
        <v>6</v>
      </c>
      <c r="R22" s="25" t="str">
        <f>+'EVALUACION CON CONTROLES'!L27</f>
        <v>ALTO</v>
      </c>
      <c r="S22" s="24" t="str">
        <f>+'EVALUACION CON CONTROLES'!M27</f>
        <v>SI</v>
      </c>
      <c r="T22" s="24" t="str">
        <f>+'EVALUACION CON CONTROLES'!N27</f>
        <v>El apoyo a la supervisión y profesional designado por el contratista</v>
      </c>
      <c r="U22" s="24" t="str">
        <f>+'EVALUACION CON CONTROLES'!O27</f>
        <v>Durante la ejecución del contrato</v>
      </c>
      <c r="V22" s="24" t="str">
        <f>+'EVALUACION CON CONTROLES'!P27</f>
        <v>Cierre o liquidación del contrato</v>
      </c>
      <c r="W22" s="24" t="str">
        <f>+'EVALUACION CON CONTROLES'!Q27</f>
        <v>Revisión documental de la evidencia establecida en el tratamiento/control</v>
      </c>
      <c r="X22" s="26" t="str">
        <f>+'EVALUACION CON CONTROLES'!R27</f>
        <v>Mensualmente</v>
      </c>
    </row>
    <row r="23" spans="2:24" ht="409.6" thickBot="1" x14ac:dyDescent="0.2">
      <c r="B23" s="23">
        <v>13</v>
      </c>
      <c r="C23" s="24" t="str">
        <f>+'EVALUACION CON CONTROLES'!C28:F28</f>
        <v>Imposición de nuevos trámites o permisos</v>
      </c>
      <c r="D23" s="25" t="str">
        <f>+'EVALUACION CON CONTROLES'!B28</f>
        <v>EJECUCIÓN</v>
      </c>
      <c r="E23" s="25" t="str">
        <f>VLOOKUP(C23,'IDENTIFICACION Y ANALISIS'!$B$19:$F$51,3,FALSE)</f>
        <v>General</v>
      </c>
      <c r="F23" s="25" t="str">
        <f>VLOOKUP(C23,'IDENTIFICACION Y ANALISIS'!$B$19:$F$51,4,FALSE)</f>
        <v>Externo</v>
      </c>
      <c r="G23" s="24" t="str">
        <f>+EVALUACION!H29</f>
        <v>Incremento en los costos operativos.Retrasos en la ejecución.Aumento en la carga burocrática.Reducción de la eficiencia.Necesidad de capacitación.Riesgo de incumplimiento.</v>
      </c>
      <c r="H23" s="24">
        <f>+EVALUACION!I29</f>
        <v>3</v>
      </c>
      <c r="I23" s="24">
        <f>+EVALUACION!J29</f>
        <v>3</v>
      </c>
      <c r="J23" s="24">
        <f>+EVALUACION!K29</f>
        <v>6</v>
      </c>
      <c r="K23" s="25" t="str">
        <f>+EVALUACION!L29</f>
        <v>ALTO</v>
      </c>
      <c r="L23" s="24" t="s">
        <v>182</v>
      </c>
      <c r="M23" s="25" t="s">
        <v>183</v>
      </c>
      <c r="N23" s="24" t="str">
        <f>+'EVALUACION CON CONTROLES'!G28</f>
        <v>(1) El apoyo a al supervisión y el profesional designado por el contratista, (2) realizarán un seguimiento mensual (3) frente a la imposición de nuevos trámites y permisos,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
      <c r="O23" s="24">
        <f>+'EVALUACION CON CONTROLES'!I28</f>
        <v>3</v>
      </c>
      <c r="P23" s="24">
        <f>+'EVALUACION CON CONTROLES'!J28</f>
        <v>3</v>
      </c>
      <c r="Q23" s="24">
        <f>+'EVALUACION CON CONTROLES'!K28</f>
        <v>6</v>
      </c>
      <c r="R23" s="25" t="str">
        <f>+'EVALUACION CON CONTROLES'!L28</f>
        <v>ALTO</v>
      </c>
      <c r="S23" s="24" t="str">
        <f>+'EVALUACION CON CONTROLES'!M28</f>
        <v>SI</v>
      </c>
      <c r="T23" s="24" t="str">
        <f>+'EVALUACION CON CONTROLES'!N28</f>
        <v>El apoyo a la supervisión y profesional designado por el contratista</v>
      </c>
      <c r="U23" s="24" t="str">
        <f>+'EVALUACION CON CONTROLES'!O28</f>
        <v>Durante la ejecución del contrato</v>
      </c>
      <c r="V23" s="24" t="str">
        <f>+'EVALUACION CON CONTROLES'!P28</f>
        <v>Cierre o liquidación del contrato</v>
      </c>
      <c r="W23" s="24" t="str">
        <f>+'EVALUACION CON CONTROLES'!Q28</f>
        <v>Revisión documental de la evidencia establecida en el tratamiento/control</v>
      </c>
      <c r="X23" s="26" t="str">
        <f>+'EVALUACION CON CONTROLES'!R28</f>
        <v>Mensualmente</v>
      </c>
    </row>
    <row r="24" spans="2:24" ht="409.6" thickBot="1" x14ac:dyDescent="0.2">
      <c r="B24" s="23">
        <v>14</v>
      </c>
      <c r="C24" s="24" t="str">
        <f>+'EVALUACION CON CONTROLES'!C29:F29</f>
        <v>Cambios en el marco regulatorio o normatividad aplicable al proyecto.</v>
      </c>
      <c r="D24" s="25" t="str">
        <f>+'EVALUACION CON CONTROLES'!B29</f>
        <v>EJECUCIÓN</v>
      </c>
      <c r="E24" s="25" t="str">
        <f>VLOOKUP(C24,'IDENTIFICACION Y ANALISIS'!$B$19:$F$51,3,FALSE)</f>
        <v>General</v>
      </c>
      <c r="F24" s="25" t="str">
        <f>VLOOKUP(C24,'IDENTIFICACION Y ANALISIS'!$B$19:$F$51,4,FALSE)</f>
        <v>Externo</v>
      </c>
      <c r="G24" s="24" t="str">
        <f>+EVALUACION!H30</f>
        <v>Adaptación y ajuste de procesos. Incremento en los costos. Retrasos en el proyecto. Requerimientos adicionales de documentación. Impacto en la viabilidad financiera. Riesgo de incumplimiento.</v>
      </c>
      <c r="H24" s="24">
        <f>+EVALUACION!I30</f>
        <v>1</v>
      </c>
      <c r="I24" s="24">
        <f>+EVALUACION!J30</f>
        <v>3</v>
      </c>
      <c r="J24" s="24">
        <f>+EVALUACION!K30</f>
        <v>4</v>
      </c>
      <c r="K24" s="25" t="str">
        <f>+EVALUACION!L30</f>
        <v>BAJO</v>
      </c>
      <c r="L24" s="24" t="s">
        <v>182</v>
      </c>
      <c r="M24" s="25" t="s">
        <v>183</v>
      </c>
      <c r="N24" s="24" t="str">
        <f>+'EVALUACION CON CONTROLES'!G29</f>
        <v>(1) El apoyo a al supervisión y el profesional designado por el contratista, (2) realizarán un seguimiento mensual (3) frente a los cambios en el marco regulatorio o normatividad aplicable al contrato y al proyecto, y en caso de detectar cambios con impacto negativo o positivo, deberán comunicar al supervisor (Alcalde Local) para que se tomen las medidas correspondientes resguardando los intereses de la Entidad. (4) Como evidencia de la ejecución del control quedará el formato GDI-GPD-F029 Formato evidencia de reunión y comunicaciones realizadas.</v>
      </c>
      <c r="O24" s="24">
        <f>+'EVALUACION CON CONTROLES'!I29</f>
        <v>1</v>
      </c>
      <c r="P24" s="24">
        <f>+'EVALUACION CON CONTROLES'!J29</f>
        <v>3</v>
      </c>
      <c r="Q24" s="24">
        <f>+'EVALUACION CON CONTROLES'!K29</f>
        <v>4</v>
      </c>
      <c r="R24" s="25" t="str">
        <f>+'EVALUACION CON CONTROLES'!L29</f>
        <v>BAJO</v>
      </c>
      <c r="S24" s="24" t="str">
        <f>+'EVALUACION CON CONTROLES'!M29</f>
        <v>NO</v>
      </c>
      <c r="T24" s="24" t="str">
        <f>+'EVALUACION CON CONTROLES'!N29</f>
        <v>El apoyo a la supervisión y profesional designado por el contratista</v>
      </c>
      <c r="U24" s="24" t="str">
        <f>+'EVALUACION CON CONTROLES'!O29</f>
        <v>Durante la ejecución del contrato</v>
      </c>
      <c r="V24" s="24" t="str">
        <f>+'EVALUACION CON CONTROLES'!P29</f>
        <v>Cierre o liquidación del contrato</v>
      </c>
      <c r="W24" s="24" t="str">
        <f>+'EVALUACION CON CONTROLES'!Q29</f>
        <v>Revisión documental de la evidencia establecida en el tratamiento/control</v>
      </c>
      <c r="X24" s="26" t="str">
        <f>+'EVALUACION CON CONTROLES'!R29</f>
        <v>Mensualmente</v>
      </c>
    </row>
    <row r="25" spans="2:24" ht="409.6" thickBot="1" x14ac:dyDescent="0.2">
      <c r="B25" s="23">
        <v>15</v>
      </c>
      <c r="C25" s="24" t="str">
        <f>+'EVALUACION CON CONTROLES'!C30:F30</f>
        <v>Variación de tasas o tarifas</v>
      </c>
      <c r="D25" s="25" t="str">
        <f>+'EVALUACION CON CONTROLES'!B30</f>
        <v>EJECUCIÓN</v>
      </c>
      <c r="E25" s="25" t="str">
        <f>VLOOKUP(C25,'IDENTIFICACION Y ANALISIS'!$B$19:$F$51,3,FALSE)</f>
        <v>General</v>
      </c>
      <c r="F25" s="25" t="str">
        <f>VLOOKUP(C25,'IDENTIFICACION Y ANALISIS'!$B$19:$F$51,4,FALSE)</f>
        <v>Externo</v>
      </c>
      <c r="G25" s="24" t="str">
        <f>+EVALUACION!H31</f>
        <v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v>
      </c>
      <c r="H25" s="24">
        <f>+EVALUACION!I31</f>
        <v>3</v>
      </c>
      <c r="I25" s="24">
        <f>+EVALUACION!J31</f>
        <v>4</v>
      </c>
      <c r="J25" s="24">
        <f>+EVALUACION!K31</f>
        <v>7</v>
      </c>
      <c r="K25" s="25" t="str">
        <f>+EVALUACION!L31</f>
        <v>ALTO</v>
      </c>
      <c r="L25" s="24" t="s">
        <v>182</v>
      </c>
      <c r="M25" s="25" t="s">
        <v>183</v>
      </c>
      <c r="N25" s="24" t="str">
        <f>+'EVALUACION CON CONTROLES'!G30</f>
        <v>(1) El apoyo a la supervisión y profesional designado por el contratista, (2) realizarán un monitoreo mensual (3) a las tasas o tarifas aplicables a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25" s="24">
        <f>+'EVALUACION CON CONTROLES'!I30</f>
        <v>3</v>
      </c>
      <c r="P25" s="24">
        <f>+'EVALUACION CON CONTROLES'!J30</f>
        <v>4</v>
      </c>
      <c r="Q25" s="24">
        <f>+'EVALUACION CON CONTROLES'!K30</f>
        <v>7</v>
      </c>
      <c r="R25" s="25" t="str">
        <f>+'EVALUACION CON CONTROLES'!L30</f>
        <v>ALTO</v>
      </c>
      <c r="S25" s="24" t="str">
        <f>+'EVALUACION CON CONTROLES'!M30</f>
        <v>SI</v>
      </c>
      <c r="T25" s="24" t="str">
        <f>+'EVALUACION CON CONTROLES'!N30</f>
        <v>El apoyo a la supervisión y profesional designado por el contratista</v>
      </c>
      <c r="U25" s="24" t="str">
        <f>+'EVALUACION CON CONTROLES'!O30</f>
        <v>Durante la ejecución del contrato</v>
      </c>
      <c r="V25" s="24" t="str">
        <f>+'EVALUACION CON CONTROLES'!P30</f>
        <v>Cierre o liquidación del contrato</v>
      </c>
      <c r="W25" s="24" t="str">
        <f>+'EVALUACION CON CONTROLES'!Q30</f>
        <v>Revisión documental de la evidencia establecida en el tratamiento/control</v>
      </c>
      <c r="X25" s="26" t="str">
        <f>+'EVALUACION CON CONTROLES'!R30</f>
        <v>Mensualmente</v>
      </c>
    </row>
    <row r="26" spans="2:24" ht="409.6" thickBot="1" x14ac:dyDescent="0.2">
      <c r="B26" s="23">
        <v>16</v>
      </c>
      <c r="C26" s="24" t="str">
        <f>+'EVALUACION CON CONTROLES'!C31:F31</f>
        <v>Ejecución en tiempos distintos a los inicialmente programados por circunstancias no imputables a las partes.</v>
      </c>
      <c r="D26" s="25" t="str">
        <f>+'EVALUACION CON CONTROLES'!B31</f>
        <v>EJECUCIÓN</v>
      </c>
      <c r="E26" s="25" t="str">
        <f>VLOOKUP(C26,'IDENTIFICACION Y ANALISIS'!$B$19:$F$51,3,FALSE)</f>
        <v>Especifico</v>
      </c>
      <c r="F26" s="25" t="str">
        <f>VLOOKUP(C26,'IDENTIFICACION Y ANALISIS'!$B$19:$F$51,4,FALSE)</f>
        <v>Externo</v>
      </c>
      <c r="G26" s="24" t="str">
        <f>+EVALUACION!H32</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26" s="24">
        <f>+EVALUACION!I32</f>
        <v>3</v>
      </c>
      <c r="I26" s="24">
        <f>+EVALUACION!J32</f>
        <v>4</v>
      </c>
      <c r="J26" s="24">
        <f>+EVALUACION!K32</f>
        <v>7</v>
      </c>
      <c r="K26" s="25" t="str">
        <f>+EVALUACION!L32</f>
        <v>ALTO</v>
      </c>
      <c r="L26" s="24" t="s">
        <v>182</v>
      </c>
      <c r="M26" s="25" t="s">
        <v>183</v>
      </c>
      <c r="N26" s="24" t="str">
        <f>+'EVALUACION CON CONTROLES'!G31</f>
        <v>(1) El apoyo a la supervisión y profesional designado por el contratista, (2) a más tardar 10 días después del inicio del contrato, establecerán un cronograma de trabajo y (3) le realizarán un seguimiento mensual a su cumplimiento. En caso de evidenciar incumplimientos o situaciones que puedan materializar el riesgo, las partes se deberán reunir y acordar el cumplimiento de las olbigaciones en plazos razonables. En caso de no poder acordar, se notificará por escrito al supervisor (Alcalde Local) la situación con el propósito de que este decida los pasos a seguir. (4) Como evidencia de la ejecución del control quedará el formato GDI-GPD-F029 Formato evidencia de reunión y comunicaciones realizadas.</v>
      </c>
      <c r="O26" s="24">
        <f>+'EVALUACION CON CONTROLES'!I31</f>
        <v>3</v>
      </c>
      <c r="P26" s="24">
        <f>+'EVALUACION CON CONTROLES'!J31</f>
        <v>4</v>
      </c>
      <c r="Q26" s="24">
        <f>+'EVALUACION CON CONTROLES'!K31</f>
        <v>7</v>
      </c>
      <c r="R26" s="25" t="str">
        <f>+'EVALUACION CON CONTROLES'!L31</f>
        <v>ALTO</v>
      </c>
      <c r="S26" s="24" t="str">
        <f>+'EVALUACION CON CONTROLES'!M31</f>
        <v>SI</v>
      </c>
      <c r="T26" s="24" t="str">
        <f>+'EVALUACION CON CONTROLES'!N31</f>
        <v>El apoyo a la supervisión y profesional designado por el contratista</v>
      </c>
      <c r="U26" s="24" t="str">
        <f>+'EVALUACION CON CONTROLES'!O31</f>
        <v>Durante la ejecución del contrato</v>
      </c>
      <c r="V26" s="24" t="str">
        <f>+'EVALUACION CON CONTROLES'!P31</f>
        <v>Cierre o liquidación del contrato</v>
      </c>
      <c r="W26" s="24" t="str">
        <f>+'EVALUACION CON CONTROLES'!Q31</f>
        <v>Revisión documental de la evidencia establecida en el tratamiento/control</v>
      </c>
      <c r="X26" s="26" t="str">
        <f>+'EVALUACION CON CONTROLES'!R31</f>
        <v>A más tardar 10 días después del inicio del contrato, establecerán un cronograma de trabajo y le realizarán un seguimiento mensual a su cumplimiento</v>
      </c>
    </row>
    <row r="27" spans="2:24" ht="409.6" thickBot="1" x14ac:dyDescent="0.2">
      <c r="B27" s="23">
        <v>17</v>
      </c>
      <c r="C27" s="24" t="str">
        <f>+'EVALUACION CON CONTROLES'!C32:F32</f>
        <v>Insolvencia del contratista</v>
      </c>
      <c r="D27" s="25" t="str">
        <f>+'EVALUACION CON CONTROLES'!B32</f>
        <v>EJECUCIÓN</v>
      </c>
      <c r="E27" s="25" t="s">
        <v>28</v>
      </c>
      <c r="F27" s="25" t="s">
        <v>29</v>
      </c>
      <c r="G27" s="24" t="str">
        <f>+EVALUACION!H33</f>
        <v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v>
      </c>
      <c r="H27" s="24">
        <f>+EVALUACION!I33</f>
        <v>2</v>
      </c>
      <c r="I27" s="24">
        <f>+EVALUACION!J33</f>
        <v>4</v>
      </c>
      <c r="J27" s="24">
        <f>+EVALUACION!K33</f>
        <v>6</v>
      </c>
      <c r="K27" s="25" t="str">
        <f>+EVALUACION!L33</f>
        <v>ALTO</v>
      </c>
      <c r="L27" s="24" t="s">
        <v>184</v>
      </c>
      <c r="M27" s="136">
        <v>1</v>
      </c>
      <c r="N27" s="24" t="str">
        <f>+'EVALUACION CON CONTROLES'!G32</f>
        <v>(1) El apoyo a la supervisión y profesional designado por el contratista (2) realizarán un seguimiento mensual (3) a la ejecución física y financiera del contraro. El contratista deberá informar si presenta alguna situación de dificultad económica. En caso de presentarse insolvencia, se le informará al supervisor (Alcalde Local) para que realice las acciones pertinentes. (4) Como evidencia de la ejecución del control quedará el formato GDI-GPD-F029 Formato evidencia de reunión y comunicaciones realizadas.</v>
      </c>
      <c r="O27" s="24">
        <f>+'EVALUACION CON CONTROLES'!I32</f>
        <v>2</v>
      </c>
      <c r="P27" s="24">
        <f>+'EVALUACION CON CONTROLES'!J32</f>
        <v>4</v>
      </c>
      <c r="Q27" s="24">
        <f>+'EVALUACION CON CONTROLES'!K32</f>
        <v>6</v>
      </c>
      <c r="R27" s="25" t="str">
        <f>+'EVALUACION CON CONTROLES'!L32</f>
        <v>ALTO</v>
      </c>
      <c r="S27" s="24" t="str">
        <f>+'EVALUACION CON CONTROLES'!M32</f>
        <v>SI</v>
      </c>
      <c r="T27" s="24" t="str">
        <f>+'EVALUACION CON CONTROLES'!N32</f>
        <v>El apoyo a la supervisión y profesional designado por el contratista</v>
      </c>
      <c r="U27" s="24" t="str">
        <f>+'EVALUACION CON CONTROLES'!O32</f>
        <v>Durante la ejecución del contrato</v>
      </c>
      <c r="V27" s="24" t="str">
        <f>+'EVALUACION CON CONTROLES'!P32</f>
        <v>Cierre o liquidación del contrato</v>
      </c>
      <c r="W27" s="24" t="str">
        <f>+'EVALUACION CON CONTROLES'!Q32</f>
        <v>Revisión documental de la evidencia establecida en el tratamiento/control</v>
      </c>
      <c r="X27" s="26" t="str">
        <f>+'EVALUACION CON CONTROLES'!R32</f>
        <v>Mensualmente</v>
      </c>
    </row>
    <row r="28" spans="2:24" ht="409.6" x14ac:dyDescent="0.15">
      <c r="B28" s="23">
        <v>18</v>
      </c>
      <c r="C28" s="24" t="str">
        <f>+'EVALUACION CON CONTROLES'!C33:F33</f>
        <v>Deterioro de las condiciones de seguridad y orden público que impidan el transporte de los funcionarios o el aplazamiento de recorridos</v>
      </c>
      <c r="D28" s="25" t="str">
        <f>+'EVALUACION CON CONTROLES'!B33</f>
        <v>EJECUCIÓN</v>
      </c>
      <c r="E28" s="25" t="str">
        <f>VLOOKUP(C28,'IDENTIFICACION Y ANALISIS'!$B$19:$F$51,3,FALSE)</f>
        <v>General</v>
      </c>
      <c r="F28" s="25" t="str">
        <f>VLOOKUP(C28,'IDENTIFICACION Y ANALISIS'!$B$19:$F$51,4,FALSE)</f>
        <v>Externo</v>
      </c>
      <c r="G28" s="24" t="str">
        <f>+EVALUACION!H34</f>
        <v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v>
      </c>
      <c r="H28" s="24">
        <f>+EVALUACION!I34</f>
        <v>3</v>
      </c>
      <c r="I28" s="24">
        <f>+EVALUACION!J34</f>
        <v>2</v>
      </c>
      <c r="J28" s="24">
        <f>+EVALUACION!K34</f>
        <v>5</v>
      </c>
      <c r="K28" s="25" t="str">
        <f>+EVALUACION!L34</f>
        <v>MEDIO</v>
      </c>
      <c r="L28" s="24" t="s">
        <v>182</v>
      </c>
      <c r="M28" s="25" t="s">
        <v>183</v>
      </c>
      <c r="N28" s="24" t="str">
        <f>+'EVALUACION CON CONTROLES'!G33</f>
        <v>(1) El apoyo a la supervisión y profesional designado por el contratista, (2) 10 días antes de cada recorrido necesario para la ejecución del contrato (3) realizarán una revisión de las condiciones de seguridad. En caso de que estas sean desfavorables, deberán tomar las medidas de seguridad correspondientes como pedir acompañamiento de la Policía o postergar el recorrido hasta que la situación se normalice. (4) Como evidencia de la ejecución del control quedará el formato GDI-GPD-F029 Formato evidencia de reunión y comunicaciones realizadas.</v>
      </c>
      <c r="O28" s="24">
        <f>+'EVALUACION CON CONTROLES'!I33</f>
        <v>3</v>
      </c>
      <c r="P28" s="24">
        <f>+'EVALUACION CON CONTROLES'!J33</f>
        <v>2</v>
      </c>
      <c r="Q28" s="24">
        <f>+'EVALUACION CON CONTROLES'!K33</f>
        <v>5</v>
      </c>
      <c r="R28" s="25" t="str">
        <f>+'EVALUACION CON CONTROLES'!L33</f>
        <v>MEDIO</v>
      </c>
      <c r="S28" s="24" t="str">
        <f>+'EVALUACION CON CONTROLES'!M33</f>
        <v>SI</v>
      </c>
      <c r="T28" s="24" t="str">
        <f>+'EVALUACION CON CONTROLES'!N33</f>
        <v>El apoyo a la supervisión y profesional designado por el contratista</v>
      </c>
      <c r="U28" s="24" t="str">
        <f>+'EVALUACION CON CONTROLES'!O33</f>
        <v>Durante la ejecución del contrato</v>
      </c>
      <c r="V28" s="24" t="str">
        <f>+'EVALUACION CON CONTROLES'!P33</f>
        <v>Cierre o liquidación del contrato</v>
      </c>
      <c r="W28" s="24" t="str">
        <f>+'EVALUACION CON CONTROLES'!Q33</f>
        <v>Revisión documental de la evidencia establecida en el tratamiento/control</v>
      </c>
      <c r="X28" s="26" t="str">
        <f>+'EVALUACION CON CONTROLES'!R33</f>
        <v xml:space="preserve">10 días antes de cada recorrido  </v>
      </c>
    </row>
    <row r="29" spans="2:24" x14ac:dyDescent="0.15">
      <c r="B29" s="29"/>
      <c r="D29" s="124"/>
      <c r="E29" s="124"/>
      <c r="F29" s="124"/>
      <c r="K29" s="124"/>
      <c r="M29" s="124"/>
      <c r="R29" s="124"/>
      <c r="X29" s="30"/>
    </row>
    <row r="30" spans="2:24" x14ac:dyDescent="0.15">
      <c r="B30" s="29"/>
      <c r="D30" s="124"/>
      <c r="E30" s="124"/>
      <c r="F30" s="124"/>
      <c r="K30" s="124"/>
      <c r="M30" s="124"/>
      <c r="R30" s="124"/>
      <c r="X30" s="30"/>
    </row>
    <row r="31" spans="2:24" x14ac:dyDescent="0.15">
      <c r="B31" s="29"/>
      <c r="X31" s="30"/>
    </row>
    <row r="32" spans="2:24" x14ac:dyDescent="0.15">
      <c r="B32" s="29"/>
      <c r="E32" s="10"/>
      <c r="F32" s="315" t="s">
        <v>186</v>
      </c>
      <c r="G32" s="315"/>
      <c r="H32" s="10"/>
      <c r="I32" s="10"/>
      <c r="J32" s="316" t="s">
        <v>172</v>
      </c>
      <c r="K32" s="316"/>
      <c r="L32" s="316"/>
      <c r="M32" s="316"/>
      <c r="X32" s="30"/>
    </row>
    <row r="33" spans="2:24" ht="15" x14ac:dyDescent="0.15">
      <c r="B33" s="29"/>
      <c r="E33" s="331" t="s">
        <v>94</v>
      </c>
      <c r="F33" s="103" t="s">
        <v>95</v>
      </c>
      <c r="G33" s="103" t="s">
        <v>96</v>
      </c>
      <c r="H33" s="10"/>
      <c r="I33" s="10"/>
      <c r="J33" s="345" t="s">
        <v>97</v>
      </c>
      <c r="K33" s="346"/>
      <c r="L33" s="345" t="s">
        <v>96</v>
      </c>
      <c r="M33" s="346"/>
      <c r="X33" s="30"/>
    </row>
    <row r="34" spans="2:24" ht="60" x14ac:dyDescent="0.15">
      <c r="B34" s="29"/>
      <c r="E34" s="331"/>
      <c r="F34" s="97" t="s">
        <v>98</v>
      </c>
      <c r="G34" s="97">
        <v>1</v>
      </c>
      <c r="H34" s="10"/>
      <c r="I34" s="10"/>
      <c r="J34" s="319" t="s">
        <v>99</v>
      </c>
      <c r="K34" s="320"/>
      <c r="L34" s="321">
        <v>1</v>
      </c>
      <c r="M34" s="321"/>
      <c r="X34" s="30"/>
    </row>
    <row r="35" spans="2:24" ht="45" x14ac:dyDescent="0.15">
      <c r="B35" s="29"/>
      <c r="E35" s="331"/>
      <c r="F35" s="97" t="s">
        <v>100</v>
      </c>
      <c r="G35" s="97">
        <v>2</v>
      </c>
      <c r="H35" s="10"/>
      <c r="I35" s="10"/>
      <c r="J35" s="319" t="s">
        <v>101</v>
      </c>
      <c r="K35" s="320"/>
      <c r="L35" s="321">
        <v>2</v>
      </c>
      <c r="M35" s="321"/>
      <c r="X35" s="30"/>
    </row>
    <row r="36" spans="2:24" ht="60" x14ac:dyDescent="0.15">
      <c r="B36" s="29"/>
      <c r="E36" s="331"/>
      <c r="F36" s="97" t="s">
        <v>102</v>
      </c>
      <c r="G36" s="97">
        <v>3</v>
      </c>
      <c r="H36" s="10"/>
      <c r="I36" s="10"/>
      <c r="J36" s="319" t="s">
        <v>103</v>
      </c>
      <c r="K36" s="320"/>
      <c r="L36" s="321">
        <v>3</v>
      </c>
      <c r="M36" s="321"/>
      <c r="X36" s="30"/>
    </row>
    <row r="37" spans="2:24" ht="45" x14ac:dyDescent="0.15">
      <c r="B37" s="29"/>
      <c r="E37" s="331"/>
      <c r="F37" s="97" t="s">
        <v>104</v>
      </c>
      <c r="G37" s="97">
        <v>4</v>
      </c>
      <c r="H37" s="10"/>
      <c r="I37" s="10"/>
      <c r="J37" s="319" t="s">
        <v>105</v>
      </c>
      <c r="K37" s="320"/>
      <c r="L37" s="321">
        <v>4</v>
      </c>
      <c r="M37" s="321"/>
      <c r="X37" s="30"/>
    </row>
    <row r="38" spans="2:24" ht="60" x14ac:dyDescent="0.15">
      <c r="B38" s="29"/>
      <c r="E38" s="331"/>
      <c r="F38" s="97" t="s">
        <v>106</v>
      </c>
      <c r="G38" s="97">
        <v>5</v>
      </c>
      <c r="H38" s="10"/>
      <c r="I38" s="10"/>
      <c r="J38" s="319" t="s">
        <v>107</v>
      </c>
      <c r="K38" s="320"/>
      <c r="L38" s="321">
        <v>5</v>
      </c>
      <c r="M38" s="321"/>
      <c r="X38" s="30"/>
    </row>
    <row r="39" spans="2:24" x14ac:dyDescent="0.15">
      <c r="B39" s="29"/>
      <c r="D39" s="10"/>
      <c r="E39" s="10"/>
      <c r="F39" s="10"/>
      <c r="G39" s="10"/>
      <c r="H39" s="10"/>
      <c r="I39" s="10"/>
      <c r="J39" s="10"/>
      <c r="K39" s="10"/>
      <c r="L39" s="10"/>
      <c r="M39" s="10"/>
      <c r="X39" s="30"/>
    </row>
    <row r="40" spans="2:24" x14ac:dyDescent="0.15">
      <c r="B40" s="29"/>
      <c r="D40" s="316" t="s">
        <v>108</v>
      </c>
      <c r="E40" s="316"/>
      <c r="F40" s="316"/>
      <c r="G40" s="316"/>
      <c r="H40" s="316"/>
      <c r="I40" s="316"/>
      <c r="J40" s="316"/>
      <c r="K40" s="316"/>
      <c r="X40" s="30"/>
    </row>
    <row r="41" spans="2:24" ht="15" x14ac:dyDescent="0.15">
      <c r="B41" s="29"/>
      <c r="D41" s="327" t="s">
        <v>95</v>
      </c>
      <c r="E41" s="327" t="s">
        <v>96</v>
      </c>
      <c r="F41" s="322" t="s">
        <v>99</v>
      </c>
      <c r="G41" s="322"/>
      <c r="H41" s="317" t="s">
        <v>101</v>
      </c>
      <c r="I41" s="318"/>
      <c r="J41" s="99" t="s">
        <v>103</v>
      </c>
      <c r="K41" s="99" t="s">
        <v>105</v>
      </c>
      <c r="L41" s="103" t="s">
        <v>107</v>
      </c>
      <c r="P41" s="316" t="s">
        <v>122</v>
      </c>
      <c r="Q41" s="316"/>
      <c r="R41" s="316"/>
      <c r="S41" s="316"/>
      <c r="T41" s="316"/>
      <c r="X41" s="30"/>
    </row>
    <row r="42" spans="2:24" x14ac:dyDescent="0.15">
      <c r="B42" s="29"/>
      <c r="D42" s="327"/>
      <c r="E42" s="327"/>
      <c r="F42" s="330">
        <v>1</v>
      </c>
      <c r="G42" s="330"/>
      <c r="H42" s="328">
        <v>2</v>
      </c>
      <c r="I42" s="329"/>
      <c r="J42" s="104">
        <v>3</v>
      </c>
      <c r="K42" s="104">
        <v>4</v>
      </c>
      <c r="L42" s="104">
        <v>5</v>
      </c>
      <c r="P42" s="322" t="s">
        <v>108</v>
      </c>
      <c r="Q42" s="322"/>
      <c r="R42" s="322"/>
      <c r="S42" s="322" t="s">
        <v>121</v>
      </c>
      <c r="T42" s="322"/>
      <c r="X42" s="30"/>
    </row>
    <row r="43" spans="2:24" ht="30" x14ac:dyDescent="0.15">
      <c r="B43" s="29"/>
      <c r="D43" s="97" t="s">
        <v>98</v>
      </c>
      <c r="E43" s="102">
        <v>1</v>
      </c>
      <c r="F43" s="308">
        <v>2</v>
      </c>
      <c r="G43" s="308"/>
      <c r="H43" s="342">
        <v>3</v>
      </c>
      <c r="I43" s="343"/>
      <c r="J43" s="100">
        <v>4</v>
      </c>
      <c r="K43" s="101">
        <v>5</v>
      </c>
      <c r="L43" s="98">
        <v>6</v>
      </c>
      <c r="P43" s="309" t="s">
        <v>123</v>
      </c>
      <c r="Q43" s="309"/>
      <c r="R43" s="309"/>
      <c r="S43" s="307" t="s">
        <v>124</v>
      </c>
      <c r="T43" s="307"/>
      <c r="X43" s="30"/>
    </row>
    <row r="44" spans="2:24" ht="45" x14ac:dyDescent="0.15">
      <c r="B44" s="29"/>
      <c r="D44" s="97" t="s">
        <v>100</v>
      </c>
      <c r="E44" s="102">
        <v>2</v>
      </c>
      <c r="F44" s="308">
        <v>3</v>
      </c>
      <c r="G44" s="308"/>
      <c r="H44" s="342">
        <v>4</v>
      </c>
      <c r="I44" s="343"/>
      <c r="J44" s="101">
        <v>5</v>
      </c>
      <c r="K44" s="98">
        <v>6</v>
      </c>
      <c r="L44" s="98">
        <v>7</v>
      </c>
      <c r="P44" s="339" t="s">
        <v>125</v>
      </c>
      <c r="Q44" s="339"/>
      <c r="R44" s="339"/>
      <c r="S44" s="307" t="s">
        <v>126</v>
      </c>
      <c r="T44" s="307"/>
      <c r="X44" s="30"/>
    </row>
    <row r="45" spans="2:24" ht="45" x14ac:dyDescent="0.15">
      <c r="B45" s="29"/>
      <c r="D45" s="97" t="s">
        <v>102</v>
      </c>
      <c r="E45" s="102">
        <v>3</v>
      </c>
      <c r="F45" s="308">
        <v>4</v>
      </c>
      <c r="G45" s="308"/>
      <c r="H45" s="323">
        <v>5</v>
      </c>
      <c r="I45" s="324"/>
      <c r="J45" s="98">
        <v>6</v>
      </c>
      <c r="K45" s="98">
        <v>7</v>
      </c>
      <c r="L45" s="105">
        <v>8</v>
      </c>
      <c r="P45" s="344">
        <v>5</v>
      </c>
      <c r="Q45" s="344"/>
      <c r="R45" s="344"/>
      <c r="S45" s="307" t="s">
        <v>127</v>
      </c>
      <c r="T45" s="307"/>
      <c r="X45" s="30"/>
    </row>
    <row r="46" spans="2:24" ht="45" x14ac:dyDescent="0.15">
      <c r="B46" s="29"/>
      <c r="D46" s="97" t="s">
        <v>104</v>
      </c>
      <c r="E46" s="102">
        <v>4</v>
      </c>
      <c r="F46" s="344">
        <v>5</v>
      </c>
      <c r="G46" s="344"/>
      <c r="H46" s="340">
        <v>6</v>
      </c>
      <c r="I46" s="341"/>
      <c r="J46" s="98">
        <v>7</v>
      </c>
      <c r="K46" s="105">
        <v>8</v>
      </c>
      <c r="L46" s="105">
        <v>9</v>
      </c>
      <c r="P46" s="308" t="s">
        <v>128</v>
      </c>
      <c r="Q46" s="308"/>
      <c r="R46" s="308"/>
      <c r="S46" s="307" t="s">
        <v>129</v>
      </c>
      <c r="T46" s="307"/>
      <c r="X46" s="30"/>
    </row>
    <row r="47" spans="2:24" ht="45" x14ac:dyDescent="0.15">
      <c r="B47" s="29"/>
      <c r="D47" s="97" t="s">
        <v>106</v>
      </c>
      <c r="E47" s="102">
        <v>5</v>
      </c>
      <c r="F47" s="339">
        <v>6</v>
      </c>
      <c r="G47" s="339"/>
      <c r="H47" s="340">
        <v>7</v>
      </c>
      <c r="I47" s="341"/>
      <c r="J47" s="105">
        <v>8</v>
      </c>
      <c r="K47" s="105">
        <v>9</v>
      </c>
      <c r="L47" s="105">
        <v>10</v>
      </c>
      <c r="X47" s="30"/>
    </row>
    <row r="48" spans="2:24" ht="15" thickBot="1" x14ac:dyDescent="0.2">
      <c r="B48" s="13"/>
      <c r="C48" s="14"/>
      <c r="D48" s="15"/>
      <c r="E48" s="15"/>
      <c r="F48" s="15"/>
      <c r="G48" s="15"/>
      <c r="H48" s="15"/>
      <c r="I48" s="15"/>
      <c r="J48" s="15"/>
      <c r="K48" s="15"/>
      <c r="L48" s="15"/>
      <c r="M48" s="15"/>
      <c r="N48" s="14"/>
      <c r="O48" s="14"/>
      <c r="P48" s="14"/>
      <c r="Q48" s="14"/>
      <c r="R48" s="14"/>
      <c r="S48" s="14"/>
      <c r="T48" s="14"/>
      <c r="U48" s="14"/>
      <c r="V48" s="14"/>
      <c r="W48" s="14"/>
      <c r="X48" s="16"/>
    </row>
    <row r="49" spans="2:18" x14ac:dyDescent="0.15">
      <c r="D49" s="10"/>
      <c r="F49" s="10"/>
      <c r="G49" s="10"/>
      <c r="H49" s="10"/>
      <c r="I49" s="10"/>
      <c r="J49" s="10"/>
      <c r="K49" s="10"/>
      <c r="L49" s="10"/>
      <c r="M49" s="10"/>
      <c r="N49" s="10"/>
      <c r="O49" s="10"/>
      <c r="P49" s="10"/>
      <c r="Q49" s="10"/>
      <c r="R49" s="10"/>
    </row>
    <row r="50" spans="2:18" x14ac:dyDescent="0.15">
      <c r="D50" s="10"/>
      <c r="F50" s="10"/>
      <c r="G50" s="10"/>
      <c r="H50" s="10"/>
      <c r="I50" s="10"/>
      <c r="J50" s="10"/>
      <c r="K50" s="10"/>
      <c r="L50" s="10"/>
      <c r="M50" s="10"/>
      <c r="N50" s="10"/>
      <c r="O50" s="10"/>
      <c r="P50" s="10"/>
      <c r="Q50" s="10"/>
      <c r="R50" s="10"/>
    </row>
    <row r="51" spans="2:18" x14ac:dyDescent="0.15">
      <c r="D51" s="10"/>
      <c r="F51" s="10"/>
      <c r="G51" s="10"/>
      <c r="H51" s="10"/>
      <c r="I51" s="10"/>
      <c r="J51" s="10"/>
      <c r="K51" s="10"/>
      <c r="L51" s="10"/>
      <c r="M51" s="10"/>
      <c r="N51" s="10"/>
      <c r="O51" s="10"/>
      <c r="P51" s="10"/>
      <c r="Q51" s="10"/>
      <c r="R51" s="10"/>
    </row>
    <row r="52" spans="2:18" ht="15" x14ac:dyDescent="0.15">
      <c r="B52" s="12" t="s">
        <v>184</v>
      </c>
      <c r="D52" s="10"/>
      <c r="F52" s="10"/>
      <c r="G52" s="10"/>
      <c r="H52" s="10"/>
      <c r="I52" s="10"/>
      <c r="J52" s="10"/>
      <c r="K52" s="10"/>
      <c r="L52" s="10"/>
      <c r="M52" s="10"/>
      <c r="N52" s="10"/>
      <c r="O52" s="10"/>
      <c r="P52" s="10"/>
      <c r="Q52" s="10"/>
      <c r="R52" s="10"/>
    </row>
    <row r="53" spans="2:18" ht="15" x14ac:dyDescent="0.15">
      <c r="B53" s="12" t="s">
        <v>185</v>
      </c>
      <c r="D53" s="17"/>
      <c r="F53" s="10"/>
      <c r="G53" s="17"/>
      <c r="H53" s="17"/>
      <c r="I53" s="17"/>
      <c r="J53" s="17"/>
      <c r="K53" s="17"/>
      <c r="L53" s="17"/>
      <c r="M53" s="17"/>
      <c r="N53" s="17"/>
      <c r="O53" s="17"/>
      <c r="P53" s="17"/>
      <c r="Q53" s="17"/>
      <c r="R53" s="17"/>
    </row>
    <row r="54" spans="2:18" ht="15" x14ac:dyDescent="0.15">
      <c r="B54" s="12" t="s">
        <v>182</v>
      </c>
      <c r="D54" s="10"/>
      <c r="F54" s="10"/>
      <c r="G54" s="10"/>
      <c r="H54" s="10"/>
      <c r="I54" s="10"/>
      <c r="J54" s="10"/>
      <c r="K54" s="10"/>
      <c r="L54" s="10"/>
      <c r="M54" s="10"/>
      <c r="N54" s="10"/>
      <c r="O54" s="10"/>
      <c r="P54" s="10"/>
      <c r="Q54" s="10"/>
      <c r="R54" s="10"/>
    </row>
    <row r="55" spans="2:18" x14ac:dyDescent="0.15">
      <c r="D55" s="10"/>
      <c r="F55" s="10"/>
      <c r="G55" s="10"/>
      <c r="H55" s="10"/>
      <c r="I55" s="10"/>
      <c r="J55" s="10"/>
      <c r="K55" s="10"/>
      <c r="L55" s="10"/>
      <c r="M55" s="10"/>
      <c r="N55" s="10"/>
      <c r="O55" s="10"/>
      <c r="P55" s="10"/>
      <c r="Q55" s="10"/>
      <c r="R55" s="10"/>
    </row>
    <row r="56" spans="2:18" x14ac:dyDescent="0.15">
      <c r="D56" s="10"/>
      <c r="F56" s="10"/>
      <c r="G56" s="10"/>
      <c r="H56" s="10"/>
      <c r="I56" s="10"/>
      <c r="J56" s="10"/>
      <c r="K56" s="10"/>
      <c r="L56" s="10"/>
      <c r="M56" s="10"/>
      <c r="N56" s="10"/>
      <c r="O56" s="10"/>
      <c r="P56" s="10"/>
      <c r="Q56" s="10"/>
      <c r="R56" s="10"/>
    </row>
    <row r="57" spans="2:18" x14ac:dyDescent="0.15">
      <c r="D57" s="10"/>
      <c r="F57" s="10"/>
      <c r="G57" s="10"/>
      <c r="H57" s="10"/>
      <c r="I57" s="10"/>
      <c r="J57" s="10"/>
      <c r="K57" s="10"/>
      <c r="L57" s="10"/>
      <c r="M57" s="10"/>
      <c r="N57" s="10"/>
      <c r="O57" s="10"/>
      <c r="P57" s="10"/>
      <c r="Q57" s="10"/>
      <c r="R57" s="10"/>
    </row>
    <row r="58" spans="2:18" x14ac:dyDescent="0.15">
      <c r="D58" s="10"/>
    </row>
    <row r="59" spans="2:18" x14ac:dyDescent="0.15">
      <c r="D59" s="10"/>
    </row>
  </sheetData>
  <mergeCells count="49">
    <mergeCell ref="W2:X4"/>
    <mergeCell ref="B7:X8"/>
    <mergeCell ref="F47:G47"/>
    <mergeCell ref="H47:I47"/>
    <mergeCell ref="P42:R42"/>
    <mergeCell ref="H44:I44"/>
    <mergeCell ref="H43:I43"/>
    <mergeCell ref="F45:G45"/>
    <mergeCell ref="F46:G46"/>
    <mergeCell ref="P45:R45"/>
    <mergeCell ref="H46:I46"/>
    <mergeCell ref="P44:R44"/>
    <mergeCell ref="L33:M33"/>
    <mergeCell ref="J33:K33"/>
    <mergeCell ref="J36:K36"/>
    <mergeCell ref="S42:T42"/>
    <mergeCell ref="J37:K37"/>
    <mergeCell ref="P41:T41"/>
    <mergeCell ref="B2:B4"/>
    <mergeCell ref="C2:V4"/>
    <mergeCell ref="E41:E42"/>
    <mergeCell ref="H42:I42"/>
    <mergeCell ref="J38:K38"/>
    <mergeCell ref="L38:M38"/>
    <mergeCell ref="D41:D42"/>
    <mergeCell ref="F42:G42"/>
    <mergeCell ref="E33:E38"/>
    <mergeCell ref="S43:T43"/>
    <mergeCell ref="F43:G43"/>
    <mergeCell ref="S44:T44"/>
    <mergeCell ref="S45:T45"/>
    <mergeCell ref="H45:I45"/>
    <mergeCell ref="F44:G44"/>
    <mergeCell ref="S46:T46"/>
    <mergeCell ref="P46:R46"/>
    <mergeCell ref="P43:R43"/>
    <mergeCell ref="B9:R9"/>
    <mergeCell ref="B6:X6"/>
    <mergeCell ref="F32:G32"/>
    <mergeCell ref="J32:M32"/>
    <mergeCell ref="H41:I41"/>
    <mergeCell ref="J34:K34"/>
    <mergeCell ref="J35:K35"/>
    <mergeCell ref="L36:M36"/>
    <mergeCell ref="L37:M37"/>
    <mergeCell ref="D40:K40"/>
    <mergeCell ref="F41:G41"/>
    <mergeCell ref="L34:M34"/>
    <mergeCell ref="L35:M35"/>
  </mergeCells>
  <phoneticPr fontId="1" type="noConversion"/>
  <conditionalFormatting sqref="K11:K30">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0">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0"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ejecución</vt:lpstr>
      <vt:lpstr>OPCIONES</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Andrés Martínez</cp:lastModifiedBy>
  <cp:revision/>
  <dcterms:created xsi:type="dcterms:W3CDTF">2007-06-14T01:55:06Z</dcterms:created>
  <dcterms:modified xsi:type="dcterms:W3CDTF">2026-05-21T20:18:26Z</dcterms:modified>
  <cp:category/>
  <cp:contentStatus/>
</cp:coreProperties>
</file>