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montoya\Desktop\CONTRATOS\2. Equipos de Laboratorio\2026\Procesos contractuales\0. RADICADOS\1. LIC - VOLUMETRICOS\Evaluación\"/>
    </mc:Choice>
  </mc:AlternateContent>
  <bookViews>
    <workbookView xWindow="0" yWindow="0" windowWidth="28800" windowHeight="12210" firstSheet="1" activeTab="1"/>
  </bookViews>
  <sheets>
    <sheet name="Media Aritmetica" sheetId="3" state="hidden" r:id="rId1"/>
    <sheet name="Media Aritmetica alta" sheetId="1" r:id="rId2"/>
    <sheet name="Menor valor " sheetId="2" state="hidden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" i="1" l="1"/>
  <c r="B5" i="1"/>
  <c r="G3" i="1" l="1"/>
  <c r="G4" i="1"/>
  <c r="C25" i="3"/>
  <c r="G3" i="3" s="1"/>
  <c r="E4" i="2" l="1"/>
  <c r="E3" i="2"/>
  <c r="G4" i="3" l="1"/>
</calcChain>
</file>

<file path=xl/sharedStrings.xml><?xml version="1.0" encoding="utf-8"?>
<sst xmlns="http://schemas.openxmlformats.org/spreadsheetml/2006/main" count="25" uniqueCount="16">
  <si>
    <t>Valor menor</t>
  </si>
  <si>
    <t>Valor mayor</t>
  </si>
  <si>
    <t>Promedio aritmetico de las ofertas validas</t>
  </si>
  <si>
    <t>OFERTAS</t>
  </si>
  <si>
    <t>OFERTA MAS ALTA</t>
  </si>
  <si>
    <t>MEDIA ARITMETICA ALTA</t>
  </si>
  <si>
    <t>PROVEEDOR</t>
  </si>
  <si>
    <t>PUNTAJE</t>
  </si>
  <si>
    <t>ORERTAS VALIDAS</t>
  </si>
  <si>
    <t>Maximo puntaje</t>
  </si>
  <si>
    <t>Menor valor ofertas</t>
  </si>
  <si>
    <t>Media Aritmetica</t>
  </si>
  <si>
    <t>INSTRUMENTACION Y METROLOGIA S.A.S.</t>
  </si>
  <si>
    <t>KASSEL GROUP S.A.S.</t>
  </si>
  <si>
    <t>Creaciones y suministros</t>
  </si>
  <si>
    <t>SIGMA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</si>
</sst>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  <numFmt numFmtId="165" formatCode="&quot;$&quot;\ #,##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rgb="FF000000"/>
      <name val="Arial"/>
      <family val="2"/>
    </font>
    <font>
      <sz val="8"/>
      <color theme="1"/>
      <name val="Arial Narrow"/>
      <family val="2"/>
    </font>
    <font>
      <sz val="10"/>
      <color rgb="FF000000"/>
      <name val="Arial Narrow"/>
      <family val="2"/>
    </font>
    <font>
      <b/>
      <sz val="8"/>
      <color rgb="FF000000"/>
      <name val="Arial Narrow"/>
      <family val="2"/>
    </font>
    <font>
      <sz val="10"/>
      <color theme="1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45">
    <xf numFmtId="0" fontId="0" fillId="0" borderId="0" xfId="0"/>
    <xf numFmtId="44" fontId="0" fillId="3" borderId="1" xfId="1" applyFont="1" applyFill="1" applyBorder="1"/>
    <xf numFmtId="44" fontId="0" fillId="0" borderId="2" xfId="1" applyFont="1" applyBorder="1"/>
    <xf numFmtId="44" fontId="0" fillId="0" borderId="3" xfId="1" applyFont="1" applyBorder="1"/>
    <xf numFmtId="44" fontId="3" fillId="0" borderId="3" xfId="1" applyFont="1" applyBorder="1"/>
    <xf numFmtId="44" fontId="0" fillId="0" borderId="4" xfId="1" applyFont="1" applyBorder="1"/>
    <xf numFmtId="44" fontId="0" fillId="0" borderId="0" xfId="0" applyNumberFormat="1"/>
    <xf numFmtId="0" fontId="4" fillId="0" borderId="6" xfId="0" applyFont="1" applyBorder="1"/>
    <xf numFmtId="0" fontId="4" fillId="0" borderId="7" xfId="0" applyFont="1" applyBorder="1"/>
    <xf numFmtId="2" fontId="4" fillId="0" borderId="7" xfId="0" applyNumberFormat="1" applyFont="1" applyBorder="1"/>
    <xf numFmtId="0" fontId="4" fillId="0" borderId="8" xfId="0" applyFont="1" applyBorder="1"/>
    <xf numFmtId="164" fontId="0" fillId="0" borderId="0" xfId="1" applyNumberFormat="1" applyFont="1"/>
    <xf numFmtId="0" fontId="2" fillId="0" borderId="2" xfId="0" applyFont="1" applyBorder="1" applyAlignment="1">
      <alignment horizontal="center"/>
    </xf>
    <xf numFmtId="0" fontId="2" fillId="3" borderId="1" xfId="0" applyFont="1" applyFill="1" applyBorder="1"/>
    <xf numFmtId="0" fontId="2" fillId="3" borderId="2" xfId="0" applyFont="1" applyFill="1" applyBorder="1"/>
    <xf numFmtId="44" fontId="0" fillId="0" borderId="0" xfId="1" applyFont="1" applyBorder="1" applyAlignment="1">
      <alignment horizontal="left" vertical="top"/>
    </xf>
    <xf numFmtId="0" fontId="0" fillId="0" borderId="0" xfId="0" applyAlignment="1">
      <alignment horizontal="center" vertical="center"/>
    </xf>
    <xf numFmtId="2" fontId="0" fillId="0" borderId="11" xfId="0" applyNumberFormat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2" fontId="0" fillId="4" borderId="11" xfId="0" applyNumberFormat="1" applyFill="1" applyBorder="1" applyAlignment="1">
      <alignment horizontal="center"/>
    </xf>
    <xf numFmtId="0" fontId="0" fillId="0" borderId="11" xfId="0" applyBorder="1" applyAlignment="1">
      <alignment horizontal="center"/>
    </xf>
    <xf numFmtId="2" fontId="0" fillId="4" borderId="12" xfId="0" applyNumberFormat="1" applyFill="1" applyBorder="1" applyAlignment="1">
      <alignment horizontal="center"/>
    </xf>
    <xf numFmtId="0" fontId="0" fillId="2" borderId="1" xfId="0" applyFill="1" applyBorder="1"/>
    <xf numFmtId="0" fontId="2" fillId="3" borderId="5" xfId="0" applyFont="1" applyFill="1" applyBorder="1" applyAlignment="1">
      <alignment horizontal="center"/>
    </xf>
    <xf numFmtId="165" fontId="5" fillId="4" borderId="13" xfId="2" applyNumberFormat="1" applyFont="1" applyFill="1" applyBorder="1" applyAlignment="1">
      <alignment horizontal="center" vertical="center" wrapText="1"/>
    </xf>
    <xf numFmtId="44" fontId="6" fillId="5" borderId="14" xfId="2" applyFont="1" applyFill="1" applyBorder="1" applyAlignment="1">
      <alignment horizontal="center" vertical="center" wrapText="1"/>
    </xf>
    <xf numFmtId="44" fontId="6" fillId="5" borderId="15" xfId="2" applyFont="1" applyFill="1" applyBorder="1" applyAlignment="1">
      <alignment horizontal="center" vertical="center" wrapText="1"/>
    </xf>
    <xf numFmtId="165" fontId="5" fillId="4" borderId="16" xfId="2" applyNumberFormat="1" applyFont="1" applyFill="1" applyBorder="1" applyAlignment="1">
      <alignment horizontal="center" vertical="center" wrapText="1"/>
    </xf>
    <xf numFmtId="2" fontId="0" fillId="0" borderId="10" xfId="0" applyNumberFormat="1" applyBorder="1" applyAlignment="1">
      <alignment horizontal="center" vertical="center"/>
    </xf>
    <xf numFmtId="2" fontId="0" fillId="0" borderId="11" xfId="0" applyNumberFormat="1" applyBorder="1" applyAlignment="1">
      <alignment horizontal="center" vertical="center"/>
    </xf>
    <xf numFmtId="2" fontId="0" fillId="0" borderId="10" xfId="1" applyNumberFormat="1" applyFont="1" applyBorder="1" applyAlignment="1">
      <alignment horizontal="center" vertical="center"/>
    </xf>
    <xf numFmtId="165" fontId="5" fillId="4" borderId="12" xfId="2" applyNumberFormat="1" applyFont="1" applyFill="1" applyBorder="1" applyAlignment="1">
      <alignment horizontal="center" vertical="center" wrapText="1"/>
    </xf>
    <xf numFmtId="44" fontId="0" fillId="0" borderId="10" xfId="0" applyNumberFormat="1" applyBorder="1" applyAlignment="1">
      <alignment horizontal="center"/>
    </xf>
    <xf numFmtId="165" fontId="5" fillId="0" borderId="10" xfId="2" applyNumberFormat="1" applyFont="1" applyFill="1" applyBorder="1" applyAlignment="1">
      <alignment horizontal="center" vertical="center" wrapText="1"/>
    </xf>
    <xf numFmtId="165" fontId="5" fillId="0" borderId="12" xfId="2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7" fillId="0" borderId="6" xfId="0" applyFont="1" applyBorder="1" applyAlignment="1">
      <alignment horizontal="center" vertical="center"/>
    </xf>
    <xf numFmtId="0" fontId="2" fillId="0" borderId="9" xfId="0" applyFont="1" applyBorder="1" applyAlignment="1">
      <alignment horizontal="center"/>
    </xf>
    <xf numFmtId="0" fontId="7" fillId="0" borderId="8" xfId="0" applyFont="1" applyBorder="1" applyAlignment="1">
      <alignment horizontal="center" vertical="center"/>
    </xf>
    <xf numFmtId="2" fontId="2" fillId="4" borderId="10" xfId="0" applyNumberFormat="1" applyFont="1" applyFill="1" applyBorder="1" applyAlignment="1">
      <alignment horizontal="center" vertical="center"/>
    </xf>
    <xf numFmtId="2" fontId="2" fillId="4" borderId="12" xfId="0" applyNumberFormat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textRotation="255"/>
    </xf>
    <xf numFmtId="0" fontId="2" fillId="0" borderId="3" xfId="0" applyFont="1" applyBorder="1" applyAlignment="1">
      <alignment horizontal="center" vertical="center" textRotation="255"/>
    </xf>
    <xf numFmtId="0" fontId="2" fillId="0" borderId="4" xfId="0" applyFont="1" applyBorder="1" applyAlignment="1">
      <alignment horizontal="center" vertical="center" textRotation="255"/>
    </xf>
  </cellXfs>
  <cellStyles count="3">
    <cellStyle name="Moneda" xfId="1" builtinId="4"/>
    <cellStyle name="Moneda 2" xfId="2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29"/>
  <sheetViews>
    <sheetView workbookViewId="0">
      <selection activeCell="K24" sqref="K24"/>
    </sheetView>
  </sheetViews>
  <sheetFormatPr baseColWidth="10" defaultRowHeight="15" x14ac:dyDescent="0.25"/>
  <cols>
    <col min="1" max="1" width="3.42578125" customWidth="1"/>
    <col min="2" max="2" width="3.28515625" customWidth="1"/>
    <col min="3" max="3" width="17.140625" customWidth="1"/>
    <col min="4" max="4" width="16.5703125" customWidth="1"/>
    <col min="5" max="5" width="1.5703125" customWidth="1"/>
    <col min="6" max="6" width="18.140625" customWidth="1"/>
    <col min="7" max="7" width="13.140625" customWidth="1"/>
  </cols>
  <sheetData>
    <row r="1" spans="2:8" ht="15.75" thickBot="1" x14ac:dyDescent="0.3"/>
    <row r="2" spans="2:8" ht="15.75" thickBot="1" x14ac:dyDescent="0.3">
      <c r="B2" s="23"/>
      <c r="C2" s="13" t="s">
        <v>8</v>
      </c>
      <c r="F2" s="24" t="s">
        <v>6</v>
      </c>
      <c r="G2" s="19" t="s">
        <v>7</v>
      </c>
    </row>
    <row r="3" spans="2:8" x14ac:dyDescent="0.25">
      <c r="B3" s="42" t="s">
        <v>3</v>
      </c>
      <c r="C3" s="2"/>
      <c r="F3" s="7"/>
      <c r="G3" s="33" t="e">
        <f>50*(1-((C25-C3)/C25))</f>
        <v>#DIV/0!</v>
      </c>
      <c r="H3" t="s">
        <v>0</v>
      </c>
    </row>
    <row r="4" spans="2:8" x14ac:dyDescent="0.25">
      <c r="B4" s="43"/>
      <c r="C4" s="3"/>
      <c r="F4" s="8"/>
      <c r="G4" s="20" t="e">
        <f>28.5*(1-2*(ABS(C25-C4)/C25))</f>
        <v>#DIV/0!</v>
      </c>
      <c r="H4" t="s">
        <v>1</v>
      </c>
    </row>
    <row r="5" spans="2:8" x14ac:dyDescent="0.25">
      <c r="B5" s="43"/>
      <c r="C5" s="3"/>
      <c r="F5" s="8"/>
      <c r="G5" s="20"/>
    </row>
    <row r="6" spans="2:8" x14ac:dyDescent="0.25">
      <c r="B6" s="43"/>
      <c r="C6" s="3"/>
      <c r="F6" s="8"/>
      <c r="G6" s="20"/>
    </row>
    <row r="7" spans="2:8" x14ac:dyDescent="0.25">
      <c r="B7" s="43"/>
      <c r="C7" s="3"/>
      <c r="F7" s="8"/>
      <c r="G7" s="20"/>
    </row>
    <row r="8" spans="2:8" x14ac:dyDescent="0.25">
      <c r="B8" s="43"/>
      <c r="C8" s="3"/>
      <c r="F8" s="8"/>
      <c r="G8" s="17"/>
    </row>
    <row r="9" spans="2:8" x14ac:dyDescent="0.25">
      <c r="B9" s="43"/>
      <c r="C9" s="4"/>
      <c r="E9" s="6"/>
      <c r="F9" s="8"/>
      <c r="G9" s="17"/>
    </row>
    <row r="10" spans="2:8" x14ac:dyDescent="0.25">
      <c r="B10" s="43"/>
      <c r="C10" s="3"/>
      <c r="F10" s="8"/>
      <c r="G10" s="20"/>
    </row>
    <row r="11" spans="2:8" x14ac:dyDescent="0.25">
      <c r="B11" s="43"/>
      <c r="C11" s="3"/>
      <c r="F11" s="8"/>
      <c r="G11" s="17"/>
    </row>
    <row r="12" spans="2:8" x14ac:dyDescent="0.25">
      <c r="B12" s="43"/>
      <c r="C12" s="3"/>
      <c r="F12" s="8"/>
      <c r="G12" s="20"/>
    </row>
    <row r="13" spans="2:8" x14ac:dyDescent="0.25">
      <c r="B13" s="43"/>
      <c r="C13" s="3"/>
      <c r="F13" s="9"/>
      <c r="G13" s="21"/>
    </row>
    <row r="14" spans="2:8" x14ac:dyDescent="0.25">
      <c r="B14" s="43"/>
      <c r="C14" s="3"/>
      <c r="F14" s="8"/>
      <c r="G14" s="21"/>
    </row>
    <row r="15" spans="2:8" x14ac:dyDescent="0.25">
      <c r="B15" s="43"/>
      <c r="C15" s="3"/>
      <c r="F15" s="8"/>
      <c r="G15" s="21"/>
    </row>
    <row r="16" spans="2:8" x14ac:dyDescent="0.25">
      <c r="B16" s="43"/>
      <c r="C16" s="3"/>
      <c r="F16" s="8"/>
      <c r="G16" s="21"/>
    </row>
    <row r="17" spans="2:7" x14ac:dyDescent="0.25">
      <c r="B17" s="43"/>
      <c r="C17" s="3"/>
      <c r="F17" s="8"/>
      <c r="G17" s="21"/>
    </row>
    <row r="18" spans="2:7" x14ac:dyDescent="0.25">
      <c r="B18" s="43"/>
      <c r="C18" s="3"/>
      <c r="F18" s="8"/>
      <c r="G18" s="21"/>
    </row>
    <row r="19" spans="2:7" x14ac:dyDescent="0.25">
      <c r="B19" s="43"/>
      <c r="C19" s="3"/>
      <c r="F19" s="8"/>
      <c r="G19" s="17"/>
    </row>
    <row r="20" spans="2:7" x14ac:dyDescent="0.25">
      <c r="B20" s="43"/>
      <c r="C20" s="3"/>
      <c r="F20" s="8"/>
      <c r="G20" s="17"/>
    </row>
    <row r="21" spans="2:7" x14ac:dyDescent="0.25">
      <c r="B21" s="43"/>
      <c r="C21" s="3"/>
      <c r="F21" s="8"/>
      <c r="G21" s="21"/>
    </row>
    <row r="22" spans="2:7" x14ac:dyDescent="0.25">
      <c r="B22" s="43"/>
      <c r="C22" s="3"/>
      <c r="F22" s="8"/>
      <c r="G22" s="21"/>
    </row>
    <row r="23" spans="2:7" x14ac:dyDescent="0.25">
      <c r="B23" s="43"/>
      <c r="C23" s="3"/>
      <c r="F23" s="8"/>
      <c r="G23" s="21"/>
    </row>
    <row r="24" spans="2:7" ht="15.75" thickBot="1" x14ac:dyDescent="0.3">
      <c r="B24" s="44"/>
      <c r="C24" s="5"/>
      <c r="F24" s="10"/>
      <c r="G24" s="22"/>
    </row>
    <row r="25" spans="2:7" ht="15.75" thickBot="1" x14ac:dyDescent="0.3">
      <c r="B25" s="23"/>
      <c r="C25" s="1">
        <f>SUM(C3:C24)/2</f>
        <v>0</v>
      </c>
      <c r="D25" t="s">
        <v>11</v>
      </c>
    </row>
    <row r="27" spans="2:7" x14ac:dyDescent="0.25">
      <c r="F27" s="6"/>
    </row>
    <row r="29" spans="2:7" x14ac:dyDescent="0.25">
      <c r="F29" s="6"/>
      <c r="G29" s="11"/>
    </row>
  </sheetData>
  <mergeCells count="1">
    <mergeCell ref="B3:B2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0"/>
  <sheetViews>
    <sheetView tabSelected="1" workbookViewId="0">
      <selection activeCell="F1" sqref="B1:F1048576"/>
    </sheetView>
  </sheetViews>
  <sheetFormatPr baseColWidth="10" defaultRowHeight="15" x14ac:dyDescent="0.25"/>
  <cols>
    <col min="1" max="1" width="3.42578125" customWidth="1"/>
    <col min="2" max="2" width="17.140625" customWidth="1"/>
    <col min="3" max="3" width="0" hidden="1" customWidth="1"/>
    <col min="4" max="4" width="14.5703125" hidden="1" customWidth="1"/>
    <col min="5" max="5" width="2.7109375" customWidth="1"/>
    <col min="6" max="6" width="18.140625" customWidth="1"/>
    <col min="7" max="7" width="13.140625" customWidth="1"/>
    <col min="8" max="8" width="11.42578125" hidden="1" customWidth="1"/>
  </cols>
  <sheetData>
    <row r="1" spans="2:8" ht="15.75" thickBot="1" x14ac:dyDescent="0.3"/>
    <row r="2" spans="2:8" ht="15.75" thickBot="1" x14ac:dyDescent="0.3">
      <c r="B2" s="13" t="s">
        <v>8</v>
      </c>
      <c r="F2" s="38" t="s">
        <v>6</v>
      </c>
      <c r="G2" s="12" t="s">
        <v>7</v>
      </c>
    </row>
    <row r="3" spans="2:8" ht="28.5" customHeight="1" x14ac:dyDescent="0.25">
      <c r="B3" s="34">
        <v>500024910</v>
      </c>
      <c r="F3" s="37" t="s">
        <v>14</v>
      </c>
      <c r="G3" s="40">
        <f>37.5*(1-((B6-B3)/B6))</f>
        <v>34.860644641211607</v>
      </c>
      <c r="H3" s="36" t="s">
        <v>0</v>
      </c>
    </row>
    <row r="4" spans="2:8" ht="28.5" customHeight="1" thickBot="1" x14ac:dyDescent="0.3">
      <c r="B4" s="35">
        <v>550501828</v>
      </c>
      <c r="C4" s="36" t="s">
        <v>4</v>
      </c>
      <c r="F4" s="39" t="s">
        <v>15</v>
      </c>
      <c r="G4" s="41">
        <f>37.5*(1-2*(ABS(B6-B4)/B6))</f>
        <v>35.740429760807736</v>
      </c>
      <c r="H4" s="36" t="s">
        <v>1</v>
      </c>
    </row>
    <row r="5" spans="2:8" ht="15.75" thickBot="1" x14ac:dyDescent="0.3">
      <c r="B5" s="1">
        <f>SUM(B3:B4)/2</f>
        <v>525263369</v>
      </c>
      <c r="C5" t="s">
        <v>2</v>
      </c>
    </row>
    <row r="6" spans="2:8" ht="15.75" thickBot="1" x14ac:dyDescent="0.3">
      <c r="B6" s="1">
        <f>(B4+B5)/2</f>
        <v>537882598.5</v>
      </c>
      <c r="C6" t="s">
        <v>5</v>
      </c>
    </row>
    <row r="8" spans="2:8" x14ac:dyDescent="0.25">
      <c r="F8" s="6"/>
    </row>
    <row r="10" spans="2:8" x14ac:dyDescent="0.25">
      <c r="F10" s="6"/>
      <c r="G10" s="11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4"/>
  <sheetViews>
    <sheetView workbookViewId="0">
      <selection activeCell="H18" sqref="H18"/>
    </sheetView>
  </sheetViews>
  <sheetFormatPr baseColWidth="10" defaultRowHeight="15" x14ac:dyDescent="0.25"/>
  <cols>
    <col min="1" max="1" width="3.42578125" customWidth="1"/>
    <col min="2" max="2" width="23.85546875" customWidth="1"/>
    <col min="3" max="3" width="17.140625" customWidth="1"/>
    <col min="4" max="4" width="1.42578125" customWidth="1"/>
    <col min="5" max="5" width="13.140625" customWidth="1"/>
    <col min="6" max="6" width="5.7109375" customWidth="1"/>
    <col min="7" max="7" width="17.7109375" customWidth="1"/>
    <col min="8" max="8" width="21.28515625" customWidth="1"/>
  </cols>
  <sheetData>
    <row r="1" spans="2:8" ht="15.75" thickBot="1" x14ac:dyDescent="0.3"/>
    <row r="2" spans="2:8" ht="15.75" thickBot="1" x14ac:dyDescent="0.3">
      <c r="B2" s="18" t="s">
        <v>6</v>
      </c>
      <c r="C2" s="14" t="s">
        <v>8</v>
      </c>
      <c r="E2" s="19" t="s">
        <v>7</v>
      </c>
      <c r="G2" s="14" t="s">
        <v>8</v>
      </c>
    </row>
    <row r="3" spans="2:8" ht="25.5" x14ac:dyDescent="0.25">
      <c r="B3" s="26" t="s">
        <v>12</v>
      </c>
      <c r="C3" s="25">
        <v>85681750</v>
      </c>
      <c r="E3" s="29">
        <f>($G$3*$G$4)/C3</f>
        <v>65.507765656046942</v>
      </c>
      <c r="G3" s="31">
        <v>69.5</v>
      </c>
      <c r="H3" s="16" t="s">
        <v>9</v>
      </c>
    </row>
    <row r="4" spans="2:8" ht="18" customHeight="1" thickBot="1" x14ac:dyDescent="0.3">
      <c r="B4" s="27" t="s">
        <v>13</v>
      </c>
      <c r="C4" s="28">
        <v>80760000</v>
      </c>
      <c r="E4" s="30">
        <f>($G$3*$G$4)/C4</f>
        <v>69.5</v>
      </c>
      <c r="G4" s="32">
        <v>80760000</v>
      </c>
      <c r="H4" s="15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Media Aritmetica</vt:lpstr>
      <vt:lpstr>Media Aritmetica alta</vt:lpstr>
      <vt:lpstr>Menor valor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Rony Kevin Montoya Vargas</dc:creator>
  <cp:lastModifiedBy>Rony Kevin Montoya Vargas</cp:lastModifiedBy>
  <dcterms:created xsi:type="dcterms:W3CDTF">2024-04-03T18:38:11Z</dcterms:created>
  <dcterms:modified xsi:type="dcterms:W3CDTF">2026-05-15T16:10:01Z</dcterms:modified>
</cp:coreProperties>
</file>