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5"/>
    <sheet state="visible" name="Probabilidad del Riesgo " sheetId="2" r:id="rId6"/>
    <sheet state="visible" name="Impacto de Riesgo" sheetId="3" r:id="rId7"/>
    <sheet state="visible" name="Valoración del riesgo" sheetId="4" r:id="rId8"/>
    <sheet state="visible" name="Categoria del Riesgo" sheetId="5" r:id="rId9"/>
    <sheet state="visible" name="Tratamiento de los Riesgos " sheetId="6" r:id="rId10"/>
  </sheets>
  <definedNames>
    <definedName name="período_seleccionado">#REF!</definedName>
    <definedName hidden="1" localSheetId="0" name="_xlnm._FilterDatabase">'Matriz de Riesgos'!$B$3:$F$56</definedName>
  </definedNames>
  <calcPr/>
</workbook>
</file>

<file path=xl/sharedStrings.xml><?xml version="1.0" encoding="utf-8"?>
<sst xmlns="http://schemas.openxmlformats.org/spreadsheetml/2006/main" count="839" uniqueCount="296">
  <si>
    <t>Adquisición e instalación de estantería  y mobiliario especializado para las distintas áreas del servicio geológico colombiano, conforme a las especificaciones técnicas definidas.</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</si>
  <si>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</si>
  <si>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</si>
  <si>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</si>
  <si>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</si>
  <si>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</si>
  <si>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</si>
  <si>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</si>
  <si>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</si>
  <si>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</si>
  <si>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</si>
  <si>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</si>
  <si>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</si>
  <si>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</si>
  <si>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</si>
  <si>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</si>
  <si>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</si>
  <si>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</si>
  <si>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</si>
  <si>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</si>
  <si>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</si>
  <si>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</si>
  <si>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</si>
  <si>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RIESGOS GENERALES</t>
  </si>
  <si>
    <t>General</t>
  </si>
  <si>
    <t>Interno</t>
  </si>
  <si>
    <t xml:space="preserve">Planeación </t>
  </si>
  <si>
    <t>Riesgos Regulatorios</t>
  </si>
  <si>
    <t>La modalidad de contratación Inadecuada para el servicio necesitado</t>
  </si>
  <si>
    <t>Retraso en la obtención de los productos, contemplados  en los tiempos de planeación.</t>
  </si>
  <si>
    <t>Servicio Geológico Colombiano</t>
  </si>
  <si>
    <t xml:space="preserve"> Aclarar los requisitos, requerimientos y especificaciones y productos
del contrato</t>
  </si>
  <si>
    <t>si</t>
  </si>
  <si>
    <t>En la etapa de planeación</t>
  </si>
  <si>
    <t xml:space="preserve">En la etapa de Selección </t>
  </si>
  <si>
    <t>Supervisando el tratamiento del riego</t>
  </si>
  <si>
    <t xml:space="preserve">Durante la etapa de planeación </t>
  </si>
  <si>
    <t xml:space="preserve">Los requisitos habilitantes son inapropiados para el Proceso de Contratación y es posible
no encontrar proponentes que los cumplan </t>
  </si>
  <si>
    <t xml:space="preserve">Evitar el Riesgo buscar
alternativas para obtener el beneficio del Proceso de Contratación, verificar estudios del sector </t>
  </si>
  <si>
    <t xml:space="preserve">Supervisando los estudios previos y los estudios del sector </t>
  </si>
  <si>
    <t>Riegos económicos</t>
  </si>
  <si>
    <t>El valor del contrato no corresponde a los precios del mercado.</t>
  </si>
  <si>
    <t xml:space="preserve">Riesgos operacionales </t>
  </si>
  <si>
    <t>La descripción del bien o servicio requerido no es claro.</t>
  </si>
  <si>
    <t>El Proceso de Contratación no cuenta con las condiciones que garanticen la transparencia, equidad
y competencia entre los proponentes.</t>
  </si>
  <si>
    <t>Restricción de ofertas, impidiendo a otras empresas entrar al proceso</t>
  </si>
  <si>
    <t>Establecer sistemas de aseguramiento de calidad en los procesos de selección;</t>
  </si>
  <si>
    <t xml:space="preserve">El diseño del Proceso de Contratación no permite satisfacer las necesidades de la Entidad Estatal,
</t>
  </si>
  <si>
    <t>Incumplimiento de los objetivos y las metas.</t>
  </si>
  <si>
    <t>Selección</t>
  </si>
  <si>
    <t>Falta de capacidad de la Entidad Estatal para promover y adelantar la selección del contratista</t>
  </si>
  <si>
    <t>Declaratoria de desierto el proceso</t>
  </si>
  <si>
    <t>En la etapa de Selección</t>
  </si>
  <si>
    <t>En la etapa de contratación</t>
  </si>
  <si>
    <t>Externo</t>
  </si>
  <si>
    <t>Riesgo de colusión.</t>
  </si>
  <si>
    <t>Contratista</t>
  </si>
  <si>
    <t xml:space="preserve">Aceptar el Riesgo </t>
  </si>
  <si>
    <t>Analizar y aprender lecciones a partir de los eventos, los cambios, las tendencias, los éxitos y los
fracasos.</t>
  </si>
  <si>
    <t>Riesgo de ofertas artificialmente bajas.</t>
  </si>
  <si>
    <t>Dificultades en al ejecución del Contrato, aumento de costos del contrato</t>
  </si>
  <si>
    <t>Contratista y Servicio Geológico Colombiano</t>
  </si>
  <si>
    <t>En la etapa de ejecución del contrato</t>
  </si>
  <si>
    <t>Contratación</t>
  </si>
  <si>
    <t>Riesgo de que no se firme el contrato.</t>
  </si>
  <si>
    <t>Incumplimiento con los objetivos y las metas</t>
  </si>
  <si>
    <t>Transferir el Riesgo haciendo responsable a otra entidad quien asume las consecuencias de la
materialización del Riesgo</t>
  </si>
  <si>
    <t xml:space="preserve">En la etapa de contratación </t>
  </si>
  <si>
    <t xml:space="preserve">Durante la etapa de contratación </t>
  </si>
  <si>
    <t>Riesgo de que no se presenten las garantías requeridas en los Documentos del Proceso de
Contratación o que su presentación sea tardía</t>
  </si>
  <si>
    <t>Incumplimiento con el cronograma previsto para la celebración del contrato</t>
  </si>
  <si>
    <t>Riesgos asociados al incumplimiento de la publicación o el registro presupuestal del contrato.</t>
  </si>
  <si>
    <t>Riesgos asociados a los reclamos de terceros sobre la selección del oferente que retrasen el
perfeccionamiento del contrato.</t>
  </si>
  <si>
    <t>Planeación</t>
  </si>
  <si>
    <t>El estudio de mercado no permite identificar los aspectos de oferta y demanda del mercado
 respectivo</t>
  </si>
  <si>
    <t>Sobre costo en la asignación del presupuesto</t>
  </si>
  <si>
    <t>Riesgo Medio</t>
  </si>
  <si>
    <t>Mitigar el riesgo: Buscar
 alternativas para obtener el beneficio del proceso de contratación. Verificar estudios del sector</t>
  </si>
  <si>
    <t>Riesgo Bajo</t>
  </si>
  <si>
    <t>no</t>
  </si>
  <si>
    <t>Supervisando el tratamiento del riesgo</t>
  </si>
  <si>
    <t>Durante la etapa de planeación</t>
  </si>
  <si>
    <t>Especifico</t>
  </si>
  <si>
    <t>Ejecución</t>
  </si>
  <si>
    <t xml:space="preserve">Aseguramiento en la entrega y transporte del suministro de los bienes </t>
  </si>
  <si>
    <t>Incumplimiento con celebración del contrato</t>
  </si>
  <si>
    <t xml:space="preserve">Mitigar el riesgo. Estimación  de los productos  requeridos al ser cargado,  descargados, entregado e instalado y recibido como satisfecho  </t>
  </si>
  <si>
    <t xml:space="preserve">En la etapa de ejecución </t>
  </si>
  <si>
    <t>En la etapa de liquidación del contrato</t>
  </si>
  <si>
    <t xml:space="preserve">Durante la etapa de Ejecución </t>
  </si>
  <si>
    <t xml:space="preserve">Materiales que no cumplen con los estándar de calidad </t>
  </si>
  <si>
    <t>Incumplimiento con la ejecución del contrato</t>
  </si>
  <si>
    <t>Mitigar el riesgo. Revisión y remplazo de los equipos que no cumplan con las especificaciones de lo establecido en el contrato</t>
  </si>
  <si>
    <t>Incumplimiento del contrato</t>
  </si>
  <si>
    <t>Rompimiento del equilibrio económico
del contrato</t>
  </si>
  <si>
    <t>Mayores costos en la ejecución del contrato, terminación del contrato</t>
  </si>
  <si>
    <t>LOTE 1</t>
  </si>
  <si>
    <t>Incumplimiento de las especificaciones del Anexo 1 referente a calibres de acero, dimensiones de estantería para el área o capacidad de carga semipesada por entrepaño.</t>
  </si>
  <si>
    <t>Inestabilidad estructural, riesgo de colapso del acervo documental del Archivo Central y posibles accidentes laborales durante la operación.</t>
  </si>
  <si>
    <t>1. Verificación de certificaciones de calidad del acero. 2. Inspección en sitio de anclajes y nivelación. 3. Exigencia de bienes 100% nuevos. 4. Reposición de piezas en máximo 48 horas.</t>
  </si>
  <si>
    <t xml:space="preserve">Supervisor </t>
  </si>
  <si>
    <t>En la liquidación del contrato</t>
  </si>
  <si>
    <t>Durante toda la etapa de Ejecución</t>
  </si>
  <si>
    <t>Entrega e instalación de estantería que no cumpla con los calibres de acero, dimensiones para el área de o la capacidad de carga semipesada definida en el Anexo 1.</t>
  </si>
  <si>
    <t>Inestabilidad estructural, riesgo de colapso del acervo documental y posibles accidentes de trabajo para el personal del Archivo Central del SGC.</t>
  </si>
  <si>
    <t>1. Verificación de certificados de calidad del acero. 2. Inspección de anclajes y nivelación en sitio. 3. Suministro de bienes 100% nuevos. 4. Reposición de piezas defectuosas en máximo 48 horas.</t>
  </si>
  <si>
    <t>Si</t>
  </si>
  <si>
    <t xml:space="preserve">Inadecuada aplicación del manual de instalación de los modulos de estanterías </t>
  </si>
  <si>
    <t>Retrasos en la ejecución del contrato por daño o fallas de los estantes</t>
  </si>
  <si>
    <t>Garantizar que el personal a utilizar, se encuentre debidamente capacitado.</t>
  </si>
  <si>
    <t xml:space="preserve">Riesgos Financieros </t>
  </si>
  <si>
    <t>Variaciones en el
precio de mercado
de las estanterías  que afectan directamente las actividades a realizar, variación de la
TRM.</t>
  </si>
  <si>
    <t xml:space="preserve">Posible
afectación para
la disponibilidad
de fondos.
</t>
  </si>
  <si>
    <t>Determinación previa de
asunción de sobrecostos
derivados de posibles subidas de precios.</t>
  </si>
  <si>
    <t>Escacez en los insumos necesarios para el suministro o instalación de elementos a instalar, incumplimientos y retrasos en las fechas establecidas por los proveedores</t>
  </si>
  <si>
    <t>Incumplimientos en los plazos establecidos en el contrato, afectación en flujo de fondos</t>
  </si>
  <si>
    <t xml:space="preserve">Determinación previa, acuerdos previos con los proveedores, cierres de negociaciones con anticipación.  Asunción de sobrecotostos derivados de posibles subidas de precios o para la atención de planes de contingencia </t>
  </si>
  <si>
    <t>No vinculación del
equipo humano
mínimo requerido
para la ejecución
del contrato</t>
  </si>
  <si>
    <t>Retrasa la
ejecución de las
actividades y
obligaciones
contractuales</t>
  </si>
  <si>
    <t>Seguimiento y verificación del
cumplimiento de las obligaciones
pactadas en el contrato</t>
  </si>
  <si>
    <t>Estantería no cumple con las medidas, carga o material solicitado (ej. resistencia inferior a la requerida)</t>
  </si>
  <si>
    <t xml:space="preserve">No funcional, riesgo de caída de carga.
</t>
  </si>
  <si>
    <t xml:space="preserve">Validación de especificaciones técnicas y fichas técnicas antes del despacho.
</t>
  </si>
  <si>
    <t>Falla en el anclaje o montaje de la estantería.</t>
  </si>
  <si>
    <t xml:space="preserve">Accidentes laborales, daño en bienes, responsabilidad civil.
</t>
  </si>
  <si>
    <t>Supervisión técnica durante la instalación y acta de recibo a satisfacción.</t>
  </si>
  <si>
    <t>Riesgos Ambientales</t>
  </si>
  <si>
    <t>Afectación a la ejecución de
actividades por amenazas externas asociadas a factores naturales
(fenómenos climáticos y geológicos) y factores antrópicos (Alteraciones en el orden público, atentados, etc.)</t>
  </si>
  <si>
    <t>Retrasa la
ejecución de las
actividades y
obligaciones
contractuales y
puede afectar el
presupuesto del
contrato</t>
  </si>
  <si>
    <t>Se genera planes de contingencia
estratégicos que permitan ejecutar las actividades establecidas en los plazos
pactados.</t>
  </si>
  <si>
    <t>LOTE 2</t>
  </si>
  <si>
    <t xml:space="preserve">Aumento del precio de los elementos del mercado en la fecha de entrega del producto
</t>
  </si>
  <si>
    <t>Incremento no esperado en el valor de los materiales (Acero, galvanizado, soldadura, entre otros)</t>
  </si>
  <si>
    <t>Mitigar el riesgo. El proponente deberá tener en cuenta, y de conformidad con la necesidad de la entidad, la posible variación  de los precios de los materiales en  su oferta económica, teniendo en cuenta los diferentes momentos  del proceso de contratación, tales como: planeación, presentación de la propuesta , ejecución del contrato y entrega final de los estantes metalicos en la Litoteca Nacional</t>
  </si>
  <si>
    <t>Durante la etapa de ejecución</t>
  </si>
  <si>
    <t xml:space="preserve">Variación abrupta en la tasa de cambio por alta volatibilidad repentina debido a causas geopolíticas, entre otras
</t>
  </si>
  <si>
    <t>Mitigar el riesgo. El proponente deberá tener en cuenta, y de conformidad con la necesidad de la entidad, la posible variación de la TRM para proyectar su oferta económica, teniendo en cuenta los plazo definidos en el proceso de selección, tales como: planeación, presentación de la propuesta y ejecución del contrato</t>
  </si>
  <si>
    <t>Incidentes de seguridad durante el proceso de  descargue, armado y puesta en funcionamiento de los  equipos</t>
  </si>
  <si>
    <t>Afectación en la integridad física de las personas y elementos intervinientes</t>
  </si>
  <si>
    <t>Mitigar el riesgo. Realizar las actividades acordes a las normas de seguridad y salud en el trabajo</t>
  </si>
  <si>
    <t>Los materiales de fabricación no son los definidos en las especificaciones tecnicas</t>
  </si>
  <si>
    <t>No se recibe a satisfacción el bien. Incumplimiento en la ejecución del contrato</t>
  </si>
  <si>
    <t>Mitigar el riesgo: El contratista deberá asegurar con antelación la disponibilidad del material a utilizar en la fabricacióm y armado de las estructuras metálicas móviles</t>
  </si>
  <si>
    <t>Una vez sea adjudicado el contrato</t>
  </si>
  <si>
    <t>Terminación del contrato</t>
  </si>
  <si>
    <t>Personal sin las capacidades y habilidades técnicas para el armado de los estantes metálicos móviles</t>
  </si>
  <si>
    <t>Inestabilidad estructural o fallas en operación.</t>
  </si>
  <si>
    <t>Mitigar el riesgo: Montaje  siguiendo los  planos y especificaciones tecnicas - checklist de instalación.</t>
  </si>
  <si>
    <t>El contratista no cumple los requisitos de ingreso al Parque Industrial donde se encuentra la Litoteca Nacional</t>
  </si>
  <si>
    <t>No se realiza la entrega e instalación del equipo</t>
  </si>
  <si>
    <t>Mitigar el riesgo: El contratista deberá validar los requisitos de ingreso al Parque Tecnológico Guatiguará y solicitar con anterioridad los permiso de ingresos respectivos</t>
  </si>
  <si>
    <t xml:space="preserve">Riesgos Tecnológicos </t>
  </si>
  <si>
    <t>Componentes de la pallet con fisuras, deformaciones o imperfecciones.</t>
  </si>
  <si>
    <t xml:space="preserve">Riesgo de falla en el armado o posteriormente durante la operación </t>
  </si>
  <si>
    <t>Inspección previa y en sitio, verificación mediante actas de recibo, exigencia de protocolos de  fabricación, certificados de calidad de los materiales, manipulación y reposición de elementos dañados bajo responsabilidad del contratista.</t>
  </si>
  <si>
    <t>Golpes, deformaciones o afectación del galvanizado durante traslado por transporte inadecuado</t>
  </si>
  <si>
    <t>Pérdida de calidad del producto antes de instalación.</t>
  </si>
  <si>
    <t>Implementación de embalaje técnico, control de condiciones de transporte, inspección previa y en sitio, verificación mediante actas de recibo, exigencia de protocolos de manipulación y reposición de elementos dañados bajo responsabilidad del contratista.</t>
  </si>
  <si>
    <t>Riesgos en armado y ensamble</t>
  </si>
  <si>
    <t>Inestabilidad o fallas estructurales.</t>
  </si>
  <si>
    <t>Riesgos en la fabricación/Procesos de soldadura inadecuado, errores en corte o trquelado, incumplimiento en aplicación de pintura)</t>
  </si>
  <si>
    <t>Perdida de resistencia estructural, problemas de ensamble, baja protección contra la corrosión)</t>
  </si>
  <si>
    <t>LOTE 3</t>
  </si>
  <si>
    <t>Específico</t>
  </si>
  <si>
    <t>Operacional</t>
  </si>
  <si>
    <t>Fabricación de los elementos requeridos con desviaciones en dimensiones o tolerancias debido a errores en corte, doblado o ensamble</t>
  </si>
  <si>
    <t>Retrasos en instalación, necesidad de reprocesos y posible incumplimiento en cronograma</t>
  </si>
  <si>
    <t>Definición de planos aprobados, control dimensional en fábrica y verificación previa al despacho</t>
  </si>
  <si>
    <t>Sí</t>
  </si>
  <si>
    <t>Supervisor del contrato</t>
  </si>
  <si>
    <t>Inicio del contrato</t>
  </si>
  <si>
    <t>Entrega final</t>
  </si>
  <si>
    <t>Revisión de informes de fabricación y actas de recibo parcial</t>
  </si>
  <si>
    <t>Semanal</t>
  </si>
  <si>
    <t>Entrega de los productos con baja calidad en acabados o recubrimientos por uso de materiales no conformes</t>
  </si>
  <si>
    <t>Deterioro prematuro, afectación funcional y necesidad de reposición</t>
  </si>
  <si>
    <t>Exigir fichas técnicas, certificaciones de pintura electrostática y control de calidad documentado</t>
  </si>
  <si>
    <t>Verificación en acta de recibo e inspección visual</t>
  </si>
  <si>
    <t>Retrasos en transporte y logística por fallas en programación o condiciones externas</t>
  </si>
  <si>
    <t>Incumplimiento de cronograma y posibles sanciones contractuales</t>
  </si>
  <si>
    <t>Plan logístico validado, seguimiento a transporte y cláusulas de cumplimiento</t>
  </si>
  <si>
    <t>Entrega</t>
  </si>
  <si>
    <t>Seguimiento a cronograma y reportes de despacho</t>
  </si>
  <si>
    <t>Instalación incorrecta del mobiliario por falta de nivelación o errores de montaje</t>
  </si>
  <si>
    <t>Inestabilidad estructural y riesgo de falla en operación</t>
  </si>
  <si>
    <t>Supervisión técnica en sitio, validación de instalación y pruebas de estabilidad</t>
  </si>
  <si>
    <t>Supervisor</t>
  </si>
  <si>
    <t>Durante instalación</t>
  </si>
  <si>
    <t>Actas de instalación y verificación técnica</t>
  </si>
  <si>
    <t>Diaria</t>
  </si>
  <si>
    <t>Financiero</t>
  </si>
  <si>
    <t>Incremento en costos de materias primas como acero que afecten la ejecución</t>
  </si>
  <si>
    <t>Posible afectación económica del contrato o solicitud de reajustes</t>
  </si>
  <si>
    <t>Análisis de mercado previo y precios fijos contractuales</t>
  </si>
  <si>
    <t>No</t>
  </si>
  <si>
    <t>Entidad</t>
  </si>
  <si>
    <t>Contrato firmado</t>
  </si>
  <si>
    <t>Seguimiento a mercado</t>
  </si>
  <si>
    <t>Mensual</t>
  </si>
  <si>
    <t>Capacidad estructural insuficiente del mobiliario frente a cargas reales por diseño inadecuado</t>
  </si>
  <si>
    <t>Riesgo de colapso parcial o daño de equipos almacenados</t>
  </si>
  <si>
    <t>Validación de cálculos estructurales y especificaciones técnicas en anexo técnico</t>
  </si>
  <si>
    <t>Inicio fabricación</t>
  </si>
  <si>
    <t>Revisión técnica y pruebas de carga</t>
  </si>
  <si>
    <t>Ambiental</t>
  </si>
  <si>
    <t>Corrosión acelerada por condiciones ambientales si no se aplican recubrimientos adecuados</t>
  </si>
  <si>
    <t>Reducción de vida útil del mobiliario</t>
  </si>
  <si>
    <t>Especificar recubrimientos anticorrosivos y condiciones de garantía</t>
  </si>
  <si>
    <t>Inspección técnica</t>
  </si>
  <si>
    <t>Tecnológico</t>
  </si>
  <si>
    <t>Definición incompleta de especificaciones técnicas que genere ambigüedad en fabricación</t>
  </si>
  <si>
    <t>Entregas no conformes o discrepancias con necesidad real</t>
  </si>
  <si>
    <t>Revisión técnica detallada y validación del anexo técnico</t>
  </si>
  <si>
    <t>Equipo estructurador</t>
  </si>
  <si>
    <t>Publicación</t>
  </si>
  <si>
    <t>Mesas técnicas</t>
  </si>
  <si>
    <t>Falta de coordinación entre áreas para recepción e instalación del mobiliario</t>
  </si>
  <si>
    <t>Retrasos en entrega final y almacenamiento inadecuado</t>
  </si>
  <si>
    <t>Planificación de instalación y coordinación previa con áreas</t>
  </si>
  <si>
    <t>Antes de entrega</t>
  </si>
  <si>
    <t>Seguimiento logístico</t>
  </si>
  <si>
    <t>Suministro incompleto de accesorios o componentes necesarios para instalación</t>
  </si>
  <si>
    <t>Imposibilidad de puesta en funcionamiento total del mobiliario</t>
  </si>
  <si>
    <t>Checklist de entrega, validación previa al despacho y acta de recibo</t>
  </si>
  <si>
    <t>Despacho</t>
  </si>
  <si>
    <t>Verificación de inventario</t>
  </si>
  <si>
    <t>Riesgo extremo</t>
  </si>
  <si>
    <t>Evitar el riesgo</t>
  </si>
  <si>
    <t>Riesgos Sociales o Políticos</t>
  </si>
  <si>
    <t>Riesgo alto</t>
  </si>
  <si>
    <t>Transferir el riesgo</t>
  </si>
  <si>
    <t>Riesgo medio</t>
  </si>
  <si>
    <t>Aceptar el riesgo</t>
  </si>
  <si>
    <t>Reducir la probabilidad</t>
  </si>
  <si>
    <t>Reducir las Consecuencias</t>
  </si>
  <si>
    <t>Riesgos de la Naturaleza</t>
  </si>
  <si>
    <t xml:space="preserve">TABLA 2 PROBABILIDAD DEL RIESGO </t>
  </si>
  <si>
    <t xml:space="preserve">Categoria </t>
  </si>
  <si>
    <t xml:space="preserve">Valoración </t>
  </si>
  <si>
    <r>
      <rPr>
        <rFont val="Calibri"/>
        <b/>
        <color theme="1"/>
        <sz val="11.0"/>
      </rPr>
      <t xml:space="preserve">Raro </t>
    </r>
    <r>
      <rPr>
        <rFont val="Calibri"/>
        <color theme="1"/>
        <sz val="11.0"/>
      </rPr>
      <t>(Puede ocurrir exepcionalmente)</t>
    </r>
  </si>
  <si>
    <t>1 en 1000</t>
  </si>
  <si>
    <r>
      <rPr>
        <rFont val="Calibri"/>
        <b/>
        <color theme="1"/>
        <sz val="11.0"/>
      </rPr>
      <t>Improbable</t>
    </r>
    <r>
      <rPr>
        <rFont val="Calibri"/>
        <color theme="1"/>
        <sz val="11.0"/>
      </rPr>
      <t xml:space="preserve"> (Puede ocurrir ocasionalmente)</t>
    </r>
  </si>
  <si>
    <t>1 en 500</t>
  </si>
  <si>
    <r>
      <rPr>
        <rFont val="Calibri"/>
        <b/>
        <color theme="1"/>
        <sz val="11.0"/>
      </rPr>
      <t>Posible</t>
    </r>
    <r>
      <rPr>
        <rFont val="Calibri"/>
        <color theme="1"/>
        <sz val="11.0"/>
      </rPr>
      <t xml:space="preserve"> (Puede Ocurrir en cualquier momento futuro)</t>
    </r>
  </si>
  <si>
    <t>1 en 250</t>
  </si>
  <si>
    <r>
      <rPr>
        <rFont val="Calibri"/>
        <b/>
        <color theme="1"/>
        <sz val="11.0"/>
      </rPr>
      <t>Probable</t>
    </r>
    <r>
      <rPr>
        <rFont val="Calibri"/>
        <color theme="1"/>
        <sz val="11.0"/>
      </rPr>
      <t xml:space="preserve"> (Probablemente va a ocurrir)</t>
    </r>
  </si>
  <si>
    <t>1 en 100</t>
  </si>
  <si>
    <r>
      <rPr>
        <rFont val="Calibri"/>
        <b/>
        <color theme="1"/>
        <sz val="11.0"/>
      </rPr>
      <t>Casi cierto</t>
    </r>
    <r>
      <rPr>
        <rFont val="Calibri"/>
        <color theme="1"/>
        <sz val="11.0"/>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</si>
  <si>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</si>
  <si>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</si>
  <si>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</si>
  <si>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</si>
  <si>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</si>
  <si>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</si>
  <si>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</si>
  <si>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</si>
  <si>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</si>
  <si>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</si>
  <si>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</si>
  <si>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</si>
  <si>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</si>
  <si>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</si>
  <si>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</si>
  <si>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</si>
  <si>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</si>
  <si>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</si>
  <si>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</si>
  <si>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</si>
  <si>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</si>
  <si>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</si>
  <si>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No 1</t>
  </si>
  <si>
    <t>IMPACTO</t>
  </si>
  <si>
    <t>VALORACION DEL RIESGO EN TERMINOS ECONOMICOS</t>
  </si>
  <si>
    <t xml:space="preserve">TABLA 4 VALORACION DEL RIESGO </t>
  </si>
  <si>
    <r>
      <rPr>
        <rFont val="Calibri"/>
        <b/>
        <color theme="1"/>
        <sz val="11.0"/>
      </rPr>
      <t xml:space="preserve">Raro </t>
    </r>
    <r>
      <rPr>
        <rFont val="Calibri"/>
        <color theme="1"/>
        <sz val="11.0"/>
      </rPr>
      <t>(Puede ocurrir exepcionalmente)</t>
    </r>
  </si>
  <si>
    <r>
      <rPr>
        <rFont val="Calibri"/>
        <b/>
        <color theme="1"/>
        <sz val="11.0"/>
      </rPr>
      <t>Improbable</t>
    </r>
    <r>
      <rPr>
        <rFont val="Calibri"/>
        <color theme="1"/>
        <sz val="11.0"/>
      </rPr>
      <t xml:space="preserve"> (Puede ocurrir ocasionalmente)</t>
    </r>
  </si>
  <si>
    <r>
      <rPr>
        <rFont val="Calibri"/>
        <b/>
        <color theme="1"/>
        <sz val="11.0"/>
      </rPr>
      <t>Posible</t>
    </r>
    <r>
      <rPr>
        <rFont val="Calibri"/>
        <color theme="1"/>
        <sz val="11.0"/>
      </rPr>
      <t xml:space="preserve"> (Puede Ocurrir en cualquier momento futuro)</t>
    </r>
  </si>
  <si>
    <r>
      <rPr>
        <rFont val="Calibri"/>
        <b/>
        <color theme="1"/>
        <sz val="11.0"/>
      </rPr>
      <t>Probable</t>
    </r>
    <r>
      <rPr>
        <rFont val="Calibri"/>
        <color theme="1"/>
        <sz val="11.0"/>
      </rPr>
      <t xml:space="preserve"> (Probablemente va a ocurrir</t>
    </r>
  </si>
  <si>
    <r>
      <rPr>
        <rFont val="Calibri"/>
        <b/>
        <color theme="1"/>
        <sz val="11.0"/>
      </rPr>
      <t>Casi cierto</t>
    </r>
    <r>
      <rPr>
        <rFont val="Calibri"/>
        <color theme="1"/>
        <sz val="11.0"/>
      </rPr>
      <t xml:space="preserve"> (Ocurre en la mayoría de circustancias)</t>
    </r>
  </si>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</sst>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quot;$&quot;\ #,##0"/>
    <numFmt numFmtId="166" formatCode="_(&quot;$&quot;\ * #,##0_);_(&quot;$&quot;\ * \(#,##0\);_(&quot;$&quot;\ * &quot;-&quot;??_);_(@_)"/>
  </numFmts>
  <fonts count="15">
    <font>
      <sz val="11.0"/>
      <color theme="1"/>
      <name val="Calibri"/>
      <scheme val="minor"/>
    </font>
    <font>
      <sz val="10.0"/>
      <color theme="1"/>
      <name val="Arial"/>
    </font>
    <font>
      <b/>
      <sz val="10.0"/>
      <color theme="1"/>
      <name val="Arial"/>
    </font>
    <font/>
    <font>
      <b/>
      <sz val="10.0"/>
      <color theme="0"/>
      <name val="Arial"/>
    </font>
    <font>
      <sz val="11.0"/>
      <color theme="1"/>
      <name val="Calibri"/>
    </font>
    <font>
      <b/>
      <sz val="18.0"/>
      <color theme="1"/>
      <name val="Calibri"/>
    </font>
    <font>
      <color rgb="FF000000"/>
      <name val="Arial"/>
    </font>
    <font>
      <sz val="11.0"/>
      <color theme="1"/>
      <name val="Arial"/>
    </font>
    <font>
      <b/>
      <sz val="14.0"/>
      <color theme="1"/>
      <name val="Calibri"/>
    </font>
    <font>
      <b/>
      <sz val="12.0"/>
      <color theme="0"/>
      <name val="Calibri"/>
    </font>
    <font>
      <b/>
      <sz val="14.0"/>
      <color theme="0"/>
      <name val="Calibri"/>
    </font>
    <font>
      <b/>
      <sz val="11.0"/>
      <color theme="1"/>
      <name val="Calibri"/>
    </font>
    <font>
      <sz val="14.0"/>
      <color theme="1"/>
      <name val="Calibri"/>
    </font>
    <font>
      <sz val="12.0"/>
      <color theme="1"/>
      <name val="Calibri"/>
    </font>
  </fonts>
  <fills count="16">
    <fill>
      <patternFill patternType="none"/>
    </fill>
    <fill>
      <patternFill patternType="lightGray"/>
    </fill>
    <fill>
      <patternFill patternType="solid">
        <fgColor theme="0"/>
        <bgColor theme="0"/>
      </patternFill>
    </fill>
    <fill>
      <patternFill patternType="solid">
        <fgColor rgb="FF7F7F7F"/>
        <bgColor rgb="FF7F7F7F"/>
      </patternFill>
    </fill>
    <fill>
      <patternFill patternType="solid">
        <fgColor rgb="FFD8D8D8"/>
        <bgColor rgb="FFD8D8D8"/>
      </patternFill>
    </fill>
    <fill>
      <patternFill patternType="solid">
        <fgColor rgb="FFFBD4B4"/>
        <bgColor rgb="FFFBD4B4"/>
      </patternFill>
    </fill>
    <fill>
      <patternFill patternType="solid">
        <fgColor rgb="FFD6E3BC"/>
        <bgColor rgb="FFD6E3BC"/>
      </patternFill>
    </fill>
    <fill>
      <patternFill patternType="solid">
        <fgColor rgb="FFCBCBCB"/>
        <bgColor rgb="FFCBCBCB"/>
      </patternFill>
    </fill>
    <fill>
      <patternFill patternType="solid">
        <fgColor rgb="FFFFC000"/>
        <bgColor rgb="FFFFC000"/>
      </patternFill>
    </fill>
    <fill>
      <patternFill patternType="solid">
        <fgColor rgb="FF76923C"/>
        <bgColor rgb="FF76923C"/>
      </patternFill>
    </fill>
    <fill>
      <patternFill patternType="solid">
        <fgColor rgb="FFB8CCE4"/>
        <bgColor rgb="FFB8CCE4"/>
      </patternFill>
    </fill>
    <fill>
      <patternFill patternType="solid">
        <fgColor rgb="FFC6D9F0"/>
        <bgColor rgb="FFC6D9F0"/>
      </patternFill>
    </fill>
    <fill>
      <patternFill patternType="solid">
        <fgColor rgb="FFE36C09"/>
        <bgColor rgb="FFE36C09"/>
      </patternFill>
    </fill>
    <fill>
      <patternFill patternType="solid">
        <fgColor rgb="FF595959"/>
        <bgColor rgb="FF595959"/>
      </patternFill>
    </fill>
    <fill>
      <patternFill patternType="solid">
        <fgColor rgb="FF4F6128"/>
        <bgColor rgb="FF4F6128"/>
      </patternFill>
    </fill>
    <fill>
      <patternFill patternType="solid">
        <fgColor rgb="FF632423"/>
        <bgColor rgb="FF632423"/>
      </patternFill>
    </fill>
  </fills>
  <borders count="91">
    <border/>
    <border>
      <left style="thin">
        <color rgb="FF17365D"/>
      </left>
      <top style="thin">
        <color rgb="FF17365D"/>
      </top>
      <bottom style="medium">
        <color rgb="FF000000"/>
      </bottom>
    </border>
    <border>
      <top style="thin">
        <color rgb="FF17365D"/>
      </top>
      <bottom style="medium">
        <color rgb="FF000000"/>
      </bottom>
    </border>
    <border>
      <right style="thin">
        <color rgb="FF17365D"/>
      </right>
      <top style="thin">
        <color rgb="FF17365D"/>
      </top>
      <bottom style="medium">
        <color rgb="FF000000"/>
      </bottom>
    </border>
    <border>
      <left style="thin">
        <color theme="0"/>
      </left>
      <right style="thin">
        <color theme="0"/>
      </right>
      <top style="medium">
        <color rgb="FF000000"/>
      </top>
      <bottom/>
    </border>
    <border>
      <left style="medium">
        <color rgb="FF000000"/>
      </left>
      <right style="thin">
        <color theme="0"/>
      </right>
      <top style="medium">
        <color rgb="FF000000"/>
      </top>
    </border>
    <border>
      <left style="thin">
        <color theme="0"/>
      </left>
      <right/>
      <top style="medium">
        <color rgb="FF000000"/>
      </top>
    </border>
    <border>
      <left style="thin">
        <color theme="0"/>
      </left>
      <right style="thin">
        <color theme="0"/>
      </right>
      <top style="medium">
        <color rgb="FF000000"/>
      </top>
    </border>
    <border>
      <left style="thin">
        <color theme="0"/>
      </left>
      <right style="medium">
        <color rgb="FF000000"/>
      </right>
      <top style="medium">
        <color rgb="FF000000"/>
      </top>
    </border>
    <border>
      <left style="medium">
        <color rgb="FF000000"/>
      </left>
      <top style="medium">
        <color rgb="FF000000"/>
      </top>
      <bottom style="thin">
        <color theme="0"/>
      </bottom>
    </border>
    <border>
      <top style="medium">
        <color rgb="FF000000"/>
      </top>
      <bottom style="thin">
        <color theme="0"/>
      </bottom>
    </border>
    <border>
      <right style="medium">
        <color rgb="FF000000"/>
      </right>
      <top style="medium">
        <color rgb="FF000000"/>
      </top>
      <bottom style="thin">
        <color theme="0"/>
      </bottom>
    </border>
    <border>
      <left/>
      <right style="thin">
        <color theme="0"/>
      </right>
      <top style="medium">
        <color rgb="FF000000"/>
      </top>
    </border>
    <border>
      <left style="thin">
        <color theme="0"/>
      </left>
      <right style="thin">
        <color theme="0"/>
      </right>
    </border>
    <border>
      <left style="medium">
        <color rgb="FF000000"/>
      </left>
      <right style="thin">
        <color theme="0"/>
      </right>
      <bottom/>
    </border>
    <border>
      <left style="thin">
        <color theme="0"/>
      </left>
      <right/>
      <bottom/>
    </border>
    <border>
      <left style="thin">
        <color theme="0"/>
      </left>
      <right style="thin">
        <color theme="0"/>
      </right>
      <bottom/>
    </border>
    <border>
      <left style="thin">
        <color theme="0"/>
      </left>
      <right style="medium">
        <color rgb="FF000000"/>
      </right>
      <bottom/>
    </border>
    <border>
      <left style="medium">
        <color rgb="FF000000"/>
      </left>
      <right style="thin">
        <color theme="0"/>
      </right>
      <top style="thin">
        <color theme="0"/>
      </top>
      <bottom/>
    </border>
    <border>
      <left style="thin">
        <color theme="0"/>
      </left>
      <right style="thin">
        <color theme="0"/>
      </right>
      <top style="thin">
        <color theme="0"/>
      </top>
      <bottom/>
    </border>
    <border>
      <left style="thin">
        <color theme="0"/>
      </left>
      <right style="medium">
        <color rgb="FF000000"/>
      </right>
      <top style="thin">
        <color theme="0"/>
      </top>
      <bottom/>
    </border>
    <border>
      <left/>
      <right style="thin">
        <color theme="0"/>
      </right>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17365D"/>
      </right>
      <top style="thin">
        <color rgb="FF17365D"/>
      </top>
      <bottom style="thin">
        <color rgb="FF17365D"/>
      </bottom>
    </border>
    <border>
      <left style="thin">
        <color rgb="FF17365D"/>
      </left>
      <right style="thin">
        <color rgb="FF17365D"/>
      </right>
      <top style="thin">
        <color rgb="FF17365D"/>
      </top>
      <bottom style="thin">
        <color rgb="FF17365D"/>
      </bottom>
    </border>
    <border>
      <right style="thin">
        <color rgb="FF17365D"/>
      </right>
      <top style="thin">
        <color rgb="FF17365D"/>
      </top>
      <bottom style="thin">
        <color rgb="FF17365D"/>
      </bottom>
    </border>
    <border>
      <right style="thin">
        <color rgb="FF000000"/>
      </right>
      <bottom style="thin">
        <color rgb="FF17365D"/>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top/>
      <bottom/>
    </border>
    <border>
      <left style="medium">
        <color rgb="FF000000"/>
      </left>
      <right style="thin">
        <color rgb="FF17365D"/>
      </right>
      <top style="thin">
        <color rgb="FF17365D"/>
      </top>
      <bottom style="thin">
        <color rgb="FF17365D"/>
      </bottom>
    </border>
    <border>
      <left style="thin">
        <color rgb="FF17365D"/>
      </left>
      <right style="medium">
        <color rgb="FF000000"/>
      </right>
      <top style="thin">
        <color rgb="FF17365D"/>
      </top>
      <bottom style="thin">
        <color rgb="FF17365D"/>
      </bottom>
    </border>
    <border>
      <left/>
      <right style="thin">
        <color rgb="FF17365D"/>
      </right>
      <top style="thin">
        <color rgb="FF17365D"/>
      </top>
      <bottom style="thin">
        <color rgb="FF17365D"/>
      </bottom>
    </border>
    <border>
      <left style="thin">
        <color rgb="FF17365D"/>
      </left>
      <right/>
      <top style="thin">
        <color rgb="FF17365D"/>
      </top>
      <bottom style="thin">
        <color rgb="FF17365D"/>
      </bottom>
    </border>
    <border>
      <left style="medium">
        <color rgb="FF000000"/>
      </left>
      <right style="thin">
        <color rgb="FF17365D"/>
      </right>
      <top/>
      <bottom style="thin">
        <color rgb="FF17365D"/>
      </bottom>
    </border>
    <border>
      <left style="thin">
        <color rgb="FF17365D"/>
      </left>
      <right style="medium">
        <color rgb="FF000000"/>
      </right>
      <top/>
      <bottom style="thin">
        <color rgb="FF17365D"/>
      </bottom>
    </border>
    <border>
      <left style="medium">
        <color rgb="FF000000"/>
      </left>
      <right style="thin">
        <color rgb="FF17365D"/>
      </right>
      <top style="thin">
        <color rgb="FF000000"/>
      </top>
      <bottom style="thin">
        <color rgb="FF000000"/>
      </bottom>
    </border>
    <border>
      <left style="thin">
        <color rgb="FF17365D"/>
      </left>
      <right style="thin">
        <color rgb="FF17365D"/>
      </right>
      <top/>
      <bottom style="thin">
        <color rgb="FF17365D"/>
      </bottom>
    </border>
    <border>
      <left style="medium">
        <color rgb="FF000000"/>
      </left>
      <right style="thin">
        <color rgb="FF17365D"/>
      </right>
      <bottom style="thin">
        <color rgb="FF17365D"/>
      </bottom>
    </border>
    <border>
      <left style="thin">
        <color rgb="FF17365D"/>
      </left>
      <right style="medium">
        <color rgb="FF000000"/>
      </right>
      <bottom style="thin">
        <color rgb="FF17365D"/>
      </bottom>
    </border>
    <border>
      <left style="thin">
        <color rgb="FF17365D"/>
      </left>
      <right style="thin">
        <color rgb="FF17365D"/>
      </right>
      <bottom style="thin">
        <color rgb="FF17365D"/>
      </bottom>
    </border>
    <border>
      <left style="thin">
        <color rgb="FF17365D"/>
      </left>
      <right/>
      <top style="thin">
        <color rgb="FF17365D"/>
      </top>
      <bottom/>
    </border>
    <border>
      <left style="thin">
        <color rgb="FF17365D"/>
      </left>
      <right style="thin">
        <color rgb="FF17365D"/>
      </right>
      <top style="thin">
        <color rgb="FF17365D"/>
      </top>
    </border>
    <border>
      <left style="thin">
        <color rgb="FF17365D"/>
      </left>
      <right style="medium">
        <color rgb="FF000000"/>
      </right>
      <top style="thin">
        <color rgb="FF17365D"/>
      </top>
    </border>
    <border>
      <left/>
      <right style="thin">
        <color rgb="FF17365D"/>
      </right>
      <top style="thin">
        <color rgb="FF17365D"/>
      </top>
      <bottom/>
    </border>
    <border>
      <left style="medium">
        <color rgb="FF000000"/>
      </left>
      <right style="thin">
        <color rgb="FF17365D"/>
      </right>
      <top style="thin">
        <color rgb="FF17365D"/>
      </top>
    </border>
    <border>
      <left style="medium">
        <color rgb="FF000000"/>
      </left>
      <right style="thin">
        <color rgb="FF17365D"/>
      </right>
    </border>
    <border>
      <left style="thin">
        <color rgb="FF17365D"/>
      </left>
      <right style="medium">
        <color rgb="FF000000"/>
      </right>
    </border>
    <border>
      <left style="medium">
        <color rgb="FF000000"/>
      </left>
      <right style="thin">
        <color rgb="FF17365D"/>
      </right>
      <top style="thin">
        <color rgb="FF000000"/>
      </top>
    </border>
    <border>
      <left style="thin">
        <color rgb="FF17365D"/>
      </left>
      <right style="thin">
        <color rgb="FF17365D"/>
      </right>
    </border>
    <border>
      <left style="medium">
        <color rgb="FF000000"/>
      </left>
      <right style="thin">
        <color rgb="FF17365D"/>
      </right>
      <top style="thin">
        <color rgb="FF000000"/>
      </top>
      <bottom/>
    </border>
    <border>
      <left/>
      <right style="thin">
        <color rgb="FF17365D"/>
      </right>
      <top/>
      <bottom style="thin">
        <color rgb="FF17365D"/>
      </bottom>
    </border>
    <border>
      <left style="thin">
        <color rgb="FF17365D"/>
      </left>
      <right/>
      <top/>
      <bottom style="thin">
        <color rgb="FF17365D"/>
      </bottom>
    </border>
    <border>
      <left style="medium">
        <color rgb="FF000000"/>
      </left>
      <right style="thin">
        <color rgb="FF17365D"/>
      </right>
      <bottom style="thin">
        <color rgb="FF000000"/>
      </bottom>
    </border>
    <border>
      <left style="thin">
        <color rgb="FF17365D"/>
      </left>
      <right style="thin">
        <color rgb="FF17365D"/>
      </right>
      <bottom style="thin">
        <color rgb="FF000000"/>
      </bottom>
    </border>
    <border>
      <left style="thin">
        <color rgb="FF17365D"/>
      </left>
      <right style="medium">
        <color rgb="FF000000"/>
      </right>
      <bottom style="thin">
        <color rgb="FF000000"/>
      </bottom>
    </border>
    <border>
      <right style="thin">
        <color rgb="FF17365D"/>
      </right>
      <bottom style="thin">
        <color rgb="FF17365D"/>
      </bottom>
    </border>
    <border>
      <left style="thin">
        <color rgb="FF17365D"/>
      </left>
      <right style="thin">
        <color rgb="FF17365D"/>
      </right>
      <top style="thin">
        <color rgb="FF000000"/>
      </top>
      <bottom style="thin">
        <color rgb="FF000000"/>
      </bottom>
    </border>
    <border>
      <left style="thin">
        <color rgb="FF17365D"/>
      </left>
      <right style="medium">
        <color rgb="FF000000"/>
      </right>
      <top style="thin">
        <color rgb="FF000000"/>
      </top>
      <bottom style="thin">
        <color rgb="FF000000"/>
      </bottom>
    </border>
    <border>
      <left style="thin">
        <color theme="0"/>
      </left>
      <right style="thin">
        <color theme="0"/>
      </right>
      <top style="thin">
        <color theme="0"/>
      </top>
      <bottom style="thin">
        <color theme="0"/>
      </bottom>
    </border>
    <border>
      <left style="thin">
        <color theme="0"/>
      </left>
      <top/>
      <bottom style="thin">
        <color theme="0"/>
      </bottom>
    </border>
    <border>
      <top/>
      <bottom style="thin">
        <color theme="0"/>
      </bottom>
    </border>
    <border>
      <right/>
      <top/>
      <bottom style="thin">
        <color theme="0"/>
      </bottom>
    </border>
    <border>
      <left style="thin">
        <color theme="0"/>
      </left>
      <right style="thin">
        <color theme="0"/>
      </right>
      <top style="thin">
        <color theme="0"/>
      </top>
    </border>
    <border>
      <left style="thin">
        <color theme="0"/>
      </left>
      <right style="thin">
        <color theme="0"/>
      </right>
      <bottom style="thin">
        <color theme="0"/>
      </bottom>
    </border>
    <border>
      <left style="thin">
        <color theme="0"/>
      </left>
      <top style="thin">
        <color theme="0"/>
      </top>
      <bottom style="thin">
        <color theme="0"/>
      </bottom>
    </border>
    <border>
      <top style="thin">
        <color theme="0"/>
      </top>
      <bottom style="thin">
        <color theme="0"/>
      </bottom>
    </border>
    <border>
      <right style="thin">
        <color theme="0"/>
      </right>
      <top style="thin">
        <color theme="0"/>
      </top>
      <bottom style="thin">
        <color theme="0"/>
      </bottom>
    </border>
    <border>
      <left style="thin">
        <color theme="0"/>
      </left>
      <right/>
      <top style="thin">
        <color theme="0"/>
      </top>
      <bottom style="thin">
        <color theme="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204">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1" numFmtId="1" xfId="0" applyFont="1" applyNumberFormat="1"/>
    <xf borderId="0" fillId="0" fontId="1" numFmtId="0" xfId="0" applyAlignment="1" applyFont="1">
      <alignment textRotation="90"/>
    </xf>
    <xf borderId="0" fillId="0" fontId="1" numFmtId="0" xfId="0" applyAlignment="1" applyFont="1">
      <alignment shrinkToFit="0" wrapText="1"/>
    </xf>
    <xf borderId="1" fillId="2" fontId="2" numFmtId="0" xfId="0" applyAlignment="1" applyBorder="1" applyFill="1" applyFont="1">
      <alignment horizontal="center" readingOrder="0" shrinkToFit="0" vertical="center" wrapText="1"/>
    </xf>
    <xf borderId="2" fillId="0" fontId="3" numFmtId="0" xfId="0" applyBorder="1" applyFont="1"/>
    <xf borderId="3" fillId="0" fontId="3" numFmtId="0" xfId="0" applyBorder="1" applyFont="1"/>
    <xf borderId="0" fillId="0" fontId="1" numFmtId="0" xfId="0" applyAlignment="1" applyFont="1">
      <alignment horizontal="center" shrinkToFit="0" textRotation="90" vertical="center" wrapText="1"/>
    </xf>
    <xf borderId="4" fillId="3" fontId="4" numFmtId="0" xfId="0" applyAlignment="1" applyBorder="1" applyFill="1" applyFont="1">
      <alignment horizontal="center" shrinkToFit="0" textRotation="90" vertical="center" wrapText="1"/>
    </xf>
    <xf borderId="5" fillId="3" fontId="4" numFmtId="0" xfId="0" applyAlignment="1" applyBorder="1" applyFont="1">
      <alignment horizontal="center" shrinkToFit="0" vertical="center" wrapText="1"/>
    </xf>
    <xf borderId="6" fillId="3" fontId="4" numFmtId="0" xfId="0" applyAlignment="1" applyBorder="1" applyFont="1">
      <alignment horizontal="center" shrinkToFit="0" vertical="center" wrapText="1"/>
    </xf>
    <xf borderId="5" fillId="3" fontId="4" numFmtId="0" xfId="0" applyAlignment="1" applyBorder="1" applyFont="1">
      <alignment horizontal="center" shrinkToFit="0" textRotation="90" vertical="center" wrapText="1"/>
    </xf>
    <xf borderId="7" fillId="3" fontId="4" numFmtId="0" xfId="0" applyAlignment="1" applyBorder="1" applyFont="1">
      <alignment horizontal="center" shrinkToFit="0" textRotation="90" vertical="center" wrapText="1"/>
    </xf>
    <xf borderId="7" fillId="3" fontId="4" numFmtId="1" xfId="0" applyAlignment="1" applyBorder="1" applyFont="1" applyNumberFormat="1">
      <alignment horizontal="center" shrinkToFit="0" textRotation="90" vertical="center" wrapText="1"/>
    </xf>
    <xf borderId="6" fillId="3" fontId="4" numFmtId="0" xfId="0" applyAlignment="1" applyBorder="1" applyFont="1">
      <alignment horizontal="center" shrinkToFit="0" textRotation="90" vertical="center" wrapText="1"/>
    </xf>
    <xf borderId="5" fillId="4" fontId="1" numFmtId="0" xfId="0" applyAlignment="1" applyBorder="1" applyFill="1" applyFont="1">
      <alignment horizontal="center" shrinkToFit="0" vertical="center" wrapText="1"/>
    </xf>
    <xf borderId="8" fillId="4" fontId="1" numFmtId="0" xfId="0" applyAlignment="1" applyBorder="1" applyFont="1">
      <alignment horizontal="center" shrinkToFit="0" vertical="center" wrapText="1"/>
    </xf>
    <xf borderId="9" fillId="4" fontId="2" numFmtId="0" xfId="0" applyAlignment="1" applyBorder="1" applyFont="1">
      <alignment horizontal="center" shrinkToFit="0" vertical="center" wrapText="1"/>
    </xf>
    <xf borderId="10" fillId="0" fontId="3" numFmtId="0" xfId="0" applyBorder="1" applyFont="1"/>
    <xf borderId="11" fillId="0" fontId="3" numFmtId="0" xfId="0" applyBorder="1" applyFont="1"/>
    <xf borderId="12" fillId="4" fontId="1" numFmtId="0" xfId="0" applyAlignment="1" applyBorder="1" applyFont="1">
      <alignment horizontal="center" shrinkToFit="0" vertical="center" wrapText="1"/>
    </xf>
    <xf borderId="7" fillId="4" fontId="1" numFmtId="0" xfId="0" applyAlignment="1" applyBorder="1" applyFont="1">
      <alignment horizontal="center" shrinkToFit="0" vertical="center" wrapText="1"/>
    </xf>
    <xf borderId="0" fillId="0" fontId="1" numFmtId="0" xfId="0" applyAlignment="1" applyFont="1">
      <alignment horizontal="center" shrinkToFit="0" vertical="center" wrapText="1"/>
    </xf>
    <xf borderId="13" fillId="0" fontId="5" numFmtId="0" xfId="0" applyBorder="1" applyFont="1"/>
    <xf borderId="14" fillId="0" fontId="3" numFmtId="0" xfId="0" applyBorder="1" applyFont="1"/>
    <xf borderId="15" fillId="0" fontId="3" numFmtId="0" xfId="0" applyBorder="1" applyFont="1"/>
    <xf borderId="16" fillId="0" fontId="3" numFmtId="0" xfId="0" applyBorder="1" applyFont="1"/>
    <xf borderId="17" fillId="0" fontId="3" numFmtId="0" xfId="0" applyBorder="1" applyFont="1"/>
    <xf borderId="18" fillId="4" fontId="1" numFmtId="0" xfId="0" applyAlignment="1" applyBorder="1" applyFont="1">
      <alignment horizontal="center" shrinkToFit="0" textRotation="90" vertical="center" wrapText="1"/>
    </xf>
    <xf borderId="19" fillId="4" fontId="1" numFmtId="0" xfId="0" applyAlignment="1" applyBorder="1" applyFont="1">
      <alignment horizontal="center" shrinkToFit="0" textRotation="90" vertical="center" wrapText="1"/>
    </xf>
    <xf borderId="19" fillId="4" fontId="1" numFmtId="1" xfId="0" applyAlignment="1" applyBorder="1" applyFont="1" applyNumberFormat="1">
      <alignment horizontal="center" shrinkToFit="0" textRotation="90" vertical="center" wrapText="1"/>
    </xf>
    <xf borderId="20" fillId="4" fontId="1" numFmtId="0" xfId="0" applyAlignment="1" applyBorder="1" applyFont="1">
      <alignment horizontal="center" shrinkToFit="0" textRotation="90" vertical="center" wrapText="1"/>
    </xf>
    <xf borderId="21" fillId="0" fontId="3" numFmtId="0" xfId="0" applyBorder="1" applyFont="1"/>
    <xf borderId="18" fillId="4" fontId="1" numFmtId="0" xfId="0" applyAlignment="1" applyBorder="1" applyFont="1">
      <alignment horizontal="center" shrinkToFit="0" vertical="center" wrapText="1"/>
    </xf>
    <xf borderId="20" fillId="4" fontId="1" numFmtId="0" xfId="0" applyAlignment="1" applyBorder="1" applyFont="1">
      <alignment horizontal="center" shrinkToFit="0" vertical="center" wrapText="1"/>
    </xf>
    <xf borderId="22" fillId="5" fontId="6" numFmtId="0" xfId="0" applyAlignment="1" applyBorder="1" applyFill="1" applyFont="1">
      <alignment horizontal="center"/>
    </xf>
    <xf borderId="23" fillId="5" fontId="6" numFmtId="0" xfId="0" applyAlignment="1" applyBorder="1" applyFont="1">
      <alignment horizontal="center"/>
    </xf>
    <xf borderId="24" fillId="5" fontId="6" numFmtId="0" xfId="0" applyAlignment="1" applyBorder="1" applyFont="1">
      <alignment horizontal="center"/>
    </xf>
    <xf borderId="25" fillId="0" fontId="2" numFmtId="0" xfId="0" applyAlignment="1" applyBorder="1" applyFont="1">
      <alignment horizontal="center" shrinkToFit="0" vertical="center" wrapText="1"/>
    </xf>
    <xf borderId="26" fillId="0" fontId="1" numFmtId="0" xfId="0" applyAlignment="1" applyBorder="1" applyFont="1">
      <alignment horizontal="center" shrinkToFit="0" textRotation="90" vertical="center" wrapText="1"/>
    </xf>
    <xf borderId="27" fillId="6" fontId="1" numFmtId="0" xfId="0" applyAlignment="1" applyBorder="1" applyFill="1" applyFont="1">
      <alignment horizontal="center" shrinkToFit="0" vertical="center" wrapText="1"/>
    </xf>
    <xf borderId="27" fillId="7" fontId="1" numFmtId="0" xfId="0" applyAlignment="1" applyBorder="1" applyFill="1" applyFont="1">
      <alignment horizontal="center" shrinkToFit="0" vertical="center" wrapText="1"/>
    </xf>
    <xf borderId="26" fillId="0" fontId="1" numFmtId="0" xfId="0" applyAlignment="1" applyBorder="1" applyFont="1">
      <alignment horizontal="center" shrinkToFit="0" vertical="center" wrapText="1"/>
    </xf>
    <xf borderId="26" fillId="0" fontId="1" numFmtId="1" xfId="0" applyAlignment="1" applyBorder="1" applyFont="1" applyNumberFormat="1">
      <alignment horizontal="center" shrinkToFit="0" vertical="center" wrapText="1"/>
    </xf>
    <xf borderId="28" fillId="0" fontId="1" numFmtId="0" xfId="0" applyAlignment="1" applyBorder="1" applyFont="1">
      <alignment horizontal="center" shrinkToFit="0" vertical="center" wrapText="1"/>
    </xf>
    <xf borderId="29" fillId="0" fontId="2" numFmtId="0" xfId="0" applyAlignment="1" applyBorder="1" applyFont="1">
      <alignment horizontal="center" shrinkToFit="0" vertical="center" wrapText="1"/>
    </xf>
    <xf borderId="30" fillId="0" fontId="1" numFmtId="0" xfId="0" applyAlignment="1" applyBorder="1" applyFont="1">
      <alignment horizontal="center" shrinkToFit="0" textRotation="90" vertical="center" wrapText="1"/>
    </xf>
    <xf borderId="30" fillId="6" fontId="1" numFmtId="0" xfId="0" applyAlignment="1" applyBorder="1" applyFont="1">
      <alignment horizontal="center" shrinkToFit="0" vertical="center" wrapText="1"/>
    </xf>
    <xf borderId="30" fillId="7" fontId="1" numFmtId="0" xfId="0" applyAlignment="1" applyBorder="1" applyFont="1">
      <alignment horizontal="center" shrinkToFit="0" vertical="center" wrapText="1"/>
    </xf>
    <xf borderId="30" fillId="0" fontId="1" numFmtId="0" xfId="0" applyAlignment="1" applyBorder="1" applyFont="1">
      <alignment horizontal="center" shrinkToFit="0" vertical="center" wrapText="1"/>
    </xf>
    <xf borderId="30" fillId="0" fontId="1" numFmtId="1" xfId="0" applyAlignment="1" applyBorder="1" applyFont="1" applyNumberFormat="1">
      <alignment horizontal="center" shrinkToFit="0" vertical="center" wrapText="1"/>
    </xf>
    <xf borderId="31" fillId="0" fontId="1" numFmtId="0" xfId="0" applyAlignment="1" applyBorder="1" applyFont="1">
      <alignment horizontal="center" shrinkToFit="0" vertical="center" wrapText="1"/>
    </xf>
    <xf borderId="30" fillId="6" fontId="2" numFmtId="0" xfId="0" applyAlignment="1" applyBorder="1" applyFont="1">
      <alignment horizontal="center" shrinkToFit="0" vertical="center" wrapText="1"/>
    </xf>
    <xf borderId="32" fillId="0" fontId="7" numFmtId="0" xfId="0" applyAlignment="1" applyBorder="1" applyFont="1">
      <alignment horizontal="center" readingOrder="0"/>
    </xf>
    <xf borderId="33" fillId="0" fontId="7" numFmtId="0" xfId="0" applyAlignment="1" applyBorder="1" applyFont="1">
      <alignment horizontal="center" readingOrder="0"/>
    </xf>
    <xf borderId="33" fillId="8" fontId="7" numFmtId="1" xfId="0" applyAlignment="1" applyBorder="1" applyFill="1" applyFont="1" applyNumberFormat="1">
      <alignment horizontal="center" readingOrder="0"/>
    </xf>
    <xf borderId="34" fillId="0" fontId="7" numFmtId="0" xfId="0" applyAlignment="1" applyBorder="1" applyFont="1">
      <alignment horizontal="center" readingOrder="0"/>
    </xf>
    <xf borderId="33" fillId="9" fontId="7" numFmtId="1" xfId="0" applyAlignment="1" applyBorder="1" applyFill="1" applyFont="1" applyNumberFormat="1">
      <alignment horizontal="center" readingOrder="0"/>
    </xf>
    <xf borderId="35" fillId="0" fontId="7" numFmtId="0" xfId="0" applyAlignment="1" applyBorder="1" applyFont="1">
      <alignment horizontal="center" readingOrder="0"/>
    </xf>
    <xf borderId="29" fillId="0" fontId="2" numFmtId="0" xfId="0" applyAlignment="1" applyBorder="1" applyFont="1">
      <alignment horizontal="center" readingOrder="0" shrinkToFit="0" vertical="center" wrapText="1"/>
    </xf>
    <xf borderId="36" fillId="0" fontId="2" numFmtId="0" xfId="0" applyAlignment="1" applyBorder="1" applyFont="1">
      <alignment horizontal="center" shrinkToFit="0" vertical="center" wrapText="1"/>
    </xf>
    <xf borderId="37" fillId="0" fontId="1" numFmtId="0" xfId="0" applyAlignment="1" applyBorder="1" applyFont="1">
      <alignment horizontal="center" shrinkToFit="0" textRotation="90" vertical="center" wrapText="1"/>
    </xf>
    <xf borderId="38" fillId="6" fontId="1" numFmtId="0" xfId="0" applyAlignment="1" applyBorder="1" applyFont="1">
      <alignment horizontal="center" shrinkToFit="0" vertical="center" wrapText="1"/>
    </xf>
    <xf borderId="38" fillId="7" fontId="1" numFmtId="0" xfId="0" applyAlignment="1" applyBorder="1" applyFont="1">
      <alignment horizontal="center" shrinkToFit="0" vertical="center" wrapText="1"/>
    </xf>
    <xf borderId="37" fillId="0" fontId="1" numFmtId="0" xfId="0" applyAlignment="1" applyBorder="1" applyFont="1">
      <alignment horizontal="center" shrinkToFit="0" vertical="center" wrapText="1"/>
    </xf>
    <xf borderId="37" fillId="0" fontId="1" numFmtId="1" xfId="0" applyAlignment="1" applyBorder="1" applyFont="1" applyNumberFormat="1">
      <alignment horizontal="center" shrinkToFit="0" vertical="center" wrapText="1"/>
    </xf>
    <xf borderId="39" fillId="0" fontId="2" numFmtId="0" xfId="0" applyAlignment="1" applyBorder="1" applyFont="1">
      <alignment horizontal="center" shrinkToFit="0" vertical="center" wrapText="1"/>
    </xf>
    <xf borderId="40" fillId="0" fontId="1" numFmtId="0" xfId="0" applyAlignment="1" applyBorder="1" applyFont="1">
      <alignment horizontal="center" shrinkToFit="0" textRotation="90" vertical="center" wrapText="1"/>
    </xf>
    <xf borderId="40" fillId="6" fontId="1" numFmtId="0" xfId="0" applyAlignment="1" applyBorder="1" applyFont="1">
      <alignment horizontal="center" shrinkToFit="0" vertical="center" wrapText="1"/>
    </xf>
    <xf borderId="40" fillId="7" fontId="1" numFmtId="0" xfId="0" applyAlignment="1" applyBorder="1" applyFont="1">
      <alignment horizontal="center" shrinkToFit="0" vertical="center" wrapText="1"/>
    </xf>
    <xf borderId="40" fillId="0" fontId="1" numFmtId="0" xfId="0" applyAlignment="1" applyBorder="1" applyFont="1">
      <alignment horizontal="center" shrinkToFit="0" vertical="center" wrapText="1"/>
    </xf>
    <xf borderId="40" fillId="0" fontId="1" numFmtId="1" xfId="0" applyAlignment="1" applyBorder="1" applyFont="1" applyNumberFormat="1">
      <alignment horizontal="center" shrinkToFit="0" vertical="center" wrapText="1"/>
    </xf>
    <xf borderId="41" fillId="0" fontId="1" numFmtId="0" xfId="0" applyAlignment="1" applyBorder="1" applyFont="1">
      <alignment horizontal="center" shrinkToFit="0" vertical="center" wrapText="1"/>
    </xf>
    <xf borderId="42" fillId="2" fontId="1" numFmtId="0" xfId="0" applyAlignment="1" applyBorder="1" applyFont="1">
      <alignment horizontal="center" shrinkToFit="0" vertical="center" wrapText="1"/>
    </xf>
    <xf borderId="43" fillId="2" fontId="1" numFmtId="0" xfId="0" applyAlignment="1" applyBorder="1" applyFont="1">
      <alignment horizontal="center" shrinkToFit="0" vertical="center" wrapText="1"/>
    </xf>
    <xf borderId="33" fillId="2" fontId="1" numFmtId="0" xfId="0" applyAlignment="1" applyBorder="1" applyFont="1">
      <alignment horizontal="center" shrinkToFit="0" textRotation="90" vertical="center" wrapText="1"/>
    </xf>
    <xf borderId="44" fillId="2" fontId="1" numFmtId="0" xfId="0" applyAlignment="1" applyBorder="1" applyFont="1">
      <alignment horizontal="center" shrinkToFit="0" textRotation="90" vertical="center" wrapText="1"/>
    </xf>
    <xf borderId="45" fillId="6" fontId="1" numFmtId="0" xfId="0" applyAlignment="1" applyBorder="1" applyFont="1">
      <alignment horizontal="center" shrinkToFit="0" vertical="center" wrapText="1"/>
    </xf>
    <xf borderId="46" fillId="10" fontId="1" numFmtId="0" xfId="0" applyAlignment="1" applyBorder="1" applyFill="1" applyFont="1">
      <alignment horizontal="center" shrinkToFit="0" vertical="center" wrapText="1"/>
    </xf>
    <xf borderId="33" fillId="2" fontId="1" numFmtId="0" xfId="0" applyAlignment="1" applyBorder="1" applyFont="1">
      <alignment horizontal="center" shrinkToFit="0" vertical="center" wrapText="1"/>
    </xf>
    <xf borderId="33" fillId="2" fontId="1" numFmtId="1" xfId="0" applyAlignment="1" applyBorder="1" applyFont="1" applyNumberFormat="1">
      <alignment horizontal="center" shrinkToFit="0" vertical="center" wrapText="1"/>
    </xf>
    <xf borderId="47" fillId="2" fontId="1" numFmtId="0" xfId="0" applyAlignment="1" applyBorder="1" applyFont="1">
      <alignment horizontal="center" shrinkToFit="0" vertical="center" wrapText="1"/>
    </xf>
    <xf borderId="48" fillId="2" fontId="1" numFmtId="0" xfId="0" applyAlignment="1" applyBorder="1" applyFont="1">
      <alignment horizontal="center" shrinkToFit="0" vertical="center" wrapText="1"/>
    </xf>
    <xf borderId="44" fillId="2" fontId="1" numFmtId="0" xfId="0" applyAlignment="1" applyBorder="1" applyFont="1">
      <alignment horizontal="center" shrinkToFit="0" vertical="center" wrapText="1"/>
    </xf>
    <xf borderId="49" fillId="2" fontId="1" numFmtId="0" xfId="0" applyAlignment="1" applyBorder="1" applyFont="1">
      <alignment horizontal="center" shrinkToFit="0" vertical="center" wrapText="1"/>
    </xf>
    <xf borderId="50" fillId="2" fontId="1" numFmtId="0" xfId="0" applyAlignment="1" applyBorder="1" applyFont="1">
      <alignment horizontal="center" shrinkToFit="0" vertical="center" wrapText="1"/>
    </xf>
    <xf borderId="43" fillId="0" fontId="1" numFmtId="0" xfId="0" applyAlignment="1" applyBorder="1" applyFont="1">
      <alignment horizontal="center" shrinkToFit="0" vertical="center" wrapText="1"/>
    </xf>
    <xf borderId="33" fillId="0" fontId="1" numFmtId="0" xfId="0" applyAlignment="1" applyBorder="1" applyFont="1">
      <alignment horizontal="center" shrinkToFit="0" textRotation="90" vertical="center" wrapText="1"/>
    </xf>
    <xf borderId="44" fillId="0" fontId="1" numFmtId="0" xfId="0" applyAlignment="1" applyBorder="1" applyFont="1">
      <alignment horizontal="center" shrinkToFit="0" textRotation="90" vertical="center" wrapText="1"/>
    </xf>
    <xf borderId="46" fillId="11" fontId="1" numFmtId="0" xfId="0" applyAlignment="1" applyBorder="1" applyFill="1" applyFont="1">
      <alignment horizontal="center" shrinkToFit="0" vertical="center" wrapText="1"/>
    </xf>
    <xf borderId="33" fillId="0" fontId="1" numFmtId="0" xfId="0" applyAlignment="1" applyBorder="1" applyFont="1">
      <alignment horizontal="center" shrinkToFit="0" vertical="center" wrapText="1"/>
    </xf>
    <xf borderId="33" fillId="0" fontId="1" numFmtId="1" xfId="0" applyAlignment="1" applyBorder="1" applyFont="1" applyNumberFormat="1">
      <alignment horizontal="center" shrinkToFit="0" vertical="center" wrapText="1"/>
    </xf>
    <xf borderId="51" fillId="0" fontId="1" numFmtId="0" xfId="0" applyAlignment="1" applyBorder="1" applyFont="1">
      <alignment horizontal="center" shrinkToFit="0" vertical="center" wrapText="1"/>
    </xf>
    <xf borderId="52" fillId="0" fontId="1" numFmtId="0" xfId="0" applyAlignment="1" applyBorder="1" applyFont="1">
      <alignment horizontal="center" shrinkToFit="0" vertical="center" wrapText="1"/>
    </xf>
    <xf borderId="44" fillId="0" fontId="1" numFmtId="0" xfId="0" applyAlignment="1" applyBorder="1" applyFont="1">
      <alignment horizontal="center" shrinkToFit="0" vertical="center" wrapText="1"/>
    </xf>
    <xf borderId="49" fillId="0" fontId="1" numFmtId="0" xfId="0" applyAlignment="1" applyBorder="1" applyFont="1">
      <alignment horizontal="center" shrinkToFit="0" vertical="center" wrapText="1"/>
    </xf>
    <xf borderId="53" fillId="0" fontId="1" numFmtId="0" xfId="0" applyAlignment="1" applyBorder="1" applyFont="1">
      <alignment horizontal="center" shrinkToFit="0" vertical="center" wrapText="1"/>
    </xf>
    <xf borderId="54" fillId="11" fontId="1" numFmtId="0" xfId="0" applyAlignment="1" applyBorder="1" applyFont="1">
      <alignment horizontal="center" shrinkToFit="0" vertical="center" wrapText="1"/>
    </xf>
    <xf borderId="55" fillId="0" fontId="1" numFmtId="0" xfId="0" applyAlignment="1" applyBorder="1" applyFont="1">
      <alignment horizontal="center" shrinkToFit="0" textRotation="90" vertical="center" wrapText="1"/>
    </xf>
    <xf borderId="56" fillId="0" fontId="1" numFmtId="0" xfId="0" applyAlignment="1" applyBorder="1" applyFont="1">
      <alignment horizontal="center" shrinkToFit="0" textRotation="90" vertical="center" wrapText="1"/>
    </xf>
    <xf borderId="57" fillId="6" fontId="1" numFmtId="0" xfId="0" applyAlignment="1" applyBorder="1" applyFont="1">
      <alignment horizontal="center" shrinkToFit="0" vertical="center" wrapText="1"/>
    </xf>
    <xf borderId="58" fillId="0" fontId="1" numFmtId="0" xfId="0" applyAlignment="1" applyBorder="1" applyFont="1">
      <alignment horizontal="center" shrinkToFit="0" vertical="center" wrapText="1"/>
    </xf>
    <xf borderId="55" fillId="0" fontId="1" numFmtId="0" xfId="0" applyAlignment="1" applyBorder="1" applyFont="1">
      <alignment horizontal="center" shrinkToFit="0" vertical="center" wrapText="1"/>
    </xf>
    <xf borderId="55" fillId="0" fontId="1" numFmtId="1" xfId="0" applyAlignment="1" applyBorder="1" applyFont="1" applyNumberFormat="1">
      <alignment horizontal="center" shrinkToFit="0" vertical="center" wrapText="1"/>
    </xf>
    <xf borderId="59" fillId="0" fontId="1" numFmtId="0" xfId="0" applyAlignment="1" applyBorder="1" applyFont="1">
      <alignment horizontal="center" shrinkToFit="0" vertical="center" wrapText="1"/>
    </xf>
    <xf borderId="60" fillId="0" fontId="1" numFmtId="0" xfId="0" applyAlignment="1" applyBorder="1" applyFont="1">
      <alignment horizontal="center" shrinkToFit="0" vertical="center" wrapText="1"/>
    </xf>
    <xf borderId="56" fillId="0" fontId="1" numFmtId="0" xfId="0" applyAlignment="1" applyBorder="1" applyFont="1">
      <alignment horizontal="center" shrinkToFit="0" vertical="center" wrapText="1"/>
    </xf>
    <xf borderId="61" fillId="0" fontId="1" numFmtId="0" xfId="0" applyAlignment="1" applyBorder="1" applyFont="1">
      <alignment horizontal="center" shrinkToFit="0" vertical="center" wrapText="1"/>
    </xf>
    <xf borderId="62" fillId="0" fontId="1" numFmtId="0" xfId="0" applyAlignment="1" applyBorder="1" applyFont="1">
      <alignment horizontal="center" shrinkToFit="0" vertical="center" wrapText="1"/>
    </xf>
    <xf borderId="30" fillId="11" fontId="1" numFmtId="0" xfId="0" applyAlignment="1" applyBorder="1" applyFont="1">
      <alignment horizontal="center" shrinkToFit="0" vertical="center" wrapText="1"/>
    </xf>
    <xf borderId="30" fillId="2" fontId="1" numFmtId="0" xfId="0" applyAlignment="1" applyBorder="1" applyFont="1">
      <alignment horizontal="center" shrinkToFit="0" textRotation="90" vertical="center" wrapText="1"/>
    </xf>
    <xf borderId="42" fillId="10" fontId="5" numFmtId="0" xfId="0" applyAlignment="1" applyBorder="1" applyFont="1">
      <alignment shrinkToFit="0" vertical="center" wrapText="1"/>
    </xf>
    <xf borderId="30" fillId="2" fontId="1" numFmtId="0" xfId="0" applyAlignment="1" applyBorder="1" applyFont="1">
      <alignment horizontal="center" shrinkToFit="0" vertical="center" wrapText="1"/>
    </xf>
    <xf borderId="30" fillId="2" fontId="1" numFmtId="1" xfId="0" applyAlignment="1" applyBorder="1" applyFont="1" applyNumberFormat="1">
      <alignment horizontal="center" shrinkToFit="0" vertical="center" wrapText="1"/>
    </xf>
    <xf borderId="63" fillId="2" fontId="1" numFmtId="0" xfId="0" applyAlignment="1" applyBorder="1" applyFont="1">
      <alignment horizontal="center" shrinkToFit="0" vertical="center" wrapText="1"/>
    </xf>
    <xf borderId="30" fillId="10" fontId="1" numFmtId="0" xfId="0" applyAlignment="1" applyBorder="1" applyFont="1">
      <alignment horizontal="center" shrinkToFit="0" vertical="center" wrapText="1"/>
    </xf>
    <xf borderId="30" fillId="0" fontId="8" numFmtId="0" xfId="0" applyAlignment="1" applyBorder="1" applyFont="1">
      <alignment horizontal="center" shrinkToFit="0" vertical="center" wrapText="1"/>
    </xf>
    <xf borderId="30" fillId="0" fontId="8" numFmtId="1" xfId="0" applyAlignment="1" applyBorder="1" applyFont="1" applyNumberFormat="1">
      <alignment horizontal="center" shrinkToFit="0" vertical="center" wrapText="1"/>
    </xf>
    <xf borderId="30" fillId="0" fontId="8" numFmtId="0" xfId="0" applyAlignment="1" applyBorder="1" applyFont="1">
      <alignment horizontal="center" shrinkToFit="0" textRotation="90" vertical="center" wrapText="1"/>
    </xf>
    <xf borderId="61" fillId="0" fontId="8" numFmtId="0" xfId="0" applyAlignment="1" applyBorder="1" applyFont="1">
      <alignment horizontal="center" shrinkToFit="0" vertical="center" wrapText="1"/>
    </xf>
    <xf borderId="30" fillId="2" fontId="8" numFmtId="0" xfId="0" applyAlignment="1" applyBorder="1" applyFont="1">
      <alignment horizontal="center" shrinkToFit="0" vertical="center" wrapText="1"/>
    </xf>
    <xf borderId="30" fillId="2" fontId="8" numFmtId="1" xfId="0" applyAlignment="1" applyBorder="1" applyFont="1" applyNumberFormat="1">
      <alignment horizontal="center" shrinkToFit="0" vertical="center" wrapText="1"/>
    </xf>
    <xf borderId="30" fillId="2" fontId="8" numFmtId="0" xfId="0" applyAlignment="1" applyBorder="1" applyFont="1">
      <alignment horizontal="center" shrinkToFit="0" textRotation="90" vertical="center" wrapText="1"/>
    </xf>
    <xf borderId="63" fillId="2" fontId="8" numFmtId="0" xfId="0" applyAlignment="1" applyBorder="1" applyFont="1">
      <alignment horizontal="center" shrinkToFit="0" vertical="center" wrapText="1"/>
    </xf>
    <xf borderId="30" fillId="6" fontId="8" numFmtId="0" xfId="0" applyAlignment="1" applyBorder="1" applyFont="1">
      <alignment horizontal="center" shrinkToFit="0" vertical="center" wrapText="1"/>
    </xf>
    <xf borderId="30" fillId="11" fontId="8" numFmtId="0" xfId="0" applyAlignment="1" applyBorder="1" applyFont="1">
      <alignment horizontal="center" shrinkToFit="0" vertical="center" wrapText="1"/>
    </xf>
    <xf borderId="30" fillId="12" fontId="8" numFmtId="1" xfId="0" applyAlignment="1" applyBorder="1" applyFill="1" applyFont="1" applyNumberFormat="1">
      <alignment horizontal="center" shrinkToFit="0" vertical="center" wrapText="1"/>
    </xf>
    <xf borderId="53" fillId="0" fontId="1" numFmtId="0" xfId="0" applyAlignment="1" applyBorder="1" applyFont="1">
      <alignment horizontal="center" shrinkToFit="0" textRotation="90" vertical="center" wrapText="1"/>
    </xf>
    <xf borderId="52" fillId="0" fontId="1" numFmtId="0" xfId="0" applyAlignment="1" applyBorder="1" applyFont="1">
      <alignment horizontal="center" shrinkToFit="0" textRotation="90" vertical="center" wrapText="1"/>
    </xf>
    <xf borderId="64" fillId="6" fontId="1" numFmtId="0" xfId="0" applyAlignment="1" applyBorder="1" applyFont="1">
      <alignment horizontal="center" shrinkToFit="0" vertical="center" wrapText="1"/>
    </xf>
    <xf borderId="65" fillId="11" fontId="1" numFmtId="0" xfId="0" applyAlignment="1" applyBorder="1" applyFont="1">
      <alignment horizontal="center" shrinkToFit="0" vertical="center" wrapText="1"/>
    </xf>
    <xf borderId="66" fillId="0" fontId="1" numFmtId="0" xfId="0" applyAlignment="1" applyBorder="1" applyFont="1">
      <alignment horizontal="center" shrinkToFit="0" vertical="center" wrapText="1"/>
    </xf>
    <xf borderId="67" fillId="0" fontId="1" numFmtId="0" xfId="0" applyAlignment="1" applyBorder="1" applyFont="1">
      <alignment horizontal="center" shrinkToFit="0" vertical="center" wrapText="1"/>
    </xf>
    <xf borderId="67" fillId="0" fontId="1" numFmtId="1" xfId="0" applyAlignment="1" applyBorder="1" applyFont="1" applyNumberFormat="1">
      <alignment horizontal="center" shrinkToFit="0" vertical="center" wrapText="1"/>
    </xf>
    <xf borderId="68" fillId="0" fontId="1" numFmtId="0" xfId="0" applyAlignment="1" applyBorder="1" applyFont="1">
      <alignment horizontal="center" shrinkToFit="0" textRotation="90" vertical="center" wrapText="1"/>
    </xf>
    <xf borderId="53" fillId="0" fontId="1" numFmtId="1" xfId="0" applyAlignment="1" applyBorder="1" applyFont="1" applyNumberFormat="1">
      <alignment horizontal="center" shrinkToFit="0" vertical="center" wrapText="1"/>
    </xf>
    <xf borderId="69" fillId="0" fontId="1" numFmtId="0" xfId="0" applyAlignment="1" applyBorder="1" applyFont="1">
      <alignment horizontal="center" shrinkToFit="0" vertical="center" wrapText="1"/>
    </xf>
    <xf borderId="70" fillId="0" fontId="1" numFmtId="0" xfId="0" applyAlignment="1" applyBorder="1" applyFont="1">
      <alignment horizontal="center" shrinkToFit="0" vertical="center" wrapText="1"/>
    </xf>
    <xf borderId="70" fillId="0" fontId="1" numFmtId="1" xfId="0" applyAlignment="1" applyBorder="1" applyFont="1" applyNumberFormat="1">
      <alignment horizontal="center" shrinkToFit="0" vertical="center" wrapText="1"/>
    </xf>
    <xf borderId="71" fillId="0" fontId="1" numFmtId="0" xfId="0" applyAlignment="1" applyBorder="1" applyFont="1">
      <alignment horizontal="center" shrinkToFit="0" textRotation="90" vertical="center" wrapText="1"/>
    </xf>
    <xf borderId="0" fillId="0" fontId="4" numFmtId="0" xfId="0" applyFont="1"/>
    <xf borderId="0" fillId="0" fontId="4" numFmtId="0" xfId="0" applyAlignment="1" applyFont="1">
      <alignment horizontal="center"/>
    </xf>
    <xf borderId="0" fillId="0" fontId="4" numFmtId="1" xfId="0" applyFont="1" applyNumberFormat="1"/>
    <xf borderId="0" fillId="0" fontId="4" numFmtId="0" xfId="0" applyAlignment="1" applyFont="1">
      <alignment textRotation="90"/>
    </xf>
    <xf borderId="0" fillId="0" fontId="4" numFmtId="0" xfId="0" applyAlignment="1" applyFont="1">
      <alignment shrinkToFit="0" wrapText="1"/>
    </xf>
    <xf borderId="0" fillId="0" fontId="2" numFmtId="0" xfId="0" applyAlignment="1" applyFont="1">
      <alignment shrinkToFit="0" wrapText="1"/>
    </xf>
    <xf borderId="0" fillId="0" fontId="2" numFmtId="0" xfId="0" applyFont="1"/>
    <xf borderId="0" fillId="0" fontId="2" numFmtId="0" xfId="0" applyAlignment="1" applyFont="1">
      <alignment horizontal="center"/>
    </xf>
    <xf borderId="0" fillId="0" fontId="2" numFmtId="1" xfId="0" applyFont="1" applyNumberFormat="1"/>
    <xf borderId="0" fillId="0" fontId="2" numFmtId="0" xfId="0" applyAlignment="1" applyFont="1">
      <alignment textRotation="90"/>
    </xf>
    <xf borderId="0" fillId="0" fontId="9" numFmtId="0" xfId="0" applyAlignment="1" applyFont="1">
      <alignment horizontal="center" vertical="center"/>
    </xf>
    <xf borderId="72" fillId="13" fontId="10" numFmtId="0" xfId="0" applyAlignment="1" applyBorder="1" applyFill="1" applyFont="1">
      <alignment horizontal="center" vertical="center"/>
    </xf>
    <xf borderId="73" fillId="13" fontId="10" numFmtId="0" xfId="0" applyAlignment="1" applyBorder="1" applyFont="1">
      <alignment horizontal="center" vertical="center"/>
    </xf>
    <xf borderId="74" fillId="0" fontId="3" numFmtId="0" xfId="0" applyBorder="1" applyFont="1"/>
    <xf borderId="75" fillId="0" fontId="3" numFmtId="0" xfId="0" applyBorder="1" applyFont="1"/>
    <xf borderId="76" fillId="13" fontId="10" numFmtId="0" xfId="0" applyAlignment="1" applyBorder="1" applyFont="1">
      <alignment horizontal="center" textRotation="90" vertical="center"/>
    </xf>
    <xf borderId="72" fillId="4" fontId="5" numFmtId="0" xfId="0" applyAlignment="1" applyBorder="1" applyFont="1">
      <alignment horizontal="center" vertical="center"/>
    </xf>
    <xf borderId="72" fillId="4" fontId="9" numFmtId="0" xfId="0" applyAlignment="1" applyBorder="1" applyFont="1">
      <alignment horizontal="center" vertical="center"/>
    </xf>
    <xf borderId="72" fillId="4" fontId="9" numFmtId="164" xfId="0" applyAlignment="1" applyBorder="1" applyFont="1" applyNumberFormat="1">
      <alignment horizontal="center" vertical="center"/>
    </xf>
    <xf borderId="13" fillId="0" fontId="3" numFmtId="0" xfId="0" applyBorder="1" applyFont="1"/>
    <xf borderId="77" fillId="0" fontId="3" numFmtId="0" xfId="0" applyBorder="1" applyFont="1"/>
    <xf borderId="0" fillId="0" fontId="5" numFmtId="0" xfId="0" applyAlignment="1" applyFont="1">
      <alignment horizontal="center"/>
    </xf>
    <xf borderId="0" fillId="0" fontId="9" numFmtId="0" xfId="0" applyAlignment="1" applyFont="1">
      <alignment horizontal="center"/>
    </xf>
    <xf borderId="78" fillId="13" fontId="11" numFmtId="0" xfId="0" applyAlignment="1" applyBorder="1" applyFont="1">
      <alignment horizontal="center" vertical="center"/>
    </xf>
    <xf borderId="79" fillId="0" fontId="3" numFmtId="0" xfId="0" applyBorder="1" applyFont="1"/>
    <xf borderId="80" fillId="0" fontId="3" numFmtId="0" xfId="0" applyBorder="1" applyFont="1"/>
    <xf borderId="78" fillId="13" fontId="10" numFmtId="0" xfId="0" applyAlignment="1" applyBorder="1" applyFont="1">
      <alignment horizontal="center" shrinkToFit="0" vertical="center" wrapText="1"/>
    </xf>
    <xf borderId="72" fillId="4" fontId="5" numFmtId="0" xfId="0" applyAlignment="1" applyBorder="1" applyFont="1">
      <alignment horizontal="center" shrinkToFit="0" vertical="center" wrapText="1"/>
    </xf>
    <xf borderId="78" fillId="13" fontId="10" numFmtId="0" xfId="0" applyAlignment="1" applyBorder="1" applyFont="1">
      <alignment horizontal="center" vertical="center"/>
    </xf>
    <xf borderId="76" fillId="13" fontId="10" numFmtId="0" xfId="0" applyAlignment="1" applyBorder="1" applyFont="1">
      <alignment horizontal="center" vertical="center"/>
    </xf>
    <xf borderId="72" fillId="13" fontId="10" numFmtId="0" xfId="0" applyAlignment="1" applyBorder="1" applyFont="1">
      <alignment horizontal="center"/>
    </xf>
    <xf borderId="72" fillId="4" fontId="12" numFmtId="0" xfId="0" applyAlignment="1" applyBorder="1" applyFont="1">
      <alignment horizontal="center" vertical="center"/>
    </xf>
    <xf borderId="78" fillId="13" fontId="10" numFmtId="0" xfId="0" applyAlignment="1" applyBorder="1" applyFont="1">
      <alignment horizontal="center"/>
    </xf>
    <xf borderId="81" fillId="13" fontId="10" numFmtId="0" xfId="0" applyAlignment="1" applyBorder="1" applyFont="1">
      <alignment horizontal="center"/>
    </xf>
    <xf borderId="0" fillId="0" fontId="5" numFmtId="165" xfId="0" applyAlignment="1" applyFont="1" applyNumberFormat="1">
      <alignment horizontal="center"/>
    </xf>
    <xf borderId="30" fillId="0" fontId="5" numFmtId="0" xfId="0" applyAlignment="1" applyBorder="1" applyFont="1">
      <alignment horizontal="center"/>
    </xf>
    <xf borderId="30" fillId="0" fontId="5" numFmtId="10" xfId="0" applyAlignment="1" applyBorder="1" applyFont="1" applyNumberFormat="1">
      <alignment horizontal="center"/>
    </xf>
    <xf borderId="30" fillId="0" fontId="5" numFmtId="166" xfId="0" applyAlignment="1" applyBorder="1" applyFont="1" applyNumberFormat="1">
      <alignment horizontal="center"/>
    </xf>
    <xf borderId="30" fillId="0" fontId="5" numFmtId="166" xfId="0" applyBorder="1" applyFont="1" applyNumberFormat="1"/>
    <xf borderId="30" fillId="0" fontId="5" numFmtId="9" xfId="0" applyAlignment="1" applyBorder="1" applyFont="1" applyNumberFormat="1">
      <alignment horizontal="center"/>
    </xf>
    <xf borderId="82" fillId="0" fontId="5" numFmtId="0" xfId="0" applyAlignment="1" applyBorder="1" applyFont="1">
      <alignment horizontal="center"/>
    </xf>
    <xf borderId="83" fillId="0" fontId="3" numFmtId="0" xfId="0" applyBorder="1" applyFont="1"/>
    <xf borderId="84" fillId="0" fontId="3" numFmtId="0" xfId="0" applyBorder="1" applyFont="1"/>
    <xf borderId="37" fillId="3" fontId="4" numFmtId="0" xfId="0" applyAlignment="1" applyBorder="1" applyFont="1">
      <alignment horizontal="center" shrinkToFit="0" vertical="center" wrapText="1"/>
    </xf>
    <xf borderId="85" fillId="3" fontId="4" numFmtId="0" xfId="0" applyAlignment="1" applyBorder="1" applyFont="1">
      <alignment horizontal="center" shrinkToFit="0" vertical="center" wrapText="1"/>
    </xf>
    <xf borderId="86" fillId="0" fontId="3" numFmtId="0" xfId="0" applyBorder="1" applyFont="1"/>
    <xf borderId="87" fillId="0" fontId="3" numFmtId="0" xfId="0" applyBorder="1" applyFont="1"/>
    <xf borderId="26" fillId="0" fontId="3" numFmtId="0" xfId="0" applyBorder="1" applyFont="1"/>
    <xf borderId="88" fillId="0" fontId="3" numFmtId="0" xfId="0" applyBorder="1" applyFont="1"/>
    <xf borderId="89" fillId="0" fontId="3" numFmtId="0" xfId="0" applyBorder="1" applyFont="1"/>
    <xf borderId="90" fillId="0" fontId="3" numFmtId="0" xfId="0" applyBorder="1" applyFont="1"/>
    <xf borderId="82" fillId="6" fontId="1" numFmtId="0" xfId="0" applyAlignment="1" applyBorder="1" applyFont="1">
      <alignment horizontal="left" shrinkToFit="0" vertical="center" wrapText="1"/>
    </xf>
    <xf borderId="30" fillId="0" fontId="5" numFmtId="165" xfId="0" applyAlignment="1" applyBorder="1" applyFont="1" applyNumberFormat="1">
      <alignment horizontal="right" vertical="center"/>
    </xf>
    <xf borderId="72" fillId="4" fontId="9" numFmtId="0" xfId="0" applyAlignment="1" applyBorder="1" applyFont="1">
      <alignment horizontal="center" shrinkToFit="0" vertical="center" wrapText="1"/>
    </xf>
    <xf borderId="72" fillId="14" fontId="11" numFmtId="0" xfId="0" applyAlignment="1" applyBorder="1" applyFill="1" applyFont="1">
      <alignment horizontal="center" shrinkToFit="0" vertical="center" wrapText="1"/>
    </xf>
    <xf borderId="72" fillId="8" fontId="11" numFmtId="0" xfId="0" applyAlignment="1" applyBorder="1" applyFont="1">
      <alignment horizontal="center" shrinkToFit="0" vertical="center" wrapText="1"/>
    </xf>
    <xf borderId="72" fillId="12" fontId="11" numFmtId="0" xfId="0" applyAlignment="1" applyBorder="1" applyFont="1">
      <alignment horizontal="center" shrinkToFit="0" vertical="center" wrapText="1"/>
    </xf>
    <xf borderId="72" fillId="15" fontId="11" numFmtId="0" xfId="0" applyAlignment="1" applyBorder="1" applyFill="1" applyFont="1">
      <alignment horizontal="center" shrinkToFit="0" vertical="center" wrapText="1"/>
    </xf>
    <xf borderId="0" fillId="0" fontId="12" numFmtId="0" xfId="0" applyAlignment="1" applyFont="1">
      <alignment horizontal="center"/>
    </xf>
    <xf borderId="72" fillId="13" fontId="11" numFmtId="0" xfId="0" applyAlignment="1" applyBorder="1" applyFont="1">
      <alignment horizontal="center" vertical="center"/>
    </xf>
    <xf borderId="72" fillId="4" fontId="13" numFmtId="0" xfId="0" applyAlignment="1" applyBorder="1" applyFont="1">
      <alignment horizontal="center" vertical="center"/>
    </xf>
    <xf borderId="72" fillId="4" fontId="14" numFmtId="0" xfId="0" applyAlignment="1" applyBorder="1" applyFont="1">
      <alignment horizontal="center" shrinkToFit="0" vertical="center" wrapText="1"/>
    </xf>
  </cellXfs>
  <cellStyles count="1">
    <cellStyle xfId="0" name="Normal" builtinId="0"/>
  </cellStyles>
  <dxfs count="4">
    <dxf>
      <font/>
      <fill>
        <patternFill patternType="solid">
          <fgColor rgb="FF953734"/>
          <bgColor rgb="FF953734"/>
        </patternFill>
      </fill>
      <border/>
    </dxf>
    <dxf>
      <font/>
      <fill>
        <patternFill patternType="solid">
          <fgColor rgb="FFE36C09"/>
          <bgColor rgb="FFE36C09"/>
        </patternFill>
      </fill>
      <border/>
    </dxf>
    <dxf>
      <font/>
      <fill>
        <patternFill patternType="solid">
          <fgColor rgb="FFFFC000"/>
          <bgColor rgb="FFFFC000"/>
        </patternFill>
      </fill>
      <border/>
    </dxf>
    <dxf>
      <font/>
      <fill>
        <patternFill patternType="solid">
          <fgColor rgb="FF76923C"/>
          <bgColor rgb="FF76923C"/>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8.0" ySplit="4.0" topLeftCell="I5" activePane="bottomRight" state="frozen"/>
      <selection activeCell="I1" sqref="I1" pane="topRight"/>
      <selection activeCell="A5" sqref="A5" pane="bottomLeft"/>
      <selection activeCell="I5" sqref="I5" pane="bottomRight"/>
    </sheetView>
  </sheetViews>
  <sheetFormatPr customHeight="1" defaultColWidth="14.43" defaultRowHeight="15.0"/>
  <cols>
    <col customWidth="1" min="1" max="1" width="2.71"/>
    <col customWidth="1" min="2" max="5" width="4.71"/>
    <col customWidth="1" min="6" max="6" width="6.0"/>
    <col customWidth="1" min="7" max="7" width="51.71"/>
    <col customWidth="1" min="8" max="8" width="30.29"/>
    <col customWidth="1" min="9" max="10" width="4.43"/>
    <col customWidth="1" min="11" max="11" width="5.29"/>
    <col customWidth="1" min="12" max="12" width="8.43"/>
    <col customWidth="1" min="13" max="13" width="18.29"/>
    <col customWidth="1" min="14" max="14" width="29.14"/>
    <col customWidth="1" min="15" max="15" width="3.29"/>
    <col customWidth="1" min="16" max="16" width="3.14"/>
    <col customWidth="1" min="17" max="17" width="5.29"/>
    <col customWidth="1" min="18" max="18" width="6.71"/>
    <col customWidth="1" min="19" max="19" width="8.0"/>
    <col customWidth="1" min="20" max="22" width="19.14"/>
    <col customWidth="1" min="23" max="23" width="24.43"/>
    <col customWidth="1" min="24" max="24" width="23.43"/>
    <col customWidth="1" min="25" max="26" width="6.71"/>
  </cols>
  <sheetData>
    <row r="1">
      <c r="A1" s="1"/>
      <c r="B1" s="1"/>
      <c r="C1" s="1"/>
      <c r="D1" s="1"/>
      <c r="E1" s="1"/>
      <c r="F1" s="1"/>
      <c r="G1" s="2"/>
      <c r="H1" s="1"/>
      <c r="I1" s="1"/>
      <c r="J1" s="1"/>
      <c r="K1" s="3"/>
      <c r="L1" s="1"/>
      <c r="M1" s="1"/>
      <c r="N1" s="4"/>
      <c r="O1" s="1"/>
      <c r="P1" s="1"/>
      <c r="Q1" s="3"/>
      <c r="R1" s="1"/>
      <c r="S1" s="1"/>
      <c r="T1" s="5"/>
      <c r="U1" s="5"/>
      <c r="V1" s="5"/>
      <c r="W1" s="1"/>
      <c r="X1" s="1"/>
      <c r="Y1" s="1"/>
      <c r="Z1" s="1"/>
    </row>
    <row r="2" ht="42.75" customHeight="1">
      <c r="A2" s="1"/>
      <c r="B2" s="6" t="s">
        <v>0</v>
      </c>
      <c r="C2" s="7"/>
      <c r="D2" s="7"/>
      <c r="E2" s="7"/>
      <c r="F2" s="7"/>
      <c r="G2" s="7"/>
      <c r="H2" s="7"/>
      <c r="I2" s="7"/>
      <c r="J2" s="7"/>
      <c r="K2" s="7"/>
      <c r="L2" s="7"/>
      <c r="M2" s="7"/>
      <c r="N2" s="7"/>
      <c r="O2" s="7"/>
      <c r="P2" s="7"/>
      <c r="Q2" s="7"/>
      <c r="R2" s="7"/>
      <c r="S2" s="7"/>
      <c r="T2" s="7"/>
      <c r="U2" s="7"/>
      <c r="V2" s="7"/>
      <c r="W2" s="7"/>
      <c r="X2" s="8"/>
      <c r="Y2" s="1"/>
      <c r="Z2" s="1"/>
    </row>
    <row r="3">
      <c r="A3" s="9"/>
      <c r="B3" s="10" t="s">
        <v>1</v>
      </c>
      <c r="C3" s="10" t="s">
        <v>2</v>
      </c>
      <c r="D3" s="10" t="s">
        <v>3</v>
      </c>
      <c r="E3" s="10" t="s">
        <v>4</v>
      </c>
      <c r="F3" s="10" t="s">
        <v>5</v>
      </c>
      <c r="G3" s="11" t="s">
        <v>6</v>
      </c>
      <c r="H3" s="12" t="s">
        <v>7</v>
      </c>
      <c r="I3" s="13" t="s">
        <v>8</v>
      </c>
      <c r="J3" s="14" t="s">
        <v>9</v>
      </c>
      <c r="K3" s="15" t="s">
        <v>10</v>
      </c>
      <c r="L3" s="16" t="s">
        <v>11</v>
      </c>
      <c r="M3" s="17" t="s">
        <v>12</v>
      </c>
      <c r="N3" s="18" t="s">
        <v>13</v>
      </c>
      <c r="O3" s="19" t="s">
        <v>14</v>
      </c>
      <c r="P3" s="20"/>
      <c r="Q3" s="20"/>
      <c r="R3" s="20"/>
      <c r="S3" s="21"/>
      <c r="T3" s="22" t="s">
        <v>15</v>
      </c>
      <c r="U3" s="23" t="s">
        <v>16</v>
      </c>
      <c r="V3" s="18" t="s">
        <v>17</v>
      </c>
      <c r="W3" s="19" t="s">
        <v>18</v>
      </c>
      <c r="X3" s="21"/>
      <c r="Y3" s="9"/>
      <c r="Z3" s="9"/>
    </row>
    <row r="4">
      <c r="A4" s="24"/>
      <c r="B4" s="25"/>
      <c r="C4" s="25"/>
      <c r="D4" s="25"/>
      <c r="E4" s="25"/>
      <c r="F4" s="25"/>
      <c r="G4" s="26"/>
      <c r="H4" s="27"/>
      <c r="I4" s="26"/>
      <c r="J4" s="28"/>
      <c r="K4" s="28"/>
      <c r="L4" s="27"/>
      <c r="M4" s="26"/>
      <c r="N4" s="29"/>
      <c r="O4" s="30" t="s">
        <v>8</v>
      </c>
      <c r="P4" s="31" t="s">
        <v>9</v>
      </c>
      <c r="Q4" s="32" t="s">
        <v>19</v>
      </c>
      <c r="R4" s="31" t="s">
        <v>11</v>
      </c>
      <c r="S4" s="33" t="s">
        <v>20</v>
      </c>
      <c r="T4" s="34"/>
      <c r="U4" s="28"/>
      <c r="V4" s="29"/>
      <c r="W4" s="35" t="s">
        <v>21</v>
      </c>
      <c r="X4" s="36" t="s">
        <v>22</v>
      </c>
      <c r="Y4" s="24"/>
      <c r="Z4" s="24"/>
    </row>
    <row r="5">
      <c r="A5" s="24"/>
      <c r="B5" s="37" t="s">
        <v>23</v>
      </c>
      <c r="C5" s="38"/>
      <c r="D5" s="38"/>
      <c r="E5" s="38"/>
      <c r="F5" s="38"/>
      <c r="G5" s="38"/>
      <c r="H5" s="38"/>
      <c r="I5" s="38"/>
      <c r="J5" s="38"/>
      <c r="K5" s="38"/>
      <c r="L5" s="38"/>
      <c r="M5" s="38"/>
      <c r="N5" s="38"/>
      <c r="O5" s="38"/>
      <c r="P5" s="38"/>
      <c r="Q5" s="38"/>
      <c r="R5" s="38"/>
      <c r="S5" s="38"/>
      <c r="T5" s="38"/>
      <c r="U5" s="38"/>
      <c r="V5" s="38"/>
      <c r="W5" s="38"/>
      <c r="X5" s="39"/>
      <c r="Y5" s="24"/>
      <c r="Z5" s="24"/>
    </row>
    <row r="6">
      <c r="A6" s="24"/>
      <c r="B6" s="40">
        <v>1.0</v>
      </c>
      <c r="C6" s="41" t="s">
        <v>24</v>
      </c>
      <c r="D6" s="41" t="s">
        <v>25</v>
      </c>
      <c r="E6" s="41" t="s">
        <v>26</v>
      </c>
      <c r="F6" s="41" t="s">
        <v>27</v>
      </c>
      <c r="G6" s="42" t="s">
        <v>28</v>
      </c>
      <c r="H6" s="43" t="s">
        <v>29</v>
      </c>
      <c r="I6" s="44">
        <v>1.0</v>
      </c>
      <c r="J6" s="44">
        <v>4.0</v>
      </c>
      <c r="K6" s="45">
        <f t="shared" ref="K6:K18" si="1">+I6+J6</f>
        <v>5</v>
      </c>
      <c r="L6" s="41" t="str">
        <f t="shared" ref="L6:L18" si="2">IF(K6&lt;=4,"Riesgo Bajo",IF(K6=5,"Riesgo Medio",IF(K6&lt;=7,"Riesgo Alto",IF(K6&gt;=8,"Riesgo Extremo"))))</f>
        <v>Riesgo Medio</v>
      </c>
      <c r="M6" s="44" t="s">
        <v>30</v>
      </c>
      <c r="N6" s="44" t="s">
        <v>31</v>
      </c>
      <c r="O6" s="44">
        <v>1.0</v>
      </c>
      <c r="P6" s="44">
        <v>4.0</v>
      </c>
      <c r="Q6" s="45">
        <f t="shared" ref="Q6:Q18" si="3">+O6+P6</f>
        <v>5</v>
      </c>
      <c r="R6" s="41" t="str">
        <f t="shared" ref="R6:R18" si="4">IF(Q6&lt;=4,"Riesgo Bajo",IF(Q6=5,"Riesgo Medio",IF(Q6&lt;=7,"Riesgo Alto",IF(Q6&gt;=8,"Riesgo Extremo"))))</f>
        <v>Riesgo Medio</v>
      </c>
      <c r="S6" s="44" t="s">
        <v>32</v>
      </c>
      <c r="T6" s="44" t="s">
        <v>30</v>
      </c>
      <c r="U6" s="44" t="s">
        <v>33</v>
      </c>
      <c r="V6" s="44" t="s">
        <v>34</v>
      </c>
      <c r="W6" s="44" t="s">
        <v>35</v>
      </c>
      <c r="X6" s="46" t="s">
        <v>36</v>
      </c>
      <c r="Y6" s="24"/>
      <c r="Z6" s="24"/>
    </row>
    <row r="7">
      <c r="A7" s="24"/>
      <c r="B7" s="47">
        <v>2.0</v>
      </c>
      <c r="C7" s="48" t="s">
        <v>24</v>
      </c>
      <c r="D7" s="48" t="s">
        <v>25</v>
      </c>
      <c r="E7" s="48" t="s">
        <v>26</v>
      </c>
      <c r="F7" s="48" t="s">
        <v>27</v>
      </c>
      <c r="G7" s="49" t="s">
        <v>37</v>
      </c>
      <c r="H7" s="50" t="s">
        <v>29</v>
      </c>
      <c r="I7" s="51">
        <v>3.0</v>
      </c>
      <c r="J7" s="51">
        <v>4.0</v>
      </c>
      <c r="K7" s="52">
        <f t="shared" si="1"/>
        <v>7</v>
      </c>
      <c r="L7" s="48" t="str">
        <f t="shared" si="2"/>
        <v>Riesgo Alto</v>
      </c>
      <c r="M7" s="51" t="s">
        <v>30</v>
      </c>
      <c r="N7" s="51" t="s">
        <v>38</v>
      </c>
      <c r="O7" s="51">
        <v>1.0</v>
      </c>
      <c r="P7" s="51">
        <v>4.0</v>
      </c>
      <c r="Q7" s="52">
        <f t="shared" si="3"/>
        <v>5</v>
      </c>
      <c r="R7" s="48" t="str">
        <f t="shared" si="4"/>
        <v>Riesgo Medio</v>
      </c>
      <c r="S7" s="44" t="s">
        <v>32</v>
      </c>
      <c r="T7" s="51" t="s">
        <v>30</v>
      </c>
      <c r="U7" s="51" t="s">
        <v>33</v>
      </c>
      <c r="V7" s="51" t="s">
        <v>34</v>
      </c>
      <c r="W7" s="51" t="s">
        <v>39</v>
      </c>
      <c r="X7" s="53" t="s">
        <v>36</v>
      </c>
      <c r="Y7" s="24"/>
      <c r="Z7" s="24"/>
    </row>
    <row r="8">
      <c r="A8" s="24"/>
      <c r="B8" s="47">
        <v>3.0</v>
      </c>
      <c r="C8" s="48" t="s">
        <v>24</v>
      </c>
      <c r="D8" s="48" t="s">
        <v>25</v>
      </c>
      <c r="E8" s="48" t="s">
        <v>26</v>
      </c>
      <c r="F8" s="48" t="s">
        <v>40</v>
      </c>
      <c r="G8" s="49" t="s">
        <v>41</v>
      </c>
      <c r="H8" s="50" t="s">
        <v>29</v>
      </c>
      <c r="I8" s="51">
        <v>3.0</v>
      </c>
      <c r="J8" s="51">
        <v>4.0</v>
      </c>
      <c r="K8" s="52">
        <f t="shared" si="1"/>
        <v>7</v>
      </c>
      <c r="L8" s="48" t="str">
        <f t="shared" si="2"/>
        <v>Riesgo Alto</v>
      </c>
      <c r="M8" s="51" t="s">
        <v>30</v>
      </c>
      <c r="N8" s="51" t="s">
        <v>38</v>
      </c>
      <c r="O8" s="51">
        <v>1.0</v>
      </c>
      <c r="P8" s="51">
        <v>4.0</v>
      </c>
      <c r="Q8" s="52">
        <f t="shared" si="3"/>
        <v>5</v>
      </c>
      <c r="R8" s="48" t="str">
        <f t="shared" si="4"/>
        <v>Riesgo Medio</v>
      </c>
      <c r="S8" s="51" t="s">
        <v>32</v>
      </c>
      <c r="T8" s="51" t="s">
        <v>30</v>
      </c>
      <c r="U8" s="51" t="s">
        <v>33</v>
      </c>
      <c r="V8" s="51" t="s">
        <v>34</v>
      </c>
      <c r="W8" s="51" t="s">
        <v>39</v>
      </c>
      <c r="X8" s="53" t="s">
        <v>36</v>
      </c>
      <c r="Y8" s="24"/>
      <c r="Z8" s="24"/>
    </row>
    <row r="9">
      <c r="A9" s="24"/>
      <c r="B9" s="47">
        <v>4.0</v>
      </c>
      <c r="C9" s="48" t="s">
        <v>24</v>
      </c>
      <c r="D9" s="48" t="s">
        <v>25</v>
      </c>
      <c r="E9" s="48" t="s">
        <v>26</v>
      </c>
      <c r="F9" s="48" t="s">
        <v>42</v>
      </c>
      <c r="G9" s="49" t="s">
        <v>43</v>
      </c>
      <c r="H9" s="50" t="s">
        <v>29</v>
      </c>
      <c r="I9" s="51">
        <v>1.0</v>
      </c>
      <c r="J9" s="51">
        <v>3.0</v>
      </c>
      <c r="K9" s="52">
        <f t="shared" si="1"/>
        <v>4</v>
      </c>
      <c r="L9" s="48" t="str">
        <f t="shared" si="2"/>
        <v>Riesgo Bajo</v>
      </c>
      <c r="M9" s="51" t="s">
        <v>30</v>
      </c>
      <c r="N9" s="51" t="s">
        <v>31</v>
      </c>
      <c r="O9" s="51">
        <v>1.0</v>
      </c>
      <c r="P9" s="51">
        <v>3.0</v>
      </c>
      <c r="Q9" s="52">
        <f t="shared" si="3"/>
        <v>4</v>
      </c>
      <c r="R9" s="48" t="str">
        <f t="shared" si="4"/>
        <v>Riesgo Bajo</v>
      </c>
      <c r="S9" s="51" t="s">
        <v>32</v>
      </c>
      <c r="T9" s="51" t="s">
        <v>30</v>
      </c>
      <c r="U9" s="51" t="s">
        <v>33</v>
      </c>
      <c r="V9" s="51" t="s">
        <v>34</v>
      </c>
      <c r="W9" s="51" t="s">
        <v>35</v>
      </c>
      <c r="X9" s="53" t="s">
        <v>36</v>
      </c>
      <c r="Y9" s="24"/>
      <c r="Z9" s="24"/>
    </row>
    <row r="10">
      <c r="A10" s="24"/>
      <c r="B10" s="47">
        <v>5.0</v>
      </c>
      <c r="C10" s="48" t="s">
        <v>24</v>
      </c>
      <c r="D10" s="48" t="s">
        <v>25</v>
      </c>
      <c r="E10" s="48" t="s">
        <v>26</v>
      </c>
      <c r="F10" s="48" t="s">
        <v>27</v>
      </c>
      <c r="G10" s="49" t="s">
        <v>44</v>
      </c>
      <c r="H10" s="50" t="s">
        <v>45</v>
      </c>
      <c r="I10" s="51">
        <v>1.0</v>
      </c>
      <c r="J10" s="51">
        <v>4.0</v>
      </c>
      <c r="K10" s="52">
        <f t="shared" si="1"/>
        <v>5</v>
      </c>
      <c r="L10" s="48" t="str">
        <f t="shared" si="2"/>
        <v>Riesgo Medio</v>
      </c>
      <c r="M10" s="51" t="s">
        <v>30</v>
      </c>
      <c r="N10" s="51" t="s">
        <v>46</v>
      </c>
      <c r="O10" s="51">
        <v>1.0</v>
      </c>
      <c r="P10" s="51">
        <v>4.0</v>
      </c>
      <c r="Q10" s="52">
        <f t="shared" si="3"/>
        <v>5</v>
      </c>
      <c r="R10" s="48" t="str">
        <f t="shared" si="4"/>
        <v>Riesgo Medio</v>
      </c>
      <c r="S10" s="51" t="s">
        <v>32</v>
      </c>
      <c r="T10" s="51" t="s">
        <v>30</v>
      </c>
      <c r="U10" s="51" t="s">
        <v>33</v>
      </c>
      <c r="V10" s="51" t="s">
        <v>34</v>
      </c>
      <c r="W10" s="51" t="s">
        <v>35</v>
      </c>
      <c r="X10" s="53" t="s">
        <v>36</v>
      </c>
      <c r="Y10" s="24"/>
      <c r="Z10" s="24"/>
    </row>
    <row r="11">
      <c r="A11" s="24"/>
      <c r="B11" s="47">
        <v>6.0</v>
      </c>
      <c r="C11" s="48" t="s">
        <v>24</v>
      </c>
      <c r="D11" s="48" t="s">
        <v>25</v>
      </c>
      <c r="E11" s="48" t="s">
        <v>26</v>
      </c>
      <c r="F11" s="48" t="s">
        <v>27</v>
      </c>
      <c r="G11" s="54" t="s">
        <v>47</v>
      </c>
      <c r="H11" s="50" t="s">
        <v>48</v>
      </c>
      <c r="I11" s="51">
        <v>1.0</v>
      </c>
      <c r="J11" s="51">
        <v>5.0</v>
      </c>
      <c r="K11" s="52">
        <f t="shared" si="1"/>
        <v>6</v>
      </c>
      <c r="L11" s="48" t="str">
        <f t="shared" si="2"/>
        <v>Riesgo Alto</v>
      </c>
      <c r="M11" s="51" t="s">
        <v>30</v>
      </c>
      <c r="N11" s="51" t="s">
        <v>46</v>
      </c>
      <c r="O11" s="51">
        <v>1.0</v>
      </c>
      <c r="P11" s="51">
        <v>5.0</v>
      </c>
      <c r="Q11" s="52">
        <f t="shared" si="3"/>
        <v>6</v>
      </c>
      <c r="R11" s="48" t="str">
        <f t="shared" si="4"/>
        <v>Riesgo Alto</v>
      </c>
      <c r="S11" s="51" t="s">
        <v>32</v>
      </c>
      <c r="T11" s="51" t="s">
        <v>30</v>
      </c>
      <c r="U11" s="51" t="s">
        <v>33</v>
      </c>
      <c r="V11" s="51" t="s">
        <v>34</v>
      </c>
      <c r="W11" s="51" t="s">
        <v>35</v>
      </c>
      <c r="X11" s="53" t="s">
        <v>36</v>
      </c>
      <c r="Y11" s="24"/>
      <c r="Z11" s="24"/>
    </row>
    <row r="12">
      <c r="A12" s="24"/>
      <c r="B12" s="47">
        <v>7.0</v>
      </c>
      <c r="C12" s="48" t="s">
        <v>24</v>
      </c>
      <c r="D12" s="48" t="s">
        <v>25</v>
      </c>
      <c r="E12" s="48" t="s">
        <v>49</v>
      </c>
      <c r="F12" s="48" t="s">
        <v>27</v>
      </c>
      <c r="G12" s="49" t="s">
        <v>50</v>
      </c>
      <c r="H12" s="50" t="s">
        <v>51</v>
      </c>
      <c r="I12" s="51">
        <v>1.0</v>
      </c>
      <c r="J12" s="51">
        <v>5.0</v>
      </c>
      <c r="K12" s="52">
        <f t="shared" si="1"/>
        <v>6</v>
      </c>
      <c r="L12" s="48" t="str">
        <f t="shared" si="2"/>
        <v>Riesgo Alto</v>
      </c>
      <c r="M12" s="51" t="s">
        <v>30</v>
      </c>
      <c r="N12" s="51" t="s">
        <v>46</v>
      </c>
      <c r="O12" s="51">
        <v>1.0</v>
      </c>
      <c r="P12" s="51">
        <v>5.0</v>
      </c>
      <c r="Q12" s="52">
        <f t="shared" si="3"/>
        <v>6</v>
      </c>
      <c r="R12" s="48" t="str">
        <f t="shared" si="4"/>
        <v>Riesgo Alto</v>
      </c>
      <c r="S12" s="51" t="s">
        <v>32</v>
      </c>
      <c r="T12" s="51" t="s">
        <v>30</v>
      </c>
      <c r="U12" s="51" t="s">
        <v>52</v>
      </c>
      <c r="V12" s="51" t="s">
        <v>53</v>
      </c>
      <c r="W12" s="51" t="s">
        <v>35</v>
      </c>
      <c r="X12" s="53" t="s">
        <v>36</v>
      </c>
      <c r="Y12" s="24"/>
      <c r="Z12" s="24"/>
    </row>
    <row r="13">
      <c r="A13" s="24"/>
      <c r="B13" s="47">
        <v>8.0</v>
      </c>
      <c r="C13" s="48" t="s">
        <v>24</v>
      </c>
      <c r="D13" s="48" t="s">
        <v>54</v>
      </c>
      <c r="E13" s="48" t="s">
        <v>49</v>
      </c>
      <c r="F13" s="48" t="s">
        <v>27</v>
      </c>
      <c r="G13" s="49" t="s">
        <v>55</v>
      </c>
      <c r="H13" s="50" t="s">
        <v>45</v>
      </c>
      <c r="I13" s="51">
        <v>1.0</v>
      </c>
      <c r="J13" s="51">
        <v>4.0</v>
      </c>
      <c r="K13" s="52">
        <f t="shared" si="1"/>
        <v>5</v>
      </c>
      <c r="L13" s="48" t="str">
        <f t="shared" si="2"/>
        <v>Riesgo Medio</v>
      </c>
      <c r="M13" s="51" t="s">
        <v>56</v>
      </c>
      <c r="N13" s="51" t="s">
        <v>57</v>
      </c>
      <c r="O13" s="51">
        <v>1.0</v>
      </c>
      <c r="P13" s="51">
        <v>4.0</v>
      </c>
      <c r="Q13" s="52">
        <f t="shared" si="3"/>
        <v>5</v>
      </c>
      <c r="R13" s="48" t="str">
        <f t="shared" si="4"/>
        <v>Riesgo Medio</v>
      </c>
      <c r="S13" s="51" t="s">
        <v>32</v>
      </c>
      <c r="T13" s="51" t="s">
        <v>30</v>
      </c>
      <c r="U13" s="51" t="s">
        <v>52</v>
      </c>
      <c r="V13" s="51" t="s">
        <v>53</v>
      </c>
      <c r="W13" s="51" t="s">
        <v>58</v>
      </c>
      <c r="X13" s="53" t="s">
        <v>36</v>
      </c>
      <c r="Y13" s="24"/>
      <c r="Z13" s="24"/>
    </row>
    <row r="14">
      <c r="A14" s="24"/>
      <c r="B14" s="47">
        <v>9.0</v>
      </c>
      <c r="C14" s="48" t="s">
        <v>24</v>
      </c>
      <c r="D14" s="48" t="s">
        <v>54</v>
      </c>
      <c r="E14" s="48" t="s">
        <v>49</v>
      </c>
      <c r="F14" s="48" t="s">
        <v>40</v>
      </c>
      <c r="G14" s="49" t="s">
        <v>59</v>
      </c>
      <c r="H14" s="50" t="s">
        <v>60</v>
      </c>
      <c r="I14" s="51">
        <v>3.0</v>
      </c>
      <c r="J14" s="51">
        <v>3.0</v>
      </c>
      <c r="K14" s="52">
        <f t="shared" si="1"/>
        <v>6</v>
      </c>
      <c r="L14" s="48" t="str">
        <f t="shared" si="2"/>
        <v>Riesgo Alto</v>
      </c>
      <c r="M14" s="51" t="s">
        <v>56</v>
      </c>
      <c r="N14" s="51" t="s">
        <v>57</v>
      </c>
      <c r="O14" s="51">
        <v>3.0</v>
      </c>
      <c r="P14" s="51">
        <v>3.0</v>
      </c>
      <c r="Q14" s="52">
        <f t="shared" si="3"/>
        <v>6</v>
      </c>
      <c r="R14" s="48" t="str">
        <f t="shared" si="4"/>
        <v>Riesgo Alto</v>
      </c>
      <c r="S14" s="51" t="s">
        <v>32</v>
      </c>
      <c r="T14" s="51" t="s">
        <v>61</v>
      </c>
      <c r="U14" s="51" t="s">
        <v>52</v>
      </c>
      <c r="V14" s="51" t="s">
        <v>62</v>
      </c>
      <c r="W14" s="51" t="s">
        <v>58</v>
      </c>
      <c r="X14" s="53" t="s">
        <v>36</v>
      </c>
      <c r="Y14" s="24"/>
      <c r="Z14" s="24"/>
    </row>
    <row r="15">
      <c r="A15" s="24"/>
      <c r="B15" s="47">
        <v>10.0</v>
      </c>
      <c r="C15" s="48" t="s">
        <v>24</v>
      </c>
      <c r="D15" s="48" t="s">
        <v>54</v>
      </c>
      <c r="E15" s="48" t="s">
        <v>63</v>
      </c>
      <c r="F15" s="48" t="s">
        <v>27</v>
      </c>
      <c r="G15" s="49" t="s">
        <v>64</v>
      </c>
      <c r="H15" s="50" t="s">
        <v>65</v>
      </c>
      <c r="I15" s="51">
        <v>1.0</v>
      </c>
      <c r="J15" s="51">
        <v>5.0</v>
      </c>
      <c r="K15" s="52">
        <f t="shared" si="1"/>
        <v>6</v>
      </c>
      <c r="L15" s="48" t="str">
        <f t="shared" si="2"/>
        <v>Riesgo Alto</v>
      </c>
      <c r="M15" s="51" t="s">
        <v>61</v>
      </c>
      <c r="N15" s="51" t="s">
        <v>66</v>
      </c>
      <c r="O15" s="51">
        <v>1.0</v>
      </c>
      <c r="P15" s="51">
        <v>5.0</v>
      </c>
      <c r="Q15" s="52">
        <f t="shared" si="3"/>
        <v>6</v>
      </c>
      <c r="R15" s="48" t="str">
        <f t="shared" si="4"/>
        <v>Riesgo Alto</v>
      </c>
      <c r="S15" s="51" t="s">
        <v>32</v>
      </c>
      <c r="T15" s="51" t="s">
        <v>61</v>
      </c>
      <c r="U15" s="51" t="s">
        <v>67</v>
      </c>
      <c r="V15" s="51" t="s">
        <v>62</v>
      </c>
      <c r="W15" s="51" t="s">
        <v>35</v>
      </c>
      <c r="X15" s="53" t="s">
        <v>68</v>
      </c>
      <c r="Y15" s="24"/>
      <c r="Z15" s="24"/>
    </row>
    <row r="16">
      <c r="A16" s="24"/>
      <c r="B16" s="47">
        <v>11.0</v>
      </c>
      <c r="C16" s="48" t="s">
        <v>24</v>
      </c>
      <c r="D16" s="48" t="s">
        <v>54</v>
      </c>
      <c r="E16" s="48" t="s">
        <v>63</v>
      </c>
      <c r="F16" s="48" t="s">
        <v>27</v>
      </c>
      <c r="G16" s="49" t="s">
        <v>69</v>
      </c>
      <c r="H16" s="50" t="s">
        <v>70</v>
      </c>
      <c r="I16" s="51">
        <v>1.0</v>
      </c>
      <c r="J16" s="51">
        <v>3.0</v>
      </c>
      <c r="K16" s="52">
        <f t="shared" si="1"/>
        <v>4</v>
      </c>
      <c r="L16" s="48" t="str">
        <f t="shared" si="2"/>
        <v>Riesgo Bajo</v>
      </c>
      <c r="M16" s="51" t="s">
        <v>56</v>
      </c>
      <c r="N16" s="51" t="s">
        <v>66</v>
      </c>
      <c r="O16" s="51">
        <v>1.0</v>
      </c>
      <c r="P16" s="51">
        <v>3.0</v>
      </c>
      <c r="Q16" s="52">
        <f t="shared" si="3"/>
        <v>4</v>
      </c>
      <c r="R16" s="48" t="str">
        <f t="shared" si="4"/>
        <v>Riesgo Bajo</v>
      </c>
      <c r="S16" s="51" t="s">
        <v>32</v>
      </c>
      <c r="T16" s="51" t="s">
        <v>56</v>
      </c>
      <c r="U16" s="51" t="s">
        <v>67</v>
      </c>
      <c r="V16" s="51" t="s">
        <v>62</v>
      </c>
      <c r="W16" s="51" t="s">
        <v>35</v>
      </c>
      <c r="X16" s="53" t="s">
        <v>68</v>
      </c>
      <c r="Y16" s="24"/>
      <c r="Z16" s="24"/>
    </row>
    <row r="17">
      <c r="A17" s="24"/>
      <c r="B17" s="47">
        <v>12.0</v>
      </c>
      <c r="C17" s="48" t="s">
        <v>24</v>
      </c>
      <c r="D17" s="48" t="s">
        <v>25</v>
      </c>
      <c r="E17" s="48" t="s">
        <v>63</v>
      </c>
      <c r="F17" s="48" t="s">
        <v>27</v>
      </c>
      <c r="G17" s="49" t="s">
        <v>71</v>
      </c>
      <c r="H17" s="50" t="s">
        <v>70</v>
      </c>
      <c r="I17" s="51">
        <v>1.0</v>
      </c>
      <c r="J17" s="51">
        <v>4.0</v>
      </c>
      <c r="K17" s="52">
        <f t="shared" si="1"/>
        <v>5</v>
      </c>
      <c r="L17" s="48" t="str">
        <f t="shared" si="2"/>
        <v>Riesgo Medio</v>
      </c>
      <c r="M17" s="51" t="s">
        <v>30</v>
      </c>
      <c r="N17" s="51" t="s">
        <v>46</v>
      </c>
      <c r="O17" s="51">
        <v>1.0</v>
      </c>
      <c r="P17" s="51">
        <v>4.0</v>
      </c>
      <c r="Q17" s="52">
        <f t="shared" si="3"/>
        <v>5</v>
      </c>
      <c r="R17" s="48" t="str">
        <f t="shared" si="4"/>
        <v>Riesgo Medio</v>
      </c>
      <c r="S17" s="51" t="s">
        <v>32</v>
      </c>
      <c r="T17" s="51" t="s">
        <v>56</v>
      </c>
      <c r="U17" s="51" t="s">
        <v>67</v>
      </c>
      <c r="V17" s="51" t="s">
        <v>62</v>
      </c>
      <c r="W17" s="51" t="s">
        <v>35</v>
      </c>
      <c r="X17" s="53" t="s">
        <v>68</v>
      </c>
      <c r="Y17" s="24"/>
      <c r="Z17" s="24"/>
    </row>
    <row r="18">
      <c r="A18" s="24"/>
      <c r="B18" s="47">
        <v>13.0</v>
      </c>
      <c r="C18" s="48" t="s">
        <v>24</v>
      </c>
      <c r="D18" s="48" t="s">
        <v>54</v>
      </c>
      <c r="E18" s="48" t="s">
        <v>63</v>
      </c>
      <c r="F18" s="48" t="s">
        <v>27</v>
      </c>
      <c r="G18" s="49" t="s">
        <v>72</v>
      </c>
      <c r="H18" s="50" t="s">
        <v>70</v>
      </c>
      <c r="I18" s="51">
        <v>3.0</v>
      </c>
      <c r="J18" s="51">
        <v>3.0</v>
      </c>
      <c r="K18" s="52">
        <f t="shared" si="1"/>
        <v>6</v>
      </c>
      <c r="L18" s="48" t="str">
        <f t="shared" si="2"/>
        <v>Riesgo Alto</v>
      </c>
      <c r="M18" s="51" t="s">
        <v>61</v>
      </c>
      <c r="N18" s="51" t="s">
        <v>57</v>
      </c>
      <c r="O18" s="51">
        <v>3.0</v>
      </c>
      <c r="P18" s="51">
        <v>3.0</v>
      </c>
      <c r="Q18" s="52">
        <f t="shared" si="3"/>
        <v>6</v>
      </c>
      <c r="R18" s="48" t="str">
        <f t="shared" si="4"/>
        <v>Riesgo Alto</v>
      </c>
      <c r="S18" s="51" t="s">
        <v>32</v>
      </c>
      <c r="T18" s="51" t="s">
        <v>61</v>
      </c>
      <c r="U18" s="51" t="s">
        <v>67</v>
      </c>
      <c r="V18" s="51" t="s">
        <v>62</v>
      </c>
      <c r="W18" s="51" t="s">
        <v>58</v>
      </c>
      <c r="X18" s="53" t="s">
        <v>68</v>
      </c>
      <c r="Y18" s="24"/>
      <c r="Z18" s="24"/>
    </row>
    <row r="19" ht="85.5" customHeight="1">
      <c r="A19" s="24"/>
      <c r="B19" s="47">
        <v>14.0</v>
      </c>
      <c r="C19" s="48" t="s">
        <v>24</v>
      </c>
      <c r="D19" s="48" t="s">
        <v>25</v>
      </c>
      <c r="E19" s="48" t="s">
        <v>73</v>
      </c>
      <c r="F19" s="48" t="s">
        <v>40</v>
      </c>
      <c r="G19" s="49" t="s">
        <v>74</v>
      </c>
      <c r="H19" s="50" t="s">
        <v>75</v>
      </c>
      <c r="I19" s="55">
        <v>1.0</v>
      </c>
      <c r="J19" s="56">
        <v>4.0</v>
      </c>
      <c r="K19" s="57">
        <v>5.0</v>
      </c>
      <c r="L19" s="48" t="s">
        <v>76</v>
      </c>
      <c r="M19" s="51" t="s">
        <v>30</v>
      </c>
      <c r="N19" s="51" t="s">
        <v>77</v>
      </c>
      <c r="O19" s="58">
        <v>1.0</v>
      </c>
      <c r="P19" s="56">
        <v>3.0</v>
      </c>
      <c r="Q19" s="59">
        <v>4.0</v>
      </c>
      <c r="R19" s="48" t="s">
        <v>78</v>
      </c>
      <c r="S19" s="51" t="s">
        <v>79</v>
      </c>
      <c r="T19" s="51" t="s">
        <v>30</v>
      </c>
      <c r="U19" s="51" t="s">
        <v>33</v>
      </c>
      <c r="V19" s="51" t="s">
        <v>52</v>
      </c>
      <c r="W19" s="51" t="s">
        <v>80</v>
      </c>
      <c r="X19" s="60" t="s">
        <v>81</v>
      </c>
      <c r="Y19" s="24"/>
      <c r="Z19" s="24"/>
    </row>
    <row r="20">
      <c r="A20" s="24"/>
      <c r="B20" s="61">
        <v>15.0</v>
      </c>
      <c r="C20" s="48" t="s">
        <v>82</v>
      </c>
      <c r="D20" s="48" t="s">
        <v>54</v>
      </c>
      <c r="E20" s="48" t="s">
        <v>83</v>
      </c>
      <c r="F20" s="48" t="s">
        <v>42</v>
      </c>
      <c r="G20" s="49" t="s">
        <v>84</v>
      </c>
      <c r="H20" s="50" t="s">
        <v>85</v>
      </c>
      <c r="I20" s="51">
        <v>2.0</v>
      </c>
      <c r="J20" s="51">
        <v>3.0</v>
      </c>
      <c r="K20" s="52">
        <f t="shared" ref="K20:K23" si="5">+I20+J20</f>
        <v>5</v>
      </c>
      <c r="L20" s="48" t="str">
        <f t="shared" ref="L20:L23" si="6">IF(K20&lt;=4,"Riesgo Bajo",IF(K20=5,"Riesgo Medio",IF(K20&lt;=7,"Riesgo Alto",IF(K20&gt;=8,"Riesgo Extremo"))))</f>
        <v>Riesgo Medio</v>
      </c>
      <c r="M20" s="51" t="s">
        <v>56</v>
      </c>
      <c r="N20" s="51" t="s">
        <v>86</v>
      </c>
      <c r="O20" s="51">
        <v>1.0</v>
      </c>
      <c r="P20" s="51">
        <v>3.0</v>
      </c>
      <c r="Q20" s="52">
        <f t="shared" ref="Q20:Q23" si="7">+O20+P20</f>
        <v>4</v>
      </c>
      <c r="R20" s="48" t="str">
        <f t="shared" ref="R20:R23" si="8">IF(Q20&lt;=4,"Riesgo Bajo",IF(Q20=5,"Riesgo Medio",IF(Q20&lt;=7,"Riesgo Alto",IF(Q20&gt;=8,"Riesgo Extremo"))))</f>
        <v>Riesgo Bajo</v>
      </c>
      <c r="S20" s="51" t="s">
        <v>32</v>
      </c>
      <c r="T20" s="51" t="s">
        <v>56</v>
      </c>
      <c r="U20" s="51" t="s">
        <v>87</v>
      </c>
      <c r="V20" s="51" t="s">
        <v>88</v>
      </c>
      <c r="W20" s="51" t="s">
        <v>35</v>
      </c>
      <c r="X20" s="53" t="s">
        <v>89</v>
      </c>
      <c r="Y20" s="24"/>
      <c r="Z20" s="24"/>
    </row>
    <row r="21">
      <c r="A21" s="24"/>
      <c r="B21" s="61">
        <v>16.0</v>
      </c>
      <c r="C21" s="48" t="s">
        <v>82</v>
      </c>
      <c r="D21" s="48" t="s">
        <v>54</v>
      </c>
      <c r="E21" s="48" t="s">
        <v>83</v>
      </c>
      <c r="F21" s="48" t="s">
        <v>42</v>
      </c>
      <c r="G21" s="49" t="s">
        <v>90</v>
      </c>
      <c r="H21" s="50" t="s">
        <v>91</v>
      </c>
      <c r="I21" s="51">
        <v>2.0</v>
      </c>
      <c r="J21" s="51">
        <v>3.0</v>
      </c>
      <c r="K21" s="52">
        <f t="shared" si="5"/>
        <v>5</v>
      </c>
      <c r="L21" s="48" t="str">
        <f t="shared" si="6"/>
        <v>Riesgo Medio</v>
      </c>
      <c r="M21" s="51" t="s">
        <v>56</v>
      </c>
      <c r="N21" s="51" t="s">
        <v>92</v>
      </c>
      <c r="O21" s="51">
        <v>1.0</v>
      </c>
      <c r="P21" s="51">
        <v>3.0</v>
      </c>
      <c r="Q21" s="52">
        <f t="shared" si="7"/>
        <v>4</v>
      </c>
      <c r="R21" s="48" t="str">
        <f t="shared" si="8"/>
        <v>Riesgo Bajo</v>
      </c>
      <c r="S21" s="51" t="s">
        <v>32</v>
      </c>
      <c r="T21" s="51" t="s">
        <v>56</v>
      </c>
      <c r="U21" s="51" t="s">
        <v>87</v>
      </c>
      <c r="V21" s="51" t="s">
        <v>88</v>
      </c>
      <c r="W21" s="51" t="s">
        <v>35</v>
      </c>
      <c r="X21" s="53" t="s">
        <v>89</v>
      </c>
      <c r="Y21" s="24"/>
      <c r="Z21" s="24"/>
    </row>
    <row r="22" ht="15.75" customHeight="1">
      <c r="A22" s="24"/>
      <c r="B22" s="61">
        <v>17.0</v>
      </c>
      <c r="C22" s="48" t="s">
        <v>24</v>
      </c>
      <c r="D22" s="48" t="s">
        <v>54</v>
      </c>
      <c r="E22" s="48" t="s">
        <v>83</v>
      </c>
      <c r="F22" s="48" t="s">
        <v>42</v>
      </c>
      <c r="G22" s="49" t="s">
        <v>93</v>
      </c>
      <c r="H22" s="50" t="s">
        <v>48</v>
      </c>
      <c r="I22" s="51">
        <v>1.0</v>
      </c>
      <c r="J22" s="51">
        <v>5.0</v>
      </c>
      <c r="K22" s="52">
        <f t="shared" si="5"/>
        <v>6</v>
      </c>
      <c r="L22" s="48" t="str">
        <f t="shared" si="6"/>
        <v>Riesgo Alto</v>
      </c>
      <c r="M22" s="51" t="s">
        <v>56</v>
      </c>
      <c r="N22" s="51" t="s">
        <v>66</v>
      </c>
      <c r="O22" s="51">
        <v>1.0</v>
      </c>
      <c r="P22" s="51">
        <v>5.0</v>
      </c>
      <c r="Q22" s="52">
        <f t="shared" si="7"/>
        <v>6</v>
      </c>
      <c r="R22" s="48" t="str">
        <f t="shared" si="8"/>
        <v>Riesgo Alto</v>
      </c>
      <c r="S22" s="51" t="s">
        <v>32</v>
      </c>
      <c r="T22" s="51" t="s">
        <v>56</v>
      </c>
      <c r="U22" s="51" t="s">
        <v>87</v>
      </c>
      <c r="V22" s="51" t="s">
        <v>88</v>
      </c>
      <c r="W22" s="51" t="s">
        <v>35</v>
      </c>
      <c r="X22" s="53" t="s">
        <v>89</v>
      </c>
      <c r="Y22" s="24"/>
      <c r="Z22" s="24"/>
    </row>
    <row r="23" ht="15.75" customHeight="1">
      <c r="A23" s="24"/>
      <c r="B23" s="61">
        <v>18.0</v>
      </c>
      <c r="C23" s="48" t="s">
        <v>24</v>
      </c>
      <c r="D23" s="48" t="s">
        <v>54</v>
      </c>
      <c r="E23" s="48" t="s">
        <v>83</v>
      </c>
      <c r="F23" s="48" t="s">
        <v>40</v>
      </c>
      <c r="G23" s="49" t="s">
        <v>94</v>
      </c>
      <c r="H23" s="50" t="s">
        <v>95</v>
      </c>
      <c r="I23" s="51">
        <v>2.0</v>
      </c>
      <c r="J23" s="51">
        <v>5.0</v>
      </c>
      <c r="K23" s="52">
        <f t="shared" si="5"/>
        <v>7</v>
      </c>
      <c r="L23" s="48" t="str">
        <f t="shared" si="6"/>
        <v>Riesgo Alto</v>
      </c>
      <c r="M23" s="51" t="s">
        <v>56</v>
      </c>
      <c r="N23" s="51" t="s">
        <v>57</v>
      </c>
      <c r="O23" s="51">
        <v>2.0</v>
      </c>
      <c r="P23" s="51">
        <v>5.0</v>
      </c>
      <c r="Q23" s="52">
        <f t="shared" si="7"/>
        <v>7</v>
      </c>
      <c r="R23" s="48" t="str">
        <f t="shared" si="8"/>
        <v>Riesgo Alto</v>
      </c>
      <c r="S23" s="51" t="s">
        <v>32</v>
      </c>
      <c r="T23" s="51" t="s">
        <v>61</v>
      </c>
      <c r="U23" s="51" t="s">
        <v>87</v>
      </c>
      <c r="V23" s="51" t="s">
        <v>88</v>
      </c>
      <c r="W23" s="51" t="s">
        <v>35</v>
      </c>
      <c r="X23" s="53" t="s">
        <v>89</v>
      </c>
      <c r="Y23" s="24"/>
      <c r="Z23" s="24"/>
    </row>
    <row r="24" ht="15.75" customHeight="1">
      <c r="A24" s="24"/>
      <c r="B24" s="37" t="s">
        <v>96</v>
      </c>
      <c r="C24" s="38"/>
      <c r="D24" s="38"/>
      <c r="E24" s="38"/>
      <c r="F24" s="38"/>
      <c r="G24" s="38"/>
      <c r="H24" s="38"/>
      <c r="I24" s="38"/>
      <c r="J24" s="38"/>
      <c r="K24" s="38"/>
      <c r="L24" s="38"/>
      <c r="M24" s="38"/>
      <c r="N24" s="38"/>
      <c r="O24" s="38"/>
      <c r="P24" s="38"/>
      <c r="Q24" s="38"/>
      <c r="R24" s="38"/>
      <c r="S24" s="38"/>
      <c r="T24" s="38"/>
      <c r="U24" s="38"/>
      <c r="V24" s="38"/>
      <c r="W24" s="38"/>
      <c r="X24" s="39"/>
      <c r="Y24" s="24"/>
      <c r="Z24" s="24"/>
    </row>
    <row r="25" ht="15.75" customHeight="1">
      <c r="A25" s="24"/>
      <c r="B25" s="40">
        <v>1.0</v>
      </c>
      <c r="C25" s="41" t="s">
        <v>82</v>
      </c>
      <c r="D25" s="41" t="s">
        <v>25</v>
      </c>
      <c r="E25" s="41" t="s">
        <v>83</v>
      </c>
      <c r="F25" s="41" t="s">
        <v>42</v>
      </c>
      <c r="G25" s="42" t="s">
        <v>97</v>
      </c>
      <c r="H25" s="43" t="s">
        <v>98</v>
      </c>
      <c r="I25" s="44">
        <v>2.0</v>
      </c>
      <c r="J25" s="44">
        <v>4.0</v>
      </c>
      <c r="K25" s="45">
        <f t="shared" ref="K25:K30" si="9">+I25+J25</f>
        <v>6</v>
      </c>
      <c r="L25" s="41" t="str">
        <f t="shared" ref="L25:L33" si="10">IF(K25&lt;=4,"Riesgo Bajo",IF(K25=5,"Riesgo Medio",IF(K25&lt;=7,"Riesgo Alto",IF(K25&gt;=8,"Riesgo Extremo"))))</f>
        <v>Riesgo Alto</v>
      </c>
      <c r="M25" s="44" t="s">
        <v>56</v>
      </c>
      <c r="N25" s="44" t="s">
        <v>99</v>
      </c>
      <c r="O25" s="44">
        <v>1.0</v>
      </c>
      <c r="P25" s="44">
        <v>3.0</v>
      </c>
      <c r="Q25" s="45">
        <f t="shared" ref="Q25:Q30" si="11">+O25+P25</f>
        <v>4</v>
      </c>
      <c r="R25" s="41" t="str">
        <f t="shared" ref="R25:R33" si="12">IF(Q25&lt;=4,"Riesgo Bajo",IF(Q25=5,"Riesgo Medio",IF(Q25&lt;=7,"Riesgo Alto",IF(Q25&gt;=8,"Riesgo Extremo"))))</f>
        <v>Riesgo Bajo</v>
      </c>
      <c r="S25" s="44" t="s">
        <v>32</v>
      </c>
      <c r="T25" s="44" t="s">
        <v>100</v>
      </c>
      <c r="U25" s="44" t="s">
        <v>87</v>
      </c>
      <c r="V25" s="44" t="s">
        <v>101</v>
      </c>
      <c r="W25" s="44" t="s">
        <v>35</v>
      </c>
      <c r="X25" s="46" t="s">
        <v>102</v>
      </c>
      <c r="Y25" s="24"/>
      <c r="Z25" s="24"/>
    </row>
    <row r="26" ht="15.75" customHeight="1">
      <c r="A26" s="24"/>
      <c r="B26" s="47">
        <v>2.0</v>
      </c>
      <c r="C26" s="48" t="s">
        <v>82</v>
      </c>
      <c r="D26" s="48" t="s">
        <v>25</v>
      </c>
      <c r="E26" s="48" t="s">
        <v>83</v>
      </c>
      <c r="F26" s="48" t="s">
        <v>42</v>
      </c>
      <c r="G26" s="49" t="s">
        <v>103</v>
      </c>
      <c r="H26" s="50" t="s">
        <v>104</v>
      </c>
      <c r="I26" s="51">
        <v>2.0</v>
      </c>
      <c r="J26" s="51">
        <v>4.0</v>
      </c>
      <c r="K26" s="52">
        <f t="shared" si="9"/>
        <v>6</v>
      </c>
      <c r="L26" s="48" t="str">
        <f t="shared" si="10"/>
        <v>Riesgo Alto</v>
      </c>
      <c r="M26" s="51" t="s">
        <v>56</v>
      </c>
      <c r="N26" s="51" t="s">
        <v>105</v>
      </c>
      <c r="O26" s="51">
        <v>1.0</v>
      </c>
      <c r="P26" s="51">
        <v>3.0</v>
      </c>
      <c r="Q26" s="52">
        <f t="shared" si="11"/>
        <v>4</v>
      </c>
      <c r="R26" s="48" t="str">
        <f t="shared" si="12"/>
        <v>Riesgo Bajo</v>
      </c>
      <c r="S26" s="51" t="s">
        <v>106</v>
      </c>
      <c r="T26" s="51" t="s">
        <v>100</v>
      </c>
      <c r="U26" s="51" t="s">
        <v>87</v>
      </c>
      <c r="V26" s="51" t="s">
        <v>101</v>
      </c>
      <c r="W26" s="51" t="s">
        <v>35</v>
      </c>
      <c r="X26" s="53" t="s">
        <v>102</v>
      </c>
      <c r="Y26" s="24"/>
      <c r="Z26" s="24"/>
    </row>
    <row r="27" ht="15.75" customHeight="1">
      <c r="A27" s="24"/>
      <c r="B27" s="47">
        <v>3.0</v>
      </c>
      <c r="C27" s="48" t="s">
        <v>82</v>
      </c>
      <c r="D27" s="48" t="s">
        <v>54</v>
      </c>
      <c r="E27" s="48" t="s">
        <v>83</v>
      </c>
      <c r="F27" s="48" t="s">
        <v>42</v>
      </c>
      <c r="G27" s="49" t="s">
        <v>107</v>
      </c>
      <c r="H27" s="50" t="s">
        <v>108</v>
      </c>
      <c r="I27" s="51">
        <v>3.0</v>
      </c>
      <c r="J27" s="51">
        <v>4.0</v>
      </c>
      <c r="K27" s="52">
        <f t="shared" si="9"/>
        <v>7</v>
      </c>
      <c r="L27" s="48" t="str">
        <f t="shared" si="10"/>
        <v>Riesgo Alto</v>
      </c>
      <c r="M27" s="51" t="s">
        <v>56</v>
      </c>
      <c r="N27" s="51" t="s">
        <v>109</v>
      </c>
      <c r="O27" s="51">
        <v>3.0</v>
      </c>
      <c r="P27" s="51">
        <v>4.0</v>
      </c>
      <c r="Q27" s="52">
        <f t="shared" si="11"/>
        <v>7</v>
      </c>
      <c r="R27" s="48" t="str">
        <f t="shared" si="12"/>
        <v>Riesgo Alto</v>
      </c>
      <c r="S27" s="51" t="s">
        <v>106</v>
      </c>
      <c r="T27" s="51" t="s">
        <v>56</v>
      </c>
      <c r="U27" s="51" t="s">
        <v>87</v>
      </c>
      <c r="V27" s="51" t="s">
        <v>101</v>
      </c>
      <c r="W27" s="51" t="s">
        <v>35</v>
      </c>
      <c r="X27" s="53" t="s">
        <v>102</v>
      </c>
      <c r="Y27" s="24"/>
      <c r="Z27" s="24"/>
    </row>
    <row r="28" ht="15.75" customHeight="1">
      <c r="A28" s="24"/>
      <c r="B28" s="47">
        <v>4.0</v>
      </c>
      <c r="C28" s="48" t="s">
        <v>82</v>
      </c>
      <c r="D28" s="48" t="s">
        <v>54</v>
      </c>
      <c r="E28" s="48" t="s">
        <v>83</v>
      </c>
      <c r="F28" s="48" t="s">
        <v>110</v>
      </c>
      <c r="G28" s="49" t="s">
        <v>111</v>
      </c>
      <c r="H28" s="50" t="s">
        <v>112</v>
      </c>
      <c r="I28" s="51">
        <v>3.0</v>
      </c>
      <c r="J28" s="51">
        <v>4.0</v>
      </c>
      <c r="K28" s="52">
        <f t="shared" si="9"/>
        <v>7</v>
      </c>
      <c r="L28" s="48" t="str">
        <f t="shared" si="10"/>
        <v>Riesgo Alto</v>
      </c>
      <c r="M28" s="51" t="s">
        <v>56</v>
      </c>
      <c r="N28" s="51" t="s">
        <v>113</v>
      </c>
      <c r="O28" s="51">
        <v>1.0</v>
      </c>
      <c r="P28" s="51">
        <v>4.0</v>
      </c>
      <c r="Q28" s="52">
        <f t="shared" si="11"/>
        <v>5</v>
      </c>
      <c r="R28" s="48" t="str">
        <f t="shared" si="12"/>
        <v>Riesgo Medio</v>
      </c>
      <c r="S28" s="51" t="s">
        <v>106</v>
      </c>
      <c r="T28" s="51" t="s">
        <v>56</v>
      </c>
      <c r="U28" s="51" t="s">
        <v>87</v>
      </c>
      <c r="V28" s="51" t="s">
        <v>101</v>
      </c>
      <c r="W28" s="51" t="s">
        <v>35</v>
      </c>
      <c r="X28" s="53" t="s">
        <v>102</v>
      </c>
      <c r="Y28" s="24"/>
      <c r="Z28" s="24"/>
    </row>
    <row r="29" ht="15.75" customHeight="1">
      <c r="A29" s="24"/>
      <c r="B29" s="47">
        <v>5.0</v>
      </c>
      <c r="C29" s="48" t="s">
        <v>82</v>
      </c>
      <c r="D29" s="48" t="s">
        <v>54</v>
      </c>
      <c r="E29" s="48" t="s">
        <v>83</v>
      </c>
      <c r="F29" s="48" t="s">
        <v>42</v>
      </c>
      <c r="G29" s="49" t="s">
        <v>114</v>
      </c>
      <c r="H29" s="50" t="s">
        <v>115</v>
      </c>
      <c r="I29" s="51">
        <v>3.0</v>
      </c>
      <c r="J29" s="51">
        <v>4.0</v>
      </c>
      <c r="K29" s="52">
        <f t="shared" si="9"/>
        <v>7</v>
      </c>
      <c r="L29" s="48" t="str">
        <f t="shared" si="10"/>
        <v>Riesgo Alto</v>
      </c>
      <c r="M29" s="51" t="s">
        <v>56</v>
      </c>
      <c r="N29" s="51" t="s">
        <v>116</v>
      </c>
      <c r="O29" s="51">
        <v>1.0</v>
      </c>
      <c r="P29" s="51">
        <v>4.0</v>
      </c>
      <c r="Q29" s="52">
        <f t="shared" si="11"/>
        <v>5</v>
      </c>
      <c r="R29" s="48" t="str">
        <f t="shared" si="12"/>
        <v>Riesgo Medio</v>
      </c>
      <c r="S29" s="51" t="s">
        <v>106</v>
      </c>
      <c r="T29" s="51" t="s">
        <v>56</v>
      </c>
      <c r="U29" s="51" t="s">
        <v>87</v>
      </c>
      <c r="V29" s="51" t="s">
        <v>101</v>
      </c>
      <c r="W29" s="51" t="s">
        <v>35</v>
      </c>
      <c r="X29" s="53" t="s">
        <v>102</v>
      </c>
      <c r="Y29" s="24"/>
      <c r="Z29" s="24"/>
    </row>
    <row r="30" ht="15.75" customHeight="1">
      <c r="A30" s="24"/>
      <c r="B30" s="47">
        <v>6.0</v>
      </c>
      <c r="C30" s="48" t="s">
        <v>82</v>
      </c>
      <c r="D30" s="48" t="s">
        <v>25</v>
      </c>
      <c r="E30" s="48" t="s">
        <v>83</v>
      </c>
      <c r="F30" s="48" t="s">
        <v>42</v>
      </c>
      <c r="G30" s="49" t="s">
        <v>117</v>
      </c>
      <c r="H30" s="50" t="s">
        <v>118</v>
      </c>
      <c r="I30" s="51">
        <v>2.0</v>
      </c>
      <c r="J30" s="51">
        <v>3.0</v>
      </c>
      <c r="K30" s="52">
        <f t="shared" si="9"/>
        <v>5</v>
      </c>
      <c r="L30" s="48" t="str">
        <f t="shared" si="10"/>
        <v>Riesgo Medio</v>
      </c>
      <c r="M30" s="51" t="s">
        <v>56</v>
      </c>
      <c r="N30" s="51" t="s">
        <v>119</v>
      </c>
      <c r="O30" s="51">
        <v>2.0</v>
      </c>
      <c r="P30" s="51">
        <v>3.0</v>
      </c>
      <c r="Q30" s="52">
        <f t="shared" si="11"/>
        <v>5</v>
      </c>
      <c r="R30" s="48" t="str">
        <f t="shared" si="12"/>
        <v>Riesgo Medio</v>
      </c>
      <c r="S30" s="51" t="s">
        <v>106</v>
      </c>
      <c r="T30" s="51" t="s">
        <v>56</v>
      </c>
      <c r="U30" s="51" t="s">
        <v>87</v>
      </c>
      <c r="V30" s="51" t="s">
        <v>101</v>
      </c>
      <c r="W30" s="51" t="s">
        <v>35</v>
      </c>
      <c r="X30" s="53" t="s">
        <v>102</v>
      </c>
      <c r="Y30" s="24"/>
      <c r="Z30" s="24"/>
    </row>
    <row r="31" ht="15.75" customHeight="1">
      <c r="A31" s="24"/>
      <c r="B31" s="62">
        <v>7.0</v>
      </c>
      <c r="C31" s="63" t="s">
        <v>82</v>
      </c>
      <c r="D31" s="63" t="s">
        <v>54</v>
      </c>
      <c r="E31" s="63"/>
      <c r="F31" s="63" t="s">
        <v>42</v>
      </c>
      <c r="G31" s="64" t="s">
        <v>120</v>
      </c>
      <c r="H31" s="65" t="s">
        <v>121</v>
      </c>
      <c r="I31" s="66">
        <v>3.0</v>
      </c>
      <c r="J31" s="66">
        <v>4.0</v>
      </c>
      <c r="K31" s="67">
        <v>7.0</v>
      </c>
      <c r="L31" s="48" t="str">
        <f t="shared" si="10"/>
        <v>Riesgo Alto</v>
      </c>
      <c r="M31" s="51" t="s">
        <v>56</v>
      </c>
      <c r="N31" s="66" t="s">
        <v>122</v>
      </c>
      <c r="O31" s="66">
        <v>3.0</v>
      </c>
      <c r="P31" s="66">
        <v>4.0</v>
      </c>
      <c r="Q31" s="67">
        <v>7.0</v>
      </c>
      <c r="R31" s="48" t="str">
        <f t="shared" si="12"/>
        <v>Riesgo Alto</v>
      </c>
      <c r="S31" s="66" t="s">
        <v>32</v>
      </c>
      <c r="T31" s="51" t="s">
        <v>56</v>
      </c>
      <c r="U31" s="51" t="s">
        <v>87</v>
      </c>
      <c r="V31" s="51" t="s">
        <v>101</v>
      </c>
      <c r="W31" s="51" t="s">
        <v>35</v>
      </c>
      <c r="X31" s="53" t="s">
        <v>102</v>
      </c>
      <c r="Y31" s="24"/>
      <c r="Z31" s="24"/>
    </row>
    <row r="32" ht="15.75" customHeight="1">
      <c r="A32" s="24"/>
      <c r="B32" s="62">
        <v>8.0</v>
      </c>
      <c r="C32" s="63" t="s">
        <v>82</v>
      </c>
      <c r="D32" s="63" t="s">
        <v>54</v>
      </c>
      <c r="E32" s="63"/>
      <c r="F32" s="63" t="s">
        <v>42</v>
      </c>
      <c r="G32" s="64" t="s">
        <v>123</v>
      </c>
      <c r="H32" s="65" t="s">
        <v>124</v>
      </c>
      <c r="I32" s="66">
        <v>4.0</v>
      </c>
      <c r="J32" s="66">
        <v>4.0</v>
      </c>
      <c r="K32" s="67">
        <v>7.0</v>
      </c>
      <c r="L32" s="48" t="str">
        <f t="shared" si="10"/>
        <v>Riesgo Alto</v>
      </c>
      <c r="M32" s="51" t="s">
        <v>56</v>
      </c>
      <c r="N32" s="66" t="s">
        <v>125</v>
      </c>
      <c r="O32" s="66">
        <v>4.0</v>
      </c>
      <c r="P32" s="66">
        <v>4.0</v>
      </c>
      <c r="Q32" s="67">
        <v>7.0</v>
      </c>
      <c r="R32" s="48" t="str">
        <f t="shared" si="12"/>
        <v>Riesgo Alto</v>
      </c>
      <c r="S32" s="66" t="s">
        <v>32</v>
      </c>
      <c r="T32" s="51" t="s">
        <v>56</v>
      </c>
      <c r="U32" s="51" t="s">
        <v>87</v>
      </c>
      <c r="V32" s="51" t="s">
        <v>101</v>
      </c>
      <c r="W32" s="51" t="s">
        <v>35</v>
      </c>
      <c r="X32" s="53" t="s">
        <v>102</v>
      </c>
      <c r="Y32" s="24"/>
      <c r="Z32" s="24"/>
    </row>
    <row r="33" ht="15.75" customHeight="1">
      <c r="A33" s="24"/>
      <c r="B33" s="68">
        <v>9.0</v>
      </c>
      <c r="C33" s="69" t="s">
        <v>82</v>
      </c>
      <c r="D33" s="69" t="s">
        <v>54</v>
      </c>
      <c r="E33" s="69" t="s">
        <v>83</v>
      </c>
      <c r="F33" s="69" t="s">
        <v>126</v>
      </c>
      <c r="G33" s="70" t="s">
        <v>127</v>
      </c>
      <c r="H33" s="71" t="s">
        <v>128</v>
      </c>
      <c r="I33" s="72">
        <v>2.0</v>
      </c>
      <c r="J33" s="72">
        <v>4.0</v>
      </c>
      <c r="K33" s="73">
        <f>+I33+J33</f>
        <v>6</v>
      </c>
      <c r="L33" s="69" t="str">
        <f t="shared" si="10"/>
        <v>Riesgo Alto</v>
      </c>
      <c r="M33" s="72" t="s">
        <v>61</v>
      </c>
      <c r="N33" s="72" t="s">
        <v>129</v>
      </c>
      <c r="O33" s="72">
        <v>2.0</v>
      </c>
      <c r="P33" s="72">
        <v>4.0</v>
      </c>
      <c r="Q33" s="73">
        <f>+O33+P33</f>
        <v>6</v>
      </c>
      <c r="R33" s="69" t="str">
        <f t="shared" si="12"/>
        <v>Riesgo Alto</v>
      </c>
      <c r="S33" s="72" t="s">
        <v>106</v>
      </c>
      <c r="T33" s="72" t="s">
        <v>61</v>
      </c>
      <c r="U33" s="72" t="s">
        <v>87</v>
      </c>
      <c r="V33" s="72" t="s">
        <v>101</v>
      </c>
      <c r="W33" s="72" t="s">
        <v>35</v>
      </c>
      <c r="X33" s="74" t="s">
        <v>102</v>
      </c>
      <c r="Y33" s="24"/>
      <c r="Z33" s="24"/>
    </row>
    <row r="34" ht="15.75" customHeight="1">
      <c r="A34" s="24"/>
      <c r="B34" s="37" t="s">
        <v>130</v>
      </c>
      <c r="C34" s="38"/>
      <c r="D34" s="38"/>
      <c r="E34" s="38"/>
      <c r="F34" s="38"/>
      <c r="G34" s="38"/>
      <c r="H34" s="38"/>
      <c r="I34" s="38"/>
      <c r="J34" s="38"/>
      <c r="K34" s="38"/>
      <c r="L34" s="38"/>
      <c r="M34" s="38"/>
      <c r="N34" s="38"/>
      <c r="O34" s="38"/>
      <c r="P34" s="38"/>
      <c r="Q34" s="38"/>
      <c r="R34" s="38"/>
      <c r="S34" s="38"/>
      <c r="T34" s="38"/>
      <c r="U34" s="38"/>
      <c r="V34" s="38"/>
      <c r="W34" s="38"/>
      <c r="X34" s="39"/>
      <c r="Y34" s="24"/>
      <c r="Z34" s="24"/>
    </row>
    <row r="35" ht="15.75" customHeight="1">
      <c r="A35" s="75"/>
      <c r="B35" s="76">
        <v>1.0</v>
      </c>
      <c r="C35" s="77" t="s">
        <v>24</v>
      </c>
      <c r="D35" s="77" t="s">
        <v>54</v>
      </c>
      <c r="E35" s="77" t="s">
        <v>83</v>
      </c>
      <c r="F35" s="78" t="s">
        <v>40</v>
      </c>
      <c r="G35" s="79" t="s">
        <v>131</v>
      </c>
      <c r="H35" s="80" t="s">
        <v>132</v>
      </c>
      <c r="I35" s="76">
        <v>2.0</v>
      </c>
      <c r="J35" s="81">
        <v>4.0</v>
      </c>
      <c r="K35" s="82">
        <f t="shared" ref="K35:K46" si="13">+I35+J35</f>
        <v>6</v>
      </c>
      <c r="L35" s="78" t="str">
        <f t="shared" ref="L35:L46" si="14">IF(K35&lt;=4,"Riesgo Bajo",IF(K35=5,"Riesgo Medio",IF(K35&lt;=7,"Riesgo Alto",IF(K35&gt;=8,"Riesgo Extremo"))))</f>
        <v>Riesgo Alto</v>
      </c>
      <c r="M35" s="83" t="s">
        <v>56</v>
      </c>
      <c r="N35" s="84" t="s">
        <v>133</v>
      </c>
      <c r="O35" s="76">
        <v>2.0</v>
      </c>
      <c r="P35" s="81">
        <v>3.0</v>
      </c>
      <c r="Q35" s="82">
        <f t="shared" ref="Q35:Q46" si="15">+O35+P35</f>
        <v>5</v>
      </c>
      <c r="R35" s="77" t="str">
        <f t="shared" ref="R35:R46" si="16">IF(Q35&lt;=4,"Riesgo Bajo",IF(Q35=5,"Riesgo Medio",IF(Q35&lt;=7,"Riesgo Alto",IF(Q35&gt;=8,"Riesgo Extremo"))))</f>
        <v>Riesgo Medio</v>
      </c>
      <c r="S35" s="85" t="s">
        <v>32</v>
      </c>
      <c r="T35" s="86" t="s">
        <v>56</v>
      </c>
      <c r="U35" s="87" t="s">
        <v>33</v>
      </c>
      <c r="V35" s="85" t="s">
        <v>62</v>
      </c>
      <c r="W35" s="76" t="s">
        <v>80</v>
      </c>
      <c r="X35" s="84" t="s">
        <v>134</v>
      </c>
      <c r="Y35" s="75"/>
      <c r="Z35" s="75"/>
    </row>
    <row r="36" ht="15.75" customHeight="1">
      <c r="A36" s="24"/>
      <c r="B36" s="88">
        <v>2.0</v>
      </c>
      <c r="C36" s="89" t="s">
        <v>24</v>
      </c>
      <c r="D36" s="89" t="s">
        <v>54</v>
      </c>
      <c r="E36" s="89" t="s">
        <v>83</v>
      </c>
      <c r="F36" s="90" t="s">
        <v>40</v>
      </c>
      <c r="G36" s="79" t="s">
        <v>135</v>
      </c>
      <c r="H36" s="91" t="s">
        <v>132</v>
      </c>
      <c r="I36" s="88">
        <v>2.0</v>
      </c>
      <c r="J36" s="92">
        <v>4.0</v>
      </c>
      <c r="K36" s="93">
        <f t="shared" si="13"/>
        <v>6</v>
      </c>
      <c r="L36" s="90" t="str">
        <f t="shared" si="14"/>
        <v>Riesgo Alto</v>
      </c>
      <c r="M36" s="94" t="s">
        <v>56</v>
      </c>
      <c r="N36" s="95" t="s">
        <v>136</v>
      </c>
      <c r="O36" s="88">
        <v>2.0</v>
      </c>
      <c r="P36" s="92">
        <v>3.0</v>
      </c>
      <c r="Q36" s="93">
        <f t="shared" si="15"/>
        <v>5</v>
      </c>
      <c r="R36" s="89" t="str">
        <f t="shared" si="16"/>
        <v>Riesgo Medio</v>
      </c>
      <c r="S36" s="96" t="s">
        <v>32</v>
      </c>
      <c r="T36" s="97" t="s">
        <v>56</v>
      </c>
      <c r="U36" s="98" t="s">
        <v>33</v>
      </c>
      <c r="V36" s="96" t="s">
        <v>62</v>
      </c>
      <c r="W36" s="88" t="s">
        <v>80</v>
      </c>
      <c r="X36" s="95" t="s">
        <v>134</v>
      </c>
      <c r="Y36" s="24"/>
      <c r="Z36" s="24"/>
    </row>
    <row r="37" ht="15.75" customHeight="1">
      <c r="A37" s="24"/>
      <c r="B37" s="88">
        <v>3.0</v>
      </c>
      <c r="C37" s="89" t="s">
        <v>24</v>
      </c>
      <c r="D37" s="89" t="s">
        <v>54</v>
      </c>
      <c r="E37" s="89" t="s">
        <v>83</v>
      </c>
      <c r="F37" s="90" t="s">
        <v>42</v>
      </c>
      <c r="G37" s="79" t="s">
        <v>137</v>
      </c>
      <c r="H37" s="91" t="s">
        <v>138</v>
      </c>
      <c r="I37" s="88">
        <v>1.0</v>
      </c>
      <c r="J37" s="92">
        <v>4.0</v>
      </c>
      <c r="K37" s="93">
        <f t="shared" si="13"/>
        <v>5</v>
      </c>
      <c r="L37" s="90" t="str">
        <f t="shared" si="14"/>
        <v>Riesgo Medio</v>
      </c>
      <c r="M37" s="94" t="s">
        <v>61</v>
      </c>
      <c r="N37" s="95" t="s">
        <v>139</v>
      </c>
      <c r="O37" s="88">
        <v>1.0</v>
      </c>
      <c r="P37" s="92">
        <v>3.0</v>
      </c>
      <c r="Q37" s="93">
        <f t="shared" si="15"/>
        <v>4</v>
      </c>
      <c r="R37" s="89" t="str">
        <f t="shared" si="16"/>
        <v>Riesgo Bajo</v>
      </c>
      <c r="S37" s="96" t="s">
        <v>32</v>
      </c>
      <c r="T37" s="97" t="s">
        <v>61</v>
      </c>
      <c r="U37" s="98" t="s">
        <v>87</v>
      </c>
      <c r="V37" s="96" t="s">
        <v>62</v>
      </c>
      <c r="W37" s="88" t="s">
        <v>80</v>
      </c>
      <c r="X37" s="95" t="s">
        <v>134</v>
      </c>
      <c r="Y37" s="24"/>
      <c r="Z37" s="24"/>
    </row>
    <row r="38" ht="15.75" customHeight="1">
      <c r="A38" s="24"/>
      <c r="B38" s="88">
        <v>4.0</v>
      </c>
      <c r="C38" s="89" t="s">
        <v>24</v>
      </c>
      <c r="D38" s="89" t="s">
        <v>54</v>
      </c>
      <c r="E38" s="89" t="s">
        <v>83</v>
      </c>
      <c r="F38" s="90" t="s">
        <v>42</v>
      </c>
      <c r="G38" s="79" t="s">
        <v>140</v>
      </c>
      <c r="H38" s="91" t="s">
        <v>141</v>
      </c>
      <c r="I38" s="88">
        <v>2.0</v>
      </c>
      <c r="J38" s="92">
        <v>4.0</v>
      </c>
      <c r="K38" s="93">
        <f t="shared" si="13"/>
        <v>6</v>
      </c>
      <c r="L38" s="90" t="str">
        <f t="shared" si="14"/>
        <v>Riesgo Alto</v>
      </c>
      <c r="M38" s="94" t="s">
        <v>56</v>
      </c>
      <c r="N38" s="95" t="s">
        <v>142</v>
      </c>
      <c r="O38" s="88">
        <v>1.0</v>
      </c>
      <c r="P38" s="92">
        <v>4.0</v>
      </c>
      <c r="Q38" s="93">
        <f t="shared" si="15"/>
        <v>5</v>
      </c>
      <c r="R38" s="89" t="str">
        <f t="shared" si="16"/>
        <v>Riesgo Medio</v>
      </c>
      <c r="S38" s="96" t="s">
        <v>32</v>
      </c>
      <c r="T38" s="97" t="s">
        <v>56</v>
      </c>
      <c r="U38" s="98" t="s">
        <v>143</v>
      </c>
      <c r="V38" s="96" t="s">
        <v>144</v>
      </c>
      <c r="W38" s="88" t="s">
        <v>80</v>
      </c>
      <c r="X38" s="95" t="s">
        <v>134</v>
      </c>
      <c r="Y38" s="24"/>
      <c r="Z38" s="24"/>
    </row>
    <row r="39" ht="15.75" customHeight="1">
      <c r="A39" s="24"/>
      <c r="B39" s="88">
        <v>5.0</v>
      </c>
      <c r="C39" s="89" t="s">
        <v>24</v>
      </c>
      <c r="D39" s="89" t="s">
        <v>54</v>
      </c>
      <c r="E39" s="89" t="s">
        <v>83</v>
      </c>
      <c r="F39" s="90" t="s">
        <v>42</v>
      </c>
      <c r="G39" s="79" t="s">
        <v>145</v>
      </c>
      <c r="H39" s="99" t="s">
        <v>146</v>
      </c>
      <c r="I39" s="88">
        <v>2.0</v>
      </c>
      <c r="J39" s="92">
        <v>4.0</v>
      </c>
      <c r="K39" s="93">
        <f t="shared" si="13"/>
        <v>6</v>
      </c>
      <c r="L39" s="90" t="str">
        <f t="shared" si="14"/>
        <v>Riesgo Alto</v>
      </c>
      <c r="M39" s="94" t="s">
        <v>56</v>
      </c>
      <c r="N39" s="95" t="s">
        <v>147</v>
      </c>
      <c r="O39" s="88">
        <v>1.0</v>
      </c>
      <c r="P39" s="92">
        <v>4.0</v>
      </c>
      <c r="Q39" s="93">
        <f t="shared" si="15"/>
        <v>5</v>
      </c>
      <c r="R39" s="89" t="str">
        <f t="shared" si="16"/>
        <v>Riesgo Medio</v>
      </c>
      <c r="S39" s="96" t="s">
        <v>32</v>
      </c>
      <c r="T39" s="97" t="s">
        <v>56</v>
      </c>
      <c r="U39" s="98" t="s">
        <v>143</v>
      </c>
      <c r="V39" s="96" t="s">
        <v>144</v>
      </c>
      <c r="W39" s="88" t="s">
        <v>80</v>
      </c>
      <c r="X39" s="95" t="s">
        <v>134</v>
      </c>
      <c r="Y39" s="24"/>
      <c r="Z39" s="24"/>
    </row>
    <row r="40" ht="15.75" customHeight="1">
      <c r="A40" s="24"/>
      <c r="B40" s="88">
        <v>6.0</v>
      </c>
      <c r="C40" s="100" t="s">
        <v>24</v>
      </c>
      <c r="D40" s="100" t="s">
        <v>54</v>
      </c>
      <c r="E40" s="100" t="s">
        <v>83</v>
      </c>
      <c r="F40" s="101" t="s">
        <v>42</v>
      </c>
      <c r="G40" s="102" t="s">
        <v>148</v>
      </c>
      <c r="H40" s="99" t="s">
        <v>149</v>
      </c>
      <c r="I40" s="103">
        <v>1.0</v>
      </c>
      <c r="J40" s="104">
        <v>4.0</v>
      </c>
      <c r="K40" s="105">
        <f t="shared" si="13"/>
        <v>5</v>
      </c>
      <c r="L40" s="101" t="str">
        <f t="shared" si="14"/>
        <v>Riesgo Medio</v>
      </c>
      <c r="M40" s="106" t="s">
        <v>56</v>
      </c>
      <c r="N40" s="107" t="s">
        <v>150</v>
      </c>
      <c r="O40" s="103">
        <v>1.0</v>
      </c>
      <c r="P40" s="104">
        <v>1.0</v>
      </c>
      <c r="Q40" s="105">
        <f t="shared" si="15"/>
        <v>2</v>
      </c>
      <c r="R40" s="100" t="str">
        <f t="shared" si="16"/>
        <v>Riesgo Bajo</v>
      </c>
      <c r="S40" s="108" t="s">
        <v>32</v>
      </c>
      <c r="T40" s="109" t="s">
        <v>56</v>
      </c>
      <c r="U40" s="110" t="s">
        <v>143</v>
      </c>
      <c r="V40" s="108" t="s">
        <v>144</v>
      </c>
      <c r="W40" s="103" t="s">
        <v>80</v>
      </c>
      <c r="X40" s="107" t="s">
        <v>134</v>
      </c>
      <c r="Y40" s="24"/>
      <c r="Z40" s="24"/>
    </row>
    <row r="41" ht="15.75" customHeight="1">
      <c r="A41" s="24"/>
      <c r="B41" s="88">
        <v>7.0</v>
      </c>
      <c r="C41" s="48" t="s">
        <v>24</v>
      </c>
      <c r="D41" s="48" t="s">
        <v>54</v>
      </c>
      <c r="E41" s="48" t="s">
        <v>83</v>
      </c>
      <c r="F41" s="48" t="s">
        <v>40</v>
      </c>
      <c r="G41" s="49" t="s">
        <v>94</v>
      </c>
      <c r="H41" s="111" t="s">
        <v>95</v>
      </c>
      <c r="I41" s="51">
        <v>2.0</v>
      </c>
      <c r="J41" s="51">
        <v>5.0</v>
      </c>
      <c r="K41" s="52">
        <f t="shared" si="13"/>
        <v>7</v>
      </c>
      <c r="L41" s="48" t="str">
        <f t="shared" si="14"/>
        <v>Riesgo Alto</v>
      </c>
      <c r="M41" s="51" t="s">
        <v>56</v>
      </c>
      <c r="N41" s="51" t="s">
        <v>57</v>
      </c>
      <c r="O41" s="51">
        <v>2.0</v>
      </c>
      <c r="P41" s="51">
        <v>5.0</v>
      </c>
      <c r="Q41" s="52">
        <f t="shared" si="15"/>
        <v>7</v>
      </c>
      <c r="R41" s="48" t="str">
        <f t="shared" si="16"/>
        <v>Riesgo Alto</v>
      </c>
      <c r="S41" s="51" t="s">
        <v>32</v>
      </c>
      <c r="T41" s="51" t="s">
        <v>30</v>
      </c>
      <c r="U41" s="51" t="s">
        <v>87</v>
      </c>
      <c r="V41" s="51" t="s">
        <v>88</v>
      </c>
      <c r="W41" s="51" t="s">
        <v>35</v>
      </c>
      <c r="X41" s="51" t="s">
        <v>89</v>
      </c>
      <c r="Y41" s="24"/>
      <c r="Z41" s="24"/>
    </row>
    <row r="42" ht="15.75" customHeight="1">
      <c r="A42" s="75"/>
      <c r="B42" s="76">
        <v>8.0</v>
      </c>
      <c r="C42" s="112" t="s">
        <v>24</v>
      </c>
      <c r="D42" s="112" t="s">
        <v>54</v>
      </c>
      <c r="E42" s="112" t="s">
        <v>83</v>
      </c>
      <c r="F42" s="112" t="s">
        <v>151</v>
      </c>
      <c r="G42" s="49" t="s">
        <v>152</v>
      </c>
      <c r="H42" s="113" t="s">
        <v>153</v>
      </c>
      <c r="I42" s="114">
        <v>1.0</v>
      </c>
      <c r="J42" s="114">
        <v>5.0</v>
      </c>
      <c r="K42" s="115">
        <f t="shared" si="13"/>
        <v>6</v>
      </c>
      <c r="L42" s="112" t="str">
        <f t="shared" si="14"/>
        <v>Riesgo Alto</v>
      </c>
      <c r="M42" s="114" t="s">
        <v>56</v>
      </c>
      <c r="N42" s="114" t="s">
        <v>154</v>
      </c>
      <c r="O42" s="114">
        <v>1.0</v>
      </c>
      <c r="P42" s="114">
        <v>5.0</v>
      </c>
      <c r="Q42" s="115">
        <f t="shared" si="15"/>
        <v>6</v>
      </c>
      <c r="R42" s="112" t="str">
        <f t="shared" si="16"/>
        <v>Riesgo Alto</v>
      </c>
      <c r="S42" s="114" t="s">
        <v>32</v>
      </c>
      <c r="T42" s="116" t="s">
        <v>56</v>
      </c>
      <c r="U42" s="114" t="s">
        <v>87</v>
      </c>
      <c r="V42" s="114" t="s">
        <v>88</v>
      </c>
      <c r="W42" s="114" t="s">
        <v>35</v>
      </c>
      <c r="X42" s="114" t="s">
        <v>89</v>
      </c>
      <c r="Y42" s="75"/>
      <c r="Z42" s="75"/>
    </row>
    <row r="43" ht="15.75" customHeight="1">
      <c r="A43" s="24"/>
      <c r="B43" s="88">
        <v>9.0</v>
      </c>
      <c r="C43" s="48" t="s">
        <v>24</v>
      </c>
      <c r="D43" s="48" t="s">
        <v>54</v>
      </c>
      <c r="E43" s="48" t="s">
        <v>83</v>
      </c>
      <c r="F43" s="48" t="s">
        <v>126</v>
      </c>
      <c r="G43" s="49" t="s">
        <v>155</v>
      </c>
      <c r="H43" s="111" t="s">
        <v>156</v>
      </c>
      <c r="I43" s="51">
        <v>1.0</v>
      </c>
      <c r="J43" s="51">
        <v>5.0</v>
      </c>
      <c r="K43" s="52">
        <f t="shared" si="13"/>
        <v>6</v>
      </c>
      <c r="L43" s="48" t="str">
        <f t="shared" si="14"/>
        <v>Riesgo Alto</v>
      </c>
      <c r="M43" s="51" t="s">
        <v>56</v>
      </c>
      <c r="N43" s="51" t="s">
        <v>157</v>
      </c>
      <c r="O43" s="51">
        <v>1.0</v>
      </c>
      <c r="P43" s="51">
        <v>5.0</v>
      </c>
      <c r="Q43" s="52">
        <f t="shared" si="15"/>
        <v>6</v>
      </c>
      <c r="R43" s="48" t="str">
        <f t="shared" si="16"/>
        <v>Riesgo Alto</v>
      </c>
      <c r="S43" s="51" t="s">
        <v>32</v>
      </c>
      <c r="T43" s="109" t="s">
        <v>56</v>
      </c>
      <c r="U43" s="51" t="s">
        <v>87</v>
      </c>
      <c r="V43" s="51" t="s">
        <v>88</v>
      </c>
      <c r="W43" s="51" t="s">
        <v>35</v>
      </c>
      <c r="X43" s="51" t="s">
        <v>89</v>
      </c>
      <c r="Y43" s="24"/>
      <c r="Z43" s="24"/>
    </row>
    <row r="44" ht="15.75" customHeight="1">
      <c r="A44" s="24"/>
      <c r="B44" s="88">
        <v>10.0</v>
      </c>
      <c r="C44" s="48" t="s">
        <v>24</v>
      </c>
      <c r="D44" s="48" t="s">
        <v>54</v>
      </c>
      <c r="E44" s="48" t="s">
        <v>83</v>
      </c>
      <c r="F44" s="48" t="s">
        <v>151</v>
      </c>
      <c r="G44" s="49" t="s">
        <v>158</v>
      </c>
      <c r="H44" s="117" t="s">
        <v>159</v>
      </c>
      <c r="I44" s="118">
        <v>1.0</v>
      </c>
      <c r="J44" s="118">
        <v>5.0</v>
      </c>
      <c r="K44" s="119">
        <f t="shared" si="13"/>
        <v>6</v>
      </c>
      <c r="L44" s="120" t="str">
        <f t="shared" si="14"/>
        <v>Riesgo Alto</v>
      </c>
      <c r="M44" s="118" t="s">
        <v>56</v>
      </c>
      <c r="N44" s="118" t="s">
        <v>154</v>
      </c>
      <c r="O44" s="118">
        <v>1.0</v>
      </c>
      <c r="P44" s="118">
        <v>5.0</v>
      </c>
      <c r="Q44" s="119">
        <f t="shared" si="15"/>
        <v>6</v>
      </c>
      <c r="R44" s="120" t="str">
        <f t="shared" si="16"/>
        <v>Riesgo Alto</v>
      </c>
      <c r="S44" s="118" t="s">
        <v>32</v>
      </c>
      <c r="T44" s="121" t="s">
        <v>56</v>
      </c>
      <c r="U44" s="118" t="s">
        <v>87</v>
      </c>
      <c r="V44" s="118" t="s">
        <v>88</v>
      </c>
      <c r="W44" s="118" t="s">
        <v>35</v>
      </c>
      <c r="X44" s="118" t="s">
        <v>89</v>
      </c>
      <c r="Y44" s="24"/>
      <c r="Z44" s="24"/>
    </row>
    <row r="45" ht="15.75" customHeight="1">
      <c r="A45" s="75"/>
      <c r="B45" s="76">
        <v>11.0</v>
      </c>
      <c r="C45" s="112" t="s">
        <v>24</v>
      </c>
      <c r="D45" s="112" t="s">
        <v>54</v>
      </c>
      <c r="E45" s="112" t="s">
        <v>83</v>
      </c>
      <c r="F45" s="112" t="s">
        <v>151</v>
      </c>
      <c r="G45" s="49" t="s">
        <v>160</v>
      </c>
      <c r="H45" s="117" t="s">
        <v>161</v>
      </c>
      <c r="I45" s="122">
        <v>1.0</v>
      </c>
      <c r="J45" s="122">
        <v>5.0</v>
      </c>
      <c r="K45" s="123">
        <f t="shared" si="13"/>
        <v>6</v>
      </c>
      <c r="L45" s="124" t="str">
        <f t="shared" si="14"/>
        <v>Riesgo Alto</v>
      </c>
      <c r="M45" s="122" t="s">
        <v>56</v>
      </c>
      <c r="N45" s="122" t="s">
        <v>154</v>
      </c>
      <c r="O45" s="122">
        <v>1.0</v>
      </c>
      <c r="P45" s="122">
        <v>5.0</v>
      </c>
      <c r="Q45" s="123">
        <f t="shared" si="15"/>
        <v>6</v>
      </c>
      <c r="R45" s="124" t="str">
        <f t="shared" si="16"/>
        <v>Riesgo Alto</v>
      </c>
      <c r="S45" s="122" t="s">
        <v>32</v>
      </c>
      <c r="T45" s="125" t="s">
        <v>56</v>
      </c>
      <c r="U45" s="122" t="s">
        <v>87</v>
      </c>
      <c r="V45" s="122" t="s">
        <v>88</v>
      </c>
      <c r="W45" s="122" t="s">
        <v>35</v>
      </c>
      <c r="X45" s="122" t="s">
        <v>89</v>
      </c>
      <c r="Y45" s="75"/>
      <c r="Z45" s="75"/>
    </row>
    <row r="46" ht="15.75" customHeight="1">
      <c r="A46" s="24"/>
      <c r="B46" s="88">
        <v>12.0</v>
      </c>
      <c r="C46" s="120" t="s">
        <v>24</v>
      </c>
      <c r="D46" s="120" t="s">
        <v>54</v>
      </c>
      <c r="E46" s="120" t="s">
        <v>83</v>
      </c>
      <c r="F46" s="120" t="s">
        <v>42</v>
      </c>
      <c r="G46" s="126" t="s">
        <v>93</v>
      </c>
      <c r="H46" s="127" t="s">
        <v>48</v>
      </c>
      <c r="I46" s="118">
        <v>1.0</v>
      </c>
      <c r="J46" s="118">
        <v>5.0</v>
      </c>
      <c r="K46" s="128">
        <f t="shared" si="13"/>
        <v>6</v>
      </c>
      <c r="L46" s="120" t="str">
        <f t="shared" si="14"/>
        <v>Riesgo Alto</v>
      </c>
      <c r="M46" s="118" t="s">
        <v>56</v>
      </c>
      <c r="N46" s="118" t="s">
        <v>66</v>
      </c>
      <c r="O46" s="118">
        <v>1.0</v>
      </c>
      <c r="P46" s="118">
        <v>5.0</v>
      </c>
      <c r="Q46" s="128">
        <f t="shared" si="15"/>
        <v>6</v>
      </c>
      <c r="R46" s="120" t="str">
        <f t="shared" si="16"/>
        <v>Riesgo Alto</v>
      </c>
      <c r="S46" s="118" t="s">
        <v>32</v>
      </c>
      <c r="T46" s="118" t="s">
        <v>30</v>
      </c>
      <c r="U46" s="118" t="s">
        <v>87</v>
      </c>
      <c r="V46" s="118" t="s">
        <v>88</v>
      </c>
      <c r="W46" s="118" t="s">
        <v>35</v>
      </c>
      <c r="X46" s="118" t="s">
        <v>89</v>
      </c>
      <c r="Y46" s="24"/>
      <c r="Z46" s="24"/>
    </row>
    <row r="47" ht="15.75" customHeight="1">
      <c r="A47" s="24"/>
      <c r="B47" s="37" t="s">
        <v>162</v>
      </c>
      <c r="C47" s="38"/>
      <c r="D47" s="38"/>
      <c r="E47" s="38"/>
      <c r="F47" s="38"/>
      <c r="G47" s="38"/>
      <c r="H47" s="38"/>
      <c r="I47" s="38"/>
      <c r="J47" s="38"/>
      <c r="K47" s="38"/>
      <c r="L47" s="38"/>
      <c r="M47" s="38"/>
      <c r="N47" s="38"/>
      <c r="O47" s="38"/>
      <c r="P47" s="38"/>
      <c r="Q47" s="38"/>
      <c r="R47" s="38"/>
      <c r="S47" s="38"/>
      <c r="T47" s="38"/>
      <c r="U47" s="38"/>
      <c r="V47" s="38"/>
      <c r="W47" s="38"/>
      <c r="X47" s="39"/>
      <c r="Y47" s="24"/>
      <c r="Z47" s="24"/>
    </row>
    <row r="48" ht="64.5" customHeight="1">
      <c r="A48" s="24"/>
      <c r="B48" s="94">
        <v>1.0</v>
      </c>
      <c r="C48" s="129" t="s">
        <v>163</v>
      </c>
      <c r="D48" s="129" t="s">
        <v>25</v>
      </c>
      <c r="E48" s="129" t="s">
        <v>83</v>
      </c>
      <c r="F48" s="130" t="s">
        <v>164</v>
      </c>
      <c r="G48" s="131" t="s">
        <v>165</v>
      </c>
      <c r="H48" s="132" t="s">
        <v>166</v>
      </c>
      <c r="I48" s="133">
        <v>3.0</v>
      </c>
      <c r="J48" s="134">
        <v>4.0</v>
      </c>
      <c r="K48" s="135">
        <f t="shared" ref="K48:K57" si="17">+I48+J48</f>
        <v>7</v>
      </c>
      <c r="L48" s="136" t="str">
        <f t="shared" ref="L48:L57" si="18">IF(K48&lt;=4,"Riesgo Bajo",IF(K48=5,"Riesgo Medio",IF(K48&lt;=7,"Riesgo Alto",IF(K48&gt;=8,"Riesgo Extremo"))))</f>
        <v>Riesgo Alto</v>
      </c>
      <c r="M48" s="94" t="s">
        <v>56</v>
      </c>
      <c r="N48" s="95" t="s">
        <v>167</v>
      </c>
      <c r="O48" s="94">
        <v>2.0</v>
      </c>
      <c r="P48" s="98">
        <v>3.0</v>
      </c>
      <c r="Q48" s="137">
        <f t="shared" ref="Q48:Q57" si="19">+O48+P48</f>
        <v>5</v>
      </c>
      <c r="R48" s="129" t="str">
        <f t="shared" ref="R48:R57" si="20">IF(Q48&lt;=4,"Riesgo Bajo",IF(Q48=5,"Riesgo Medio",IF(Q48&lt;=7,"Riesgo Alto",IF(Q48&gt;=8,"Riesgo Extremo"))))</f>
        <v>Riesgo Medio</v>
      </c>
      <c r="S48" s="95" t="s">
        <v>168</v>
      </c>
      <c r="T48" s="138" t="s">
        <v>169</v>
      </c>
      <c r="U48" s="98" t="s">
        <v>170</v>
      </c>
      <c r="V48" s="95" t="s">
        <v>171</v>
      </c>
      <c r="W48" s="94" t="s">
        <v>172</v>
      </c>
      <c r="X48" s="95" t="s">
        <v>173</v>
      </c>
      <c r="Y48" s="24"/>
      <c r="Z48" s="24"/>
    </row>
    <row r="49" ht="15.75" customHeight="1">
      <c r="A49" s="24"/>
      <c r="B49" s="88">
        <v>2.0</v>
      </c>
      <c r="C49" s="89" t="s">
        <v>163</v>
      </c>
      <c r="D49" s="89" t="s">
        <v>54</v>
      </c>
      <c r="E49" s="89" t="s">
        <v>83</v>
      </c>
      <c r="F49" s="90" t="s">
        <v>164</v>
      </c>
      <c r="G49" s="79" t="s">
        <v>174</v>
      </c>
      <c r="H49" s="91" t="s">
        <v>175</v>
      </c>
      <c r="I49" s="97">
        <v>3.0</v>
      </c>
      <c r="J49" s="139">
        <v>4.0</v>
      </c>
      <c r="K49" s="140">
        <f t="shared" si="17"/>
        <v>7</v>
      </c>
      <c r="L49" s="141" t="str">
        <f t="shared" si="18"/>
        <v>Riesgo Alto</v>
      </c>
      <c r="M49" s="94" t="s">
        <v>56</v>
      </c>
      <c r="N49" s="95" t="s">
        <v>176</v>
      </c>
      <c r="O49" s="88">
        <v>2.0</v>
      </c>
      <c r="P49" s="92">
        <v>3.0</v>
      </c>
      <c r="Q49" s="93">
        <f t="shared" si="19"/>
        <v>5</v>
      </c>
      <c r="R49" s="89" t="str">
        <f t="shared" si="20"/>
        <v>Riesgo Medio</v>
      </c>
      <c r="S49" s="96" t="s">
        <v>168</v>
      </c>
      <c r="T49" s="138" t="s">
        <v>169</v>
      </c>
      <c r="U49" s="92" t="s">
        <v>170</v>
      </c>
      <c r="V49" s="96" t="s">
        <v>171</v>
      </c>
      <c r="W49" s="88" t="s">
        <v>177</v>
      </c>
      <c r="X49" s="95" t="s">
        <v>173</v>
      </c>
      <c r="Y49" s="24"/>
      <c r="Z49" s="24"/>
    </row>
    <row r="50" ht="15.75" customHeight="1">
      <c r="A50" s="24"/>
      <c r="B50" s="88">
        <v>3.0</v>
      </c>
      <c r="C50" s="89" t="s">
        <v>24</v>
      </c>
      <c r="D50" s="89" t="s">
        <v>54</v>
      </c>
      <c r="E50" s="89" t="s">
        <v>83</v>
      </c>
      <c r="F50" s="90" t="s">
        <v>164</v>
      </c>
      <c r="G50" s="79" t="s">
        <v>178</v>
      </c>
      <c r="H50" s="91" t="s">
        <v>179</v>
      </c>
      <c r="I50" s="133">
        <v>3.0</v>
      </c>
      <c r="J50" s="134">
        <v>3.0</v>
      </c>
      <c r="K50" s="135">
        <f t="shared" si="17"/>
        <v>6</v>
      </c>
      <c r="L50" s="136" t="str">
        <f t="shared" si="18"/>
        <v>Riesgo Alto</v>
      </c>
      <c r="M50" s="94" t="s">
        <v>56</v>
      </c>
      <c r="N50" s="95" t="s">
        <v>180</v>
      </c>
      <c r="O50" s="88">
        <v>2.0</v>
      </c>
      <c r="P50" s="92">
        <v>3.0</v>
      </c>
      <c r="Q50" s="93">
        <f t="shared" si="19"/>
        <v>5</v>
      </c>
      <c r="R50" s="89" t="str">
        <f t="shared" si="20"/>
        <v>Riesgo Medio</v>
      </c>
      <c r="S50" s="96" t="s">
        <v>168</v>
      </c>
      <c r="T50" s="138" t="s">
        <v>56</v>
      </c>
      <c r="U50" s="92" t="s">
        <v>170</v>
      </c>
      <c r="V50" s="96" t="s">
        <v>181</v>
      </c>
      <c r="W50" s="88" t="s">
        <v>182</v>
      </c>
      <c r="X50" s="95" t="s">
        <v>173</v>
      </c>
      <c r="Y50" s="24"/>
      <c r="Z50" s="24"/>
    </row>
    <row r="51" ht="15.75" customHeight="1">
      <c r="A51" s="24"/>
      <c r="B51" s="88">
        <v>4.0</v>
      </c>
      <c r="C51" s="89" t="s">
        <v>163</v>
      </c>
      <c r="D51" s="89" t="s">
        <v>25</v>
      </c>
      <c r="E51" s="89" t="s">
        <v>83</v>
      </c>
      <c r="F51" s="90" t="s">
        <v>164</v>
      </c>
      <c r="G51" s="79" t="s">
        <v>183</v>
      </c>
      <c r="H51" s="91" t="s">
        <v>184</v>
      </c>
      <c r="I51" s="133">
        <v>3.0</v>
      </c>
      <c r="J51" s="134">
        <v>4.0</v>
      </c>
      <c r="K51" s="135">
        <f t="shared" si="17"/>
        <v>7</v>
      </c>
      <c r="L51" s="136" t="str">
        <f t="shared" si="18"/>
        <v>Riesgo Alto</v>
      </c>
      <c r="M51" s="94" t="s">
        <v>56</v>
      </c>
      <c r="N51" s="95" t="s">
        <v>185</v>
      </c>
      <c r="O51" s="88">
        <v>2.0</v>
      </c>
      <c r="P51" s="92">
        <v>3.0</v>
      </c>
      <c r="Q51" s="93">
        <f t="shared" si="19"/>
        <v>5</v>
      </c>
      <c r="R51" s="89" t="str">
        <f t="shared" si="20"/>
        <v>Riesgo Medio</v>
      </c>
      <c r="S51" s="96" t="s">
        <v>168</v>
      </c>
      <c r="T51" s="138" t="s">
        <v>186</v>
      </c>
      <c r="U51" s="92" t="s">
        <v>187</v>
      </c>
      <c r="V51" s="96" t="s">
        <v>181</v>
      </c>
      <c r="W51" s="88" t="s">
        <v>188</v>
      </c>
      <c r="X51" s="95" t="s">
        <v>189</v>
      </c>
      <c r="Y51" s="24"/>
      <c r="Z51" s="24"/>
    </row>
    <row r="52" ht="15.75" customHeight="1">
      <c r="A52" s="24"/>
      <c r="B52" s="88">
        <v>5.0</v>
      </c>
      <c r="C52" s="89" t="s">
        <v>24</v>
      </c>
      <c r="D52" s="89" t="s">
        <v>54</v>
      </c>
      <c r="E52" s="89" t="s">
        <v>63</v>
      </c>
      <c r="F52" s="90" t="s">
        <v>190</v>
      </c>
      <c r="G52" s="79" t="s">
        <v>191</v>
      </c>
      <c r="H52" s="91" t="s">
        <v>192</v>
      </c>
      <c r="I52" s="133">
        <v>2.0</v>
      </c>
      <c r="J52" s="134">
        <v>3.0</v>
      </c>
      <c r="K52" s="135">
        <f t="shared" si="17"/>
        <v>5</v>
      </c>
      <c r="L52" s="136" t="str">
        <f t="shared" si="18"/>
        <v>Riesgo Medio</v>
      </c>
      <c r="M52" s="94" t="s">
        <v>56</v>
      </c>
      <c r="N52" s="95" t="s">
        <v>193</v>
      </c>
      <c r="O52" s="88">
        <v>1.0</v>
      </c>
      <c r="P52" s="92">
        <v>3.0</v>
      </c>
      <c r="Q52" s="93">
        <f t="shared" si="19"/>
        <v>4</v>
      </c>
      <c r="R52" s="89" t="str">
        <f t="shared" si="20"/>
        <v>Riesgo Bajo</v>
      </c>
      <c r="S52" s="96" t="s">
        <v>194</v>
      </c>
      <c r="T52" s="138" t="s">
        <v>195</v>
      </c>
      <c r="U52" s="92" t="s">
        <v>73</v>
      </c>
      <c r="V52" s="96" t="s">
        <v>196</v>
      </c>
      <c r="W52" s="88" t="s">
        <v>197</v>
      </c>
      <c r="X52" s="95" t="s">
        <v>198</v>
      </c>
      <c r="Y52" s="24"/>
      <c r="Z52" s="24"/>
    </row>
    <row r="53" ht="15.75" customHeight="1">
      <c r="A53" s="24"/>
      <c r="B53" s="88">
        <v>6.0</v>
      </c>
      <c r="C53" s="89" t="s">
        <v>163</v>
      </c>
      <c r="D53" s="89" t="s">
        <v>25</v>
      </c>
      <c r="E53" s="89" t="s">
        <v>83</v>
      </c>
      <c r="F53" s="90" t="s">
        <v>164</v>
      </c>
      <c r="G53" s="79" t="s">
        <v>199</v>
      </c>
      <c r="H53" s="91" t="s">
        <v>200</v>
      </c>
      <c r="I53" s="133">
        <v>3.0</v>
      </c>
      <c r="J53" s="134">
        <v>5.0</v>
      </c>
      <c r="K53" s="135">
        <f t="shared" si="17"/>
        <v>8</v>
      </c>
      <c r="L53" s="136" t="str">
        <f t="shared" si="18"/>
        <v>Riesgo Extremo</v>
      </c>
      <c r="M53" s="94" t="s">
        <v>56</v>
      </c>
      <c r="N53" s="95" t="s">
        <v>201</v>
      </c>
      <c r="O53" s="88">
        <v>2.0</v>
      </c>
      <c r="P53" s="92">
        <v>4.0</v>
      </c>
      <c r="Q53" s="93">
        <f t="shared" si="19"/>
        <v>6</v>
      </c>
      <c r="R53" s="89" t="str">
        <f t="shared" si="20"/>
        <v>Riesgo Alto</v>
      </c>
      <c r="S53" s="96" t="s">
        <v>168</v>
      </c>
      <c r="T53" s="138" t="s">
        <v>186</v>
      </c>
      <c r="U53" s="92" t="s">
        <v>202</v>
      </c>
      <c r="V53" s="96" t="s">
        <v>181</v>
      </c>
      <c r="W53" s="88" t="s">
        <v>203</v>
      </c>
      <c r="X53" s="95" t="s">
        <v>173</v>
      </c>
      <c r="Y53" s="24"/>
      <c r="Z53" s="24"/>
    </row>
    <row r="54" ht="15.75" customHeight="1">
      <c r="A54" s="24"/>
      <c r="B54" s="88">
        <v>7.0</v>
      </c>
      <c r="C54" s="89" t="s">
        <v>24</v>
      </c>
      <c r="D54" s="89" t="s">
        <v>54</v>
      </c>
      <c r="E54" s="89" t="s">
        <v>83</v>
      </c>
      <c r="F54" s="90" t="s">
        <v>204</v>
      </c>
      <c r="G54" s="79" t="s">
        <v>205</v>
      </c>
      <c r="H54" s="91" t="s">
        <v>206</v>
      </c>
      <c r="I54" s="133">
        <v>3.0</v>
      </c>
      <c r="J54" s="134">
        <v>3.0</v>
      </c>
      <c r="K54" s="135">
        <f t="shared" si="17"/>
        <v>6</v>
      </c>
      <c r="L54" s="136" t="str">
        <f t="shared" si="18"/>
        <v>Riesgo Alto</v>
      </c>
      <c r="M54" s="94" t="s">
        <v>56</v>
      </c>
      <c r="N54" s="95" t="s">
        <v>207</v>
      </c>
      <c r="O54" s="88">
        <v>2.0</v>
      </c>
      <c r="P54" s="92">
        <v>3.0</v>
      </c>
      <c r="Q54" s="93">
        <f t="shared" si="19"/>
        <v>5</v>
      </c>
      <c r="R54" s="89" t="str">
        <f t="shared" si="20"/>
        <v>Riesgo Medio</v>
      </c>
      <c r="S54" s="96" t="s">
        <v>168</v>
      </c>
      <c r="T54" s="138" t="s">
        <v>186</v>
      </c>
      <c r="U54" s="92" t="s">
        <v>202</v>
      </c>
      <c r="V54" s="96" t="s">
        <v>181</v>
      </c>
      <c r="W54" s="88" t="s">
        <v>208</v>
      </c>
      <c r="X54" s="95" t="s">
        <v>198</v>
      </c>
      <c r="Y54" s="24"/>
      <c r="Z54" s="24"/>
    </row>
    <row r="55" ht="15.75" customHeight="1">
      <c r="A55" s="24"/>
      <c r="B55" s="88">
        <v>8.0</v>
      </c>
      <c r="C55" s="89" t="s">
        <v>163</v>
      </c>
      <c r="D55" s="89" t="s">
        <v>25</v>
      </c>
      <c r="E55" s="89" t="s">
        <v>73</v>
      </c>
      <c r="F55" s="90" t="s">
        <v>209</v>
      </c>
      <c r="G55" s="79" t="s">
        <v>210</v>
      </c>
      <c r="H55" s="91" t="s">
        <v>211</v>
      </c>
      <c r="I55" s="133">
        <v>3.0</v>
      </c>
      <c r="J55" s="134">
        <v>4.0</v>
      </c>
      <c r="K55" s="135">
        <f t="shared" si="17"/>
        <v>7</v>
      </c>
      <c r="L55" s="136" t="str">
        <f t="shared" si="18"/>
        <v>Riesgo Alto</v>
      </c>
      <c r="M55" s="94" t="s">
        <v>195</v>
      </c>
      <c r="N55" s="95" t="s">
        <v>212</v>
      </c>
      <c r="O55" s="88">
        <v>2.0</v>
      </c>
      <c r="P55" s="92">
        <v>3.0</v>
      </c>
      <c r="Q55" s="93">
        <f t="shared" si="19"/>
        <v>5</v>
      </c>
      <c r="R55" s="89" t="str">
        <f t="shared" si="20"/>
        <v>Riesgo Medio</v>
      </c>
      <c r="S55" s="96" t="s">
        <v>168</v>
      </c>
      <c r="T55" s="138" t="s">
        <v>213</v>
      </c>
      <c r="U55" s="92" t="s">
        <v>73</v>
      </c>
      <c r="V55" s="96" t="s">
        <v>214</v>
      </c>
      <c r="W55" s="88" t="s">
        <v>215</v>
      </c>
      <c r="X55" s="95" t="s">
        <v>173</v>
      </c>
      <c r="Y55" s="24"/>
      <c r="Z55" s="24"/>
    </row>
    <row r="56" ht="15.75" customHeight="1">
      <c r="A56" s="24"/>
      <c r="B56" s="88">
        <v>9.0</v>
      </c>
      <c r="C56" s="89" t="s">
        <v>24</v>
      </c>
      <c r="D56" s="89" t="s">
        <v>25</v>
      </c>
      <c r="E56" s="89" t="s">
        <v>83</v>
      </c>
      <c r="F56" s="90" t="s">
        <v>164</v>
      </c>
      <c r="G56" s="79" t="s">
        <v>216</v>
      </c>
      <c r="H56" s="91" t="s">
        <v>217</v>
      </c>
      <c r="I56" s="133">
        <v>3.0</v>
      </c>
      <c r="J56" s="134">
        <v>3.0</v>
      </c>
      <c r="K56" s="135">
        <f t="shared" si="17"/>
        <v>6</v>
      </c>
      <c r="L56" s="136" t="str">
        <f t="shared" si="18"/>
        <v>Riesgo Alto</v>
      </c>
      <c r="M56" s="94" t="s">
        <v>195</v>
      </c>
      <c r="N56" s="95" t="s">
        <v>218</v>
      </c>
      <c r="O56" s="88">
        <v>2.0</v>
      </c>
      <c r="P56" s="92">
        <v>2.0</v>
      </c>
      <c r="Q56" s="93">
        <f t="shared" si="19"/>
        <v>4</v>
      </c>
      <c r="R56" s="89" t="str">
        <f t="shared" si="20"/>
        <v>Riesgo Bajo</v>
      </c>
      <c r="S56" s="96" t="s">
        <v>168</v>
      </c>
      <c r="T56" s="138" t="s">
        <v>186</v>
      </c>
      <c r="U56" s="92" t="s">
        <v>219</v>
      </c>
      <c r="V56" s="96" t="s">
        <v>181</v>
      </c>
      <c r="W56" s="88" t="s">
        <v>220</v>
      </c>
      <c r="X56" s="95" t="s">
        <v>173</v>
      </c>
      <c r="Y56" s="24"/>
      <c r="Z56" s="24"/>
    </row>
    <row r="57" ht="15.75" customHeight="1">
      <c r="A57" s="1"/>
      <c r="B57" s="88">
        <v>10.0</v>
      </c>
      <c r="C57" s="89" t="s">
        <v>163</v>
      </c>
      <c r="D57" s="89" t="s">
        <v>54</v>
      </c>
      <c r="E57" s="89" t="s">
        <v>83</v>
      </c>
      <c r="F57" s="90" t="s">
        <v>164</v>
      </c>
      <c r="G57" s="79" t="s">
        <v>221</v>
      </c>
      <c r="H57" s="91" t="s">
        <v>222</v>
      </c>
      <c r="I57" s="133">
        <v>3.0</v>
      </c>
      <c r="J57" s="134">
        <v>4.0</v>
      </c>
      <c r="K57" s="135">
        <f t="shared" si="17"/>
        <v>7</v>
      </c>
      <c r="L57" s="136" t="str">
        <f t="shared" si="18"/>
        <v>Riesgo Alto</v>
      </c>
      <c r="M57" s="94" t="s">
        <v>56</v>
      </c>
      <c r="N57" s="95" t="s">
        <v>223</v>
      </c>
      <c r="O57" s="88">
        <v>2.0</v>
      </c>
      <c r="P57" s="92">
        <v>3.0</v>
      </c>
      <c r="Q57" s="93">
        <f t="shared" si="19"/>
        <v>5</v>
      </c>
      <c r="R57" s="89" t="str">
        <f t="shared" si="20"/>
        <v>Riesgo Medio</v>
      </c>
      <c r="S57" s="96" t="s">
        <v>168</v>
      </c>
      <c r="T57" s="138" t="s">
        <v>186</v>
      </c>
      <c r="U57" s="92" t="s">
        <v>224</v>
      </c>
      <c r="V57" s="96" t="s">
        <v>181</v>
      </c>
      <c r="W57" s="88" t="s">
        <v>225</v>
      </c>
      <c r="X57" s="95" t="s">
        <v>173</v>
      </c>
      <c r="Y57" s="1"/>
      <c r="Z57" s="1"/>
    </row>
    <row r="58" ht="15.75" customHeight="1">
      <c r="A58" s="1"/>
      <c r="B58" s="142"/>
      <c r="C58" s="142"/>
      <c r="D58" s="142"/>
      <c r="E58" s="142"/>
      <c r="F58" s="142"/>
      <c r="G58" s="143"/>
      <c r="H58" s="142"/>
      <c r="I58" s="142"/>
      <c r="J58" s="142"/>
      <c r="K58" s="144"/>
      <c r="L58" s="142"/>
      <c r="M58" s="142"/>
      <c r="N58" s="145"/>
      <c r="O58" s="142"/>
      <c r="P58" s="142"/>
      <c r="Q58" s="144"/>
      <c r="R58" s="142"/>
      <c r="S58" s="142"/>
      <c r="T58" s="146"/>
      <c r="U58" s="147"/>
      <c r="V58" s="147"/>
      <c r="W58" s="148"/>
      <c r="X58" s="148"/>
      <c r="Y58" s="1"/>
      <c r="Z58" s="1"/>
    </row>
    <row r="59" ht="15.75" customHeight="1">
      <c r="A59" s="1"/>
      <c r="B59" s="142"/>
      <c r="C59" s="142"/>
      <c r="D59" s="142"/>
      <c r="E59" s="142"/>
      <c r="F59" s="142"/>
      <c r="G59" s="143"/>
      <c r="H59" s="142"/>
      <c r="I59" s="142"/>
      <c r="J59" s="142"/>
      <c r="K59" s="144"/>
      <c r="L59" s="142"/>
      <c r="M59" s="142"/>
      <c r="N59" s="145"/>
      <c r="O59" s="142"/>
      <c r="P59" s="142"/>
      <c r="Q59" s="144"/>
      <c r="R59" s="142"/>
      <c r="S59" s="142"/>
      <c r="T59" s="146"/>
      <c r="U59" s="147"/>
      <c r="V59" s="147"/>
      <c r="W59" s="148"/>
      <c r="X59" s="148"/>
      <c r="Y59" s="1"/>
      <c r="Z59" s="1"/>
    </row>
    <row r="60" ht="15.75" customHeight="1">
      <c r="A60" s="1"/>
      <c r="B60" s="142"/>
      <c r="C60" s="142" t="s">
        <v>24</v>
      </c>
      <c r="D60" s="142" t="s">
        <v>25</v>
      </c>
      <c r="E60" s="142" t="s">
        <v>26</v>
      </c>
      <c r="F60" s="142"/>
      <c r="G60" s="143" t="s">
        <v>40</v>
      </c>
      <c r="H60" s="142">
        <v>1.0</v>
      </c>
      <c r="I60" s="142">
        <v>1.0</v>
      </c>
      <c r="J60" s="142" t="s">
        <v>226</v>
      </c>
      <c r="K60" s="144" t="str">
        <f>+I60+J60</f>
        <v>#VALUE!</v>
      </c>
      <c r="L60" s="142" t="str">
        <f>IF(K60&lt;=4,"Riesgo Bajo",IF(K60=5,"Riesgo Medio",IF(K60&lt;=7,"Riesgo Alto",IF(K60&gt;=8,"Riesgo Extremo"))))</f>
        <v>#VALUE!</v>
      </c>
      <c r="M60" s="142"/>
      <c r="N60" s="142" t="s">
        <v>227</v>
      </c>
      <c r="O60" s="142"/>
      <c r="P60" s="142"/>
      <c r="Q60" s="144">
        <f>+O60+P60</f>
        <v>0</v>
      </c>
      <c r="R60" s="142" t="str">
        <f>IF(Q60&lt;=4,"Riesgo Bajo",IF(Q60=5,"Riesgo Medio",IF(Q60&lt;=7,"Riesgo Alto",IF(Q60&gt;=8,"Riesgo Extremo"))))</f>
        <v>Riesgo Bajo</v>
      </c>
      <c r="S60" s="142" t="s">
        <v>32</v>
      </c>
      <c r="T60" s="146"/>
      <c r="U60" s="147"/>
      <c r="V60" s="147"/>
      <c r="W60" s="148"/>
      <c r="X60" s="148"/>
      <c r="Y60" s="1"/>
      <c r="Z60" s="1"/>
    </row>
    <row r="61" ht="15.75" customHeight="1">
      <c r="A61" s="1"/>
      <c r="B61" s="142"/>
      <c r="C61" s="142" t="s">
        <v>82</v>
      </c>
      <c r="D61" s="142" t="s">
        <v>54</v>
      </c>
      <c r="E61" s="142" t="s">
        <v>49</v>
      </c>
      <c r="F61" s="142"/>
      <c r="G61" s="143" t="s">
        <v>228</v>
      </c>
      <c r="H61" s="142">
        <v>2.0</v>
      </c>
      <c r="I61" s="142">
        <v>2.0</v>
      </c>
      <c r="J61" s="142" t="s">
        <v>229</v>
      </c>
      <c r="K61" s="144"/>
      <c r="L61" s="142"/>
      <c r="M61" s="142"/>
      <c r="N61" s="142" t="s">
        <v>230</v>
      </c>
      <c r="O61" s="142"/>
      <c r="P61" s="142"/>
      <c r="Q61" s="144"/>
      <c r="R61" s="142"/>
      <c r="S61" s="142" t="s">
        <v>79</v>
      </c>
      <c r="T61" s="146"/>
      <c r="U61" s="147"/>
      <c r="V61" s="147"/>
      <c r="W61" s="148"/>
      <c r="X61" s="148"/>
      <c r="Y61" s="1"/>
      <c r="Z61" s="1"/>
    </row>
    <row r="62" ht="15.75" customHeight="1">
      <c r="A62" s="1"/>
      <c r="B62" s="142"/>
      <c r="C62" s="142"/>
      <c r="D62" s="142"/>
      <c r="E62" s="142" t="s">
        <v>63</v>
      </c>
      <c r="F62" s="142"/>
      <c r="G62" s="143" t="s">
        <v>42</v>
      </c>
      <c r="H62" s="142">
        <v>3.0</v>
      </c>
      <c r="I62" s="142">
        <v>3.0</v>
      </c>
      <c r="J62" s="142" t="s">
        <v>231</v>
      </c>
      <c r="K62" s="144"/>
      <c r="L62" s="142"/>
      <c r="M62" s="142"/>
      <c r="N62" s="142" t="s">
        <v>232</v>
      </c>
      <c r="O62" s="142"/>
      <c r="P62" s="142"/>
      <c r="Q62" s="144"/>
      <c r="R62" s="142"/>
      <c r="S62" s="142"/>
      <c r="T62" s="146"/>
      <c r="U62" s="147"/>
      <c r="V62" s="147"/>
      <c r="W62" s="148"/>
      <c r="X62" s="148"/>
      <c r="Y62" s="1"/>
      <c r="Z62" s="1"/>
    </row>
    <row r="63" ht="15.75" customHeight="1">
      <c r="A63" s="1"/>
      <c r="B63" s="142"/>
      <c r="C63" s="142"/>
      <c r="D63" s="142"/>
      <c r="E63" s="142" t="s">
        <v>83</v>
      </c>
      <c r="F63" s="142"/>
      <c r="G63" s="143" t="s">
        <v>110</v>
      </c>
      <c r="H63" s="142">
        <v>4.0</v>
      </c>
      <c r="I63" s="142">
        <v>4.0</v>
      </c>
      <c r="J63" s="142" t="s">
        <v>78</v>
      </c>
      <c r="K63" s="144"/>
      <c r="L63" s="142"/>
      <c r="M63" s="142"/>
      <c r="N63" s="142" t="s">
        <v>233</v>
      </c>
      <c r="O63" s="142"/>
      <c r="P63" s="142"/>
      <c r="Q63" s="144"/>
      <c r="R63" s="142"/>
      <c r="S63" s="142"/>
      <c r="T63" s="146"/>
      <c r="U63" s="147"/>
      <c r="V63" s="147"/>
      <c r="W63" s="148"/>
      <c r="X63" s="148"/>
      <c r="Y63" s="1"/>
      <c r="Z63" s="1"/>
    </row>
    <row r="64" ht="15.75" customHeight="1">
      <c r="A64" s="1"/>
      <c r="B64" s="142"/>
      <c r="C64" s="142"/>
      <c r="D64" s="142"/>
      <c r="E64" s="142"/>
      <c r="F64" s="142"/>
      <c r="G64" s="143" t="s">
        <v>27</v>
      </c>
      <c r="H64" s="142">
        <v>5.0</v>
      </c>
      <c r="I64" s="142">
        <v>5.0</v>
      </c>
      <c r="J64" s="142"/>
      <c r="K64" s="144"/>
      <c r="L64" s="142"/>
      <c r="M64" s="142"/>
      <c r="N64" s="142" t="s">
        <v>234</v>
      </c>
      <c r="O64" s="142"/>
      <c r="P64" s="142"/>
      <c r="Q64" s="144"/>
      <c r="R64" s="142"/>
      <c r="S64" s="142"/>
      <c r="T64" s="146"/>
      <c r="U64" s="147"/>
      <c r="V64" s="147"/>
      <c r="W64" s="148"/>
      <c r="X64" s="148"/>
      <c r="Y64" s="1"/>
      <c r="Z64" s="1"/>
    </row>
    <row r="65" ht="15.75" customHeight="1">
      <c r="A65" s="1"/>
      <c r="B65" s="142"/>
      <c r="C65" s="142"/>
      <c r="D65" s="142"/>
      <c r="E65" s="142"/>
      <c r="F65" s="142"/>
      <c r="G65" s="143" t="s">
        <v>235</v>
      </c>
      <c r="H65" s="142"/>
      <c r="I65" s="142"/>
      <c r="J65" s="142"/>
      <c r="K65" s="144"/>
      <c r="L65" s="142"/>
      <c r="M65" s="142"/>
      <c r="N65" s="145"/>
      <c r="O65" s="142"/>
      <c r="P65" s="142"/>
      <c r="Q65" s="144"/>
      <c r="R65" s="142"/>
      <c r="S65" s="142"/>
      <c r="T65" s="146"/>
      <c r="U65" s="147"/>
      <c r="V65" s="147"/>
      <c r="W65" s="148"/>
      <c r="X65" s="148"/>
      <c r="Y65" s="1"/>
      <c r="Z65" s="1"/>
    </row>
    <row r="66" ht="15.75" customHeight="1">
      <c r="A66" s="1"/>
      <c r="B66" s="142"/>
      <c r="C66" s="142"/>
      <c r="D66" s="142"/>
      <c r="E66" s="142"/>
      <c r="F66" s="142"/>
      <c r="G66" s="143" t="s">
        <v>126</v>
      </c>
      <c r="H66" s="142"/>
      <c r="I66" s="142"/>
      <c r="J66" s="142"/>
      <c r="K66" s="144">
        <v>1.0</v>
      </c>
      <c r="L66" s="142"/>
      <c r="M66" s="142"/>
      <c r="N66" s="145"/>
      <c r="O66" s="142"/>
      <c r="P66" s="142"/>
      <c r="Q66" s="144"/>
      <c r="R66" s="142"/>
      <c r="S66" s="142"/>
      <c r="T66" s="146"/>
      <c r="U66" s="147"/>
      <c r="V66" s="147"/>
      <c r="W66" s="148"/>
      <c r="X66" s="148"/>
      <c r="Y66" s="1"/>
      <c r="Z66" s="1"/>
    </row>
    <row r="67" ht="15.75" customHeight="1">
      <c r="A67" s="1"/>
      <c r="B67" s="142"/>
      <c r="C67" s="142"/>
      <c r="D67" s="142"/>
      <c r="E67" s="142"/>
      <c r="F67" s="142"/>
      <c r="G67" s="143" t="s">
        <v>151</v>
      </c>
      <c r="H67" s="142"/>
      <c r="I67" s="142"/>
      <c r="J67" s="142"/>
      <c r="K67" s="144">
        <v>2.0</v>
      </c>
      <c r="L67" s="142"/>
      <c r="M67" s="142"/>
      <c r="N67" s="145"/>
      <c r="O67" s="142"/>
      <c r="P67" s="142"/>
      <c r="Q67" s="144"/>
      <c r="R67" s="142"/>
      <c r="S67" s="142"/>
      <c r="T67" s="146"/>
      <c r="U67" s="147"/>
      <c r="V67" s="147"/>
      <c r="W67" s="148"/>
      <c r="X67" s="148"/>
      <c r="Y67" s="1"/>
      <c r="Z67" s="1"/>
    </row>
    <row r="68" ht="15.75" customHeight="1">
      <c r="A68" s="1"/>
      <c r="B68" s="142"/>
      <c r="C68" s="142"/>
      <c r="D68" s="142"/>
      <c r="E68" s="142"/>
      <c r="F68" s="142"/>
      <c r="G68" s="143"/>
      <c r="H68" s="142"/>
      <c r="I68" s="142"/>
      <c r="J68" s="142"/>
      <c r="K68" s="144">
        <v>3.0</v>
      </c>
      <c r="L68" s="142"/>
      <c r="M68" s="142"/>
      <c r="N68" s="145"/>
      <c r="O68" s="142"/>
      <c r="P68" s="142"/>
      <c r="Q68" s="144"/>
      <c r="R68" s="142"/>
      <c r="S68" s="142"/>
      <c r="T68" s="146"/>
      <c r="U68" s="147"/>
      <c r="V68" s="147"/>
      <c r="W68" s="148"/>
      <c r="X68" s="148"/>
      <c r="Y68" s="1"/>
      <c r="Z68" s="1"/>
    </row>
    <row r="69" ht="15.75" customHeight="1">
      <c r="A69" s="1"/>
      <c r="B69" s="142"/>
      <c r="C69" s="142"/>
      <c r="D69" s="142"/>
      <c r="E69" s="142"/>
      <c r="F69" s="142"/>
      <c r="G69" s="143"/>
      <c r="H69" s="142"/>
      <c r="I69" s="142"/>
      <c r="J69" s="142"/>
      <c r="K69" s="144">
        <v>4.0</v>
      </c>
      <c r="L69" s="142"/>
      <c r="M69" s="142"/>
      <c r="N69" s="145"/>
      <c r="O69" s="142"/>
      <c r="P69" s="142"/>
      <c r="Q69" s="144"/>
      <c r="R69" s="142"/>
      <c r="S69" s="142"/>
      <c r="T69" s="146"/>
      <c r="U69" s="147"/>
      <c r="V69" s="147"/>
      <c r="W69" s="148"/>
      <c r="X69" s="148"/>
      <c r="Y69" s="1"/>
      <c r="Z69" s="1"/>
    </row>
    <row r="70" ht="15.75" customHeight="1">
      <c r="A70" s="1"/>
      <c r="B70" s="142"/>
      <c r="C70" s="142"/>
      <c r="D70" s="142"/>
      <c r="E70" s="142"/>
      <c r="F70" s="142"/>
      <c r="G70" s="143"/>
      <c r="H70" s="142"/>
      <c r="I70" s="142"/>
      <c r="J70" s="142"/>
      <c r="K70" s="144">
        <v>5.0</v>
      </c>
      <c r="L70" s="142"/>
      <c r="M70" s="142"/>
      <c r="N70" s="145"/>
      <c r="O70" s="142"/>
      <c r="P70" s="142"/>
      <c r="Q70" s="144"/>
      <c r="R70" s="142"/>
      <c r="S70" s="142"/>
      <c r="T70" s="146"/>
      <c r="U70" s="147"/>
      <c r="V70" s="147"/>
      <c r="W70" s="148"/>
      <c r="X70" s="148"/>
      <c r="Y70" s="1"/>
      <c r="Z70" s="1"/>
    </row>
    <row r="71" ht="15.75" customHeight="1">
      <c r="A71" s="1"/>
      <c r="B71" s="142"/>
      <c r="C71" s="142"/>
      <c r="D71" s="142"/>
      <c r="E71" s="142"/>
      <c r="F71" s="142"/>
      <c r="G71" s="143"/>
      <c r="H71" s="142"/>
      <c r="I71" s="142"/>
      <c r="J71" s="142"/>
      <c r="K71" s="144">
        <v>6.0</v>
      </c>
      <c r="L71" s="142"/>
      <c r="M71" s="142"/>
      <c r="N71" s="145"/>
      <c r="O71" s="142"/>
      <c r="P71" s="142"/>
      <c r="Q71" s="144"/>
      <c r="R71" s="142"/>
      <c r="S71" s="142"/>
      <c r="T71" s="146"/>
      <c r="U71" s="147"/>
      <c r="V71" s="147"/>
      <c r="W71" s="148"/>
      <c r="X71" s="148"/>
      <c r="Y71" s="1"/>
      <c r="Z71" s="1"/>
    </row>
    <row r="72" ht="15.75" customHeight="1">
      <c r="A72" s="1"/>
      <c r="B72" s="142"/>
      <c r="C72" s="142"/>
      <c r="D72" s="142"/>
      <c r="E72" s="142"/>
      <c r="F72" s="142"/>
      <c r="G72" s="143"/>
      <c r="H72" s="142"/>
      <c r="I72" s="142"/>
      <c r="J72" s="142"/>
      <c r="K72" s="144">
        <v>7.0</v>
      </c>
      <c r="L72" s="142"/>
      <c r="M72" s="142"/>
      <c r="N72" s="145"/>
      <c r="O72" s="142"/>
      <c r="P72" s="142"/>
      <c r="Q72" s="144"/>
      <c r="R72" s="142"/>
      <c r="S72" s="142"/>
      <c r="T72" s="146"/>
      <c r="U72" s="147"/>
      <c r="V72" s="147"/>
      <c r="W72" s="148"/>
      <c r="X72" s="148"/>
      <c r="Y72" s="1"/>
      <c r="Z72" s="1"/>
    </row>
    <row r="73" ht="15.75" customHeight="1">
      <c r="A73" s="1"/>
      <c r="B73" s="142"/>
      <c r="C73" s="142"/>
      <c r="D73" s="142"/>
      <c r="E73" s="142"/>
      <c r="F73" s="142"/>
      <c r="G73" s="143"/>
      <c r="H73" s="142"/>
      <c r="I73" s="142"/>
      <c r="J73" s="142"/>
      <c r="K73" s="144">
        <v>8.0</v>
      </c>
      <c r="L73" s="142"/>
      <c r="M73" s="142"/>
      <c r="N73" s="145"/>
      <c r="O73" s="142"/>
      <c r="P73" s="142"/>
      <c r="Q73" s="144"/>
      <c r="R73" s="142"/>
      <c r="S73" s="142"/>
      <c r="T73" s="146"/>
      <c r="U73" s="147"/>
      <c r="V73" s="147"/>
      <c r="W73" s="148"/>
      <c r="X73" s="148"/>
      <c r="Y73" s="1"/>
      <c r="Z73" s="1"/>
    </row>
    <row r="74" ht="15.75" customHeight="1">
      <c r="A74" s="1"/>
      <c r="B74" s="142"/>
      <c r="C74" s="142"/>
      <c r="D74" s="142"/>
      <c r="E74" s="142"/>
      <c r="F74" s="142"/>
      <c r="G74" s="143"/>
      <c r="H74" s="142"/>
      <c r="I74" s="142"/>
      <c r="J74" s="142"/>
      <c r="K74" s="144">
        <v>9.0</v>
      </c>
      <c r="L74" s="142"/>
      <c r="M74" s="142"/>
      <c r="N74" s="145"/>
      <c r="O74" s="142"/>
      <c r="P74" s="142"/>
      <c r="Q74" s="144"/>
      <c r="R74" s="142"/>
      <c r="S74" s="142"/>
      <c r="T74" s="146"/>
      <c r="U74" s="147"/>
      <c r="V74" s="147"/>
      <c r="W74" s="148"/>
      <c r="X74" s="148"/>
      <c r="Y74" s="1"/>
      <c r="Z74" s="1"/>
    </row>
    <row r="75" ht="15.75" customHeight="1">
      <c r="A75" s="1"/>
      <c r="B75" s="142"/>
      <c r="C75" s="142"/>
      <c r="D75" s="142"/>
      <c r="E75" s="142"/>
      <c r="F75" s="142"/>
      <c r="G75" s="143"/>
      <c r="H75" s="142"/>
      <c r="I75" s="142"/>
      <c r="J75" s="142"/>
      <c r="K75" s="144">
        <v>10.0</v>
      </c>
      <c r="L75" s="142"/>
      <c r="M75" s="142"/>
      <c r="N75" s="145"/>
      <c r="O75" s="142"/>
      <c r="P75" s="142"/>
      <c r="Q75" s="144"/>
      <c r="R75" s="142"/>
      <c r="S75" s="142"/>
      <c r="T75" s="146"/>
      <c r="U75" s="147"/>
      <c r="V75" s="147"/>
      <c r="W75" s="148"/>
      <c r="X75" s="148"/>
      <c r="Y75" s="1"/>
      <c r="Z75" s="1"/>
    </row>
    <row r="76" ht="15.75" customHeight="1">
      <c r="A76" s="1"/>
      <c r="B76" s="142"/>
      <c r="C76" s="142"/>
      <c r="D76" s="142"/>
      <c r="E76" s="142"/>
      <c r="F76" s="142"/>
      <c r="G76" s="143"/>
      <c r="H76" s="142"/>
      <c r="I76" s="142"/>
      <c r="J76" s="142"/>
      <c r="K76" s="144"/>
      <c r="L76" s="142"/>
      <c r="M76" s="142"/>
      <c r="N76" s="145"/>
      <c r="O76" s="142"/>
      <c r="P76" s="142"/>
      <c r="Q76" s="144"/>
      <c r="R76" s="142"/>
      <c r="S76" s="142"/>
      <c r="T76" s="146"/>
      <c r="U76" s="147"/>
      <c r="V76" s="147"/>
      <c r="W76" s="148"/>
      <c r="X76" s="148"/>
      <c r="Y76" s="1"/>
      <c r="Z76" s="1"/>
    </row>
    <row r="77" ht="15.75" customHeight="1">
      <c r="A77" s="1"/>
      <c r="B77" s="148"/>
      <c r="C77" s="148"/>
      <c r="D77" s="148"/>
      <c r="E77" s="148"/>
      <c r="F77" s="148"/>
      <c r="G77" s="149"/>
      <c r="H77" s="148"/>
      <c r="I77" s="148"/>
      <c r="J77" s="148"/>
      <c r="K77" s="150"/>
      <c r="L77" s="148"/>
      <c r="M77" s="148"/>
      <c r="N77" s="151"/>
      <c r="O77" s="148"/>
      <c r="P77" s="148"/>
      <c r="Q77" s="150"/>
      <c r="R77" s="148"/>
      <c r="S77" s="148"/>
      <c r="T77" s="147"/>
      <c r="U77" s="147"/>
      <c r="V77" s="147"/>
      <c r="W77" s="148"/>
      <c r="X77" s="148"/>
      <c r="Y77" s="1"/>
      <c r="Z77" s="1"/>
    </row>
    <row r="78" ht="15.75" customHeight="1">
      <c r="A78" s="1"/>
      <c r="B78" s="148"/>
      <c r="C78" s="148"/>
      <c r="D78" s="148"/>
      <c r="E78" s="148"/>
      <c r="F78" s="148"/>
      <c r="G78" s="149"/>
      <c r="H78" s="148"/>
      <c r="I78" s="148"/>
      <c r="J78" s="148"/>
      <c r="K78" s="150"/>
      <c r="L78" s="148"/>
      <c r="M78" s="148"/>
      <c r="N78" s="151"/>
      <c r="O78" s="148"/>
      <c r="P78" s="148"/>
      <c r="Q78" s="150"/>
      <c r="R78" s="148"/>
      <c r="S78" s="148"/>
      <c r="T78" s="147"/>
      <c r="U78" s="147"/>
      <c r="V78" s="147"/>
      <c r="W78" s="148"/>
      <c r="X78" s="148"/>
      <c r="Y78" s="1"/>
      <c r="Z78" s="1"/>
    </row>
    <row r="79" ht="15.75" customHeight="1">
      <c r="A79" s="1"/>
      <c r="B79" s="148"/>
      <c r="C79" s="148"/>
      <c r="D79" s="148"/>
      <c r="E79" s="148"/>
      <c r="F79" s="148"/>
      <c r="G79" s="149"/>
      <c r="H79" s="148"/>
      <c r="I79" s="148"/>
      <c r="J79" s="148"/>
      <c r="K79" s="150"/>
      <c r="L79" s="148"/>
      <c r="M79" s="148"/>
      <c r="N79" s="151"/>
      <c r="O79" s="148"/>
      <c r="P79" s="148"/>
      <c r="Q79" s="150"/>
      <c r="R79" s="148"/>
      <c r="S79" s="148"/>
      <c r="T79" s="147"/>
      <c r="U79" s="147"/>
      <c r="V79" s="147"/>
      <c r="W79" s="148"/>
      <c r="X79" s="148"/>
      <c r="Y79" s="1"/>
      <c r="Z79" s="1"/>
    </row>
    <row r="80" ht="15.75" customHeight="1">
      <c r="A80" s="1"/>
      <c r="B80" s="148"/>
      <c r="C80" s="148"/>
      <c r="D80" s="148"/>
      <c r="E80" s="148"/>
      <c r="F80" s="148"/>
      <c r="G80" s="149"/>
      <c r="H80" s="148"/>
      <c r="I80" s="148"/>
      <c r="J80" s="148"/>
      <c r="K80" s="150"/>
      <c r="L80" s="148"/>
      <c r="M80" s="148"/>
      <c r="N80" s="151"/>
      <c r="O80" s="148"/>
      <c r="P80" s="148"/>
      <c r="Q80" s="150"/>
      <c r="R80" s="148"/>
      <c r="S80" s="148"/>
      <c r="T80" s="147"/>
      <c r="U80" s="147"/>
      <c r="V80" s="147"/>
      <c r="W80" s="148"/>
      <c r="X80" s="148"/>
      <c r="Y80" s="1"/>
      <c r="Z80" s="1"/>
    </row>
    <row r="81" ht="15.75" customHeight="1">
      <c r="A81" s="1"/>
      <c r="B81" s="148"/>
      <c r="C81" s="148"/>
      <c r="D81" s="148"/>
      <c r="E81" s="148"/>
      <c r="F81" s="148"/>
      <c r="G81" s="149"/>
      <c r="H81" s="148"/>
      <c r="I81" s="148"/>
      <c r="J81" s="148"/>
      <c r="K81" s="150"/>
      <c r="L81" s="148"/>
      <c r="M81" s="148"/>
      <c r="N81" s="151"/>
      <c r="O81" s="148"/>
      <c r="P81" s="148"/>
      <c r="Q81" s="150"/>
      <c r="R81" s="148"/>
      <c r="S81" s="148"/>
      <c r="T81" s="147"/>
      <c r="U81" s="147"/>
      <c r="V81" s="147"/>
      <c r="W81" s="148"/>
      <c r="X81" s="148"/>
      <c r="Y81" s="1"/>
      <c r="Z81" s="1"/>
    </row>
    <row r="82" ht="15.75" customHeight="1">
      <c r="A82" s="1"/>
      <c r="B82" s="148"/>
      <c r="C82" s="148"/>
      <c r="D82" s="148"/>
      <c r="E82" s="148"/>
      <c r="F82" s="148"/>
      <c r="G82" s="149"/>
      <c r="H82" s="148"/>
      <c r="I82" s="148"/>
      <c r="J82" s="148"/>
      <c r="K82" s="150"/>
      <c r="L82" s="148"/>
      <c r="M82" s="148"/>
      <c r="N82" s="151"/>
      <c r="O82" s="148"/>
      <c r="P82" s="148"/>
      <c r="Q82" s="150"/>
      <c r="R82" s="148"/>
      <c r="S82" s="148"/>
      <c r="T82" s="147"/>
      <c r="U82" s="147"/>
      <c r="V82" s="147"/>
      <c r="W82" s="148"/>
      <c r="X82" s="148"/>
      <c r="Y82" s="1"/>
      <c r="Z82" s="1"/>
    </row>
    <row r="83" ht="15.75" customHeight="1">
      <c r="A83" s="1"/>
      <c r="B83" s="148"/>
      <c r="C83" s="148"/>
      <c r="D83" s="148"/>
      <c r="E83" s="148"/>
      <c r="F83" s="148"/>
      <c r="G83" s="149"/>
      <c r="H83" s="148"/>
      <c r="I83" s="148"/>
      <c r="J83" s="148"/>
      <c r="K83" s="150"/>
      <c r="L83" s="148"/>
      <c r="M83" s="148"/>
      <c r="N83" s="151"/>
      <c r="O83" s="148"/>
      <c r="P83" s="148"/>
      <c r="Q83" s="150"/>
      <c r="R83" s="148"/>
      <c r="S83" s="148"/>
      <c r="T83" s="147"/>
      <c r="U83" s="147"/>
      <c r="V83" s="147"/>
      <c r="W83" s="148"/>
      <c r="X83" s="148"/>
      <c r="Y83" s="1"/>
      <c r="Z83" s="1"/>
    </row>
    <row r="84" ht="15.75" customHeight="1">
      <c r="A84" s="1"/>
      <c r="B84" s="148"/>
      <c r="C84" s="148"/>
      <c r="D84" s="148"/>
      <c r="E84" s="148"/>
      <c r="F84" s="148"/>
      <c r="G84" s="149"/>
      <c r="H84" s="148"/>
      <c r="I84" s="148"/>
      <c r="J84" s="148"/>
      <c r="K84" s="150"/>
      <c r="L84" s="148"/>
      <c r="M84" s="148"/>
      <c r="N84" s="151"/>
      <c r="O84" s="148"/>
      <c r="P84" s="148"/>
      <c r="Q84" s="150"/>
      <c r="R84" s="148"/>
      <c r="S84" s="148"/>
      <c r="T84" s="147"/>
      <c r="U84" s="147"/>
      <c r="V84" s="147"/>
      <c r="W84" s="148"/>
      <c r="X84" s="148"/>
      <c r="Y84" s="1"/>
      <c r="Z84" s="1"/>
    </row>
    <row r="85" ht="15.75" customHeight="1">
      <c r="A85" s="1"/>
      <c r="B85" s="148"/>
      <c r="C85" s="148"/>
      <c r="D85" s="148"/>
      <c r="E85" s="148"/>
      <c r="F85" s="148"/>
      <c r="G85" s="149"/>
      <c r="H85" s="148"/>
      <c r="I85" s="148"/>
      <c r="J85" s="148"/>
      <c r="K85" s="150"/>
      <c r="L85" s="148"/>
      <c r="M85" s="148"/>
      <c r="N85" s="151"/>
      <c r="O85" s="148"/>
      <c r="P85" s="148"/>
      <c r="Q85" s="150"/>
      <c r="R85" s="148"/>
      <c r="S85" s="148"/>
      <c r="T85" s="147"/>
      <c r="U85" s="147"/>
      <c r="V85" s="147"/>
      <c r="W85" s="148"/>
      <c r="X85" s="148"/>
      <c r="Y85" s="1"/>
      <c r="Z85" s="1"/>
    </row>
    <row r="86" ht="15.75" customHeight="1">
      <c r="A86" s="1"/>
      <c r="B86" s="148"/>
      <c r="C86" s="148"/>
      <c r="D86" s="148"/>
      <c r="E86" s="148"/>
      <c r="F86" s="148"/>
      <c r="G86" s="149"/>
      <c r="H86" s="148"/>
      <c r="I86" s="148"/>
      <c r="J86" s="148"/>
      <c r="K86" s="150"/>
      <c r="L86" s="148"/>
      <c r="M86" s="148"/>
      <c r="N86" s="151"/>
      <c r="O86" s="148"/>
      <c r="P86" s="148"/>
      <c r="Q86" s="150"/>
      <c r="R86" s="148"/>
      <c r="S86" s="148"/>
      <c r="T86" s="147"/>
      <c r="U86" s="147"/>
      <c r="V86" s="147"/>
      <c r="W86" s="148"/>
      <c r="X86" s="148"/>
      <c r="Y86" s="1"/>
      <c r="Z86" s="1"/>
    </row>
    <row r="87" ht="15.75" customHeight="1">
      <c r="A87" s="1"/>
      <c r="B87" s="148"/>
      <c r="C87" s="148"/>
      <c r="D87" s="148"/>
      <c r="E87" s="148"/>
      <c r="F87" s="148"/>
      <c r="G87" s="149"/>
      <c r="H87" s="148"/>
      <c r="I87" s="148"/>
      <c r="J87" s="148"/>
      <c r="K87" s="150"/>
      <c r="L87" s="148"/>
      <c r="M87" s="148"/>
      <c r="N87" s="151"/>
      <c r="O87" s="148"/>
      <c r="P87" s="148"/>
      <c r="Q87" s="150"/>
      <c r="R87" s="148"/>
      <c r="S87" s="148"/>
      <c r="T87" s="147"/>
      <c r="U87" s="147"/>
      <c r="V87" s="147"/>
      <c r="W87" s="148"/>
      <c r="X87" s="148"/>
      <c r="Y87" s="1"/>
      <c r="Z87" s="1"/>
    </row>
    <row r="88" ht="15.75" customHeight="1">
      <c r="A88" s="1"/>
      <c r="B88" s="148"/>
      <c r="C88" s="148"/>
      <c r="D88" s="148"/>
      <c r="E88" s="148"/>
      <c r="F88" s="148"/>
      <c r="G88" s="149"/>
      <c r="H88" s="148"/>
      <c r="I88" s="148"/>
      <c r="J88" s="148"/>
      <c r="K88" s="150"/>
      <c r="L88" s="148"/>
      <c r="M88" s="148"/>
      <c r="N88" s="151"/>
      <c r="O88" s="148"/>
      <c r="P88" s="148"/>
      <c r="Q88" s="150"/>
      <c r="R88" s="148"/>
      <c r="S88" s="148"/>
      <c r="T88" s="147"/>
      <c r="U88" s="147"/>
      <c r="V88" s="147"/>
      <c r="W88" s="148"/>
      <c r="X88" s="148"/>
      <c r="Y88" s="1"/>
      <c r="Z88" s="1"/>
    </row>
    <row r="89" ht="15.75" customHeight="1">
      <c r="A89" s="1"/>
      <c r="B89" s="1"/>
      <c r="C89" s="1"/>
      <c r="D89" s="1"/>
      <c r="E89" s="1"/>
      <c r="F89" s="1"/>
      <c r="G89" s="2"/>
      <c r="H89" s="1"/>
      <c r="I89" s="1"/>
      <c r="J89" s="1"/>
      <c r="K89" s="3"/>
      <c r="L89" s="1"/>
      <c r="M89" s="1"/>
      <c r="N89" s="4"/>
      <c r="O89" s="1"/>
      <c r="P89" s="1"/>
      <c r="Q89" s="3"/>
      <c r="R89" s="1"/>
      <c r="S89" s="1"/>
      <c r="T89" s="5"/>
      <c r="U89" s="5"/>
      <c r="V89" s="5"/>
      <c r="W89" s="1"/>
      <c r="X89" s="1"/>
      <c r="Y89" s="1"/>
      <c r="Z89" s="1"/>
    </row>
    <row r="90" ht="15.75" customHeight="1">
      <c r="A90" s="1"/>
      <c r="B90" s="1"/>
      <c r="C90" s="1"/>
      <c r="D90" s="1"/>
      <c r="E90" s="1"/>
      <c r="F90" s="1"/>
      <c r="G90" s="2"/>
      <c r="H90" s="1"/>
      <c r="I90" s="1"/>
      <c r="J90" s="1"/>
      <c r="K90" s="3"/>
      <c r="L90" s="1"/>
      <c r="M90" s="1"/>
      <c r="N90" s="4"/>
      <c r="O90" s="1"/>
      <c r="P90" s="1"/>
      <c r="Q90" s="3"/>
      <c r="R90" s="1"/>
      <c r="S90" s="1"/>
      <c r="T90" s="5"/>
      <c r="U90" s="5"/>
      <c r="V90" s="5"/>
      <c r="W90" s="1"/>
      <c r="X90" s="1"/>
      <c r="Y90" s="1"/>
      <c r="Z90" s="1"/>
    </row>
    <row r="91" ht="15.75" customHeight="1">
      <c r="A91" s="1"/>
      <c r="B91" s="1"/>
      <c r="C91" s="1"/>
      <c r="D91" s="1"/>
      <c r="E91" s="1"/>
      <c r="F91" s="1"/>
      <c r="G91" s="2"/>
      <c r="H91" s="1"/>
      <c r="I91" s="1"/>
      <c r="J91" s="1"/>
      <c r="K91" s="3"/>
      <c r="L91" s="1"/>
      <c r="M91" s="1"/>
      <c r="N91" s="4"/>
      <c r="O91" s="1"/>
      <c r="P91" s="1"/>
      <c r="Q91" s="3"/>
      <c r="R91" s="1"/>
      <c r="S91" s="1"/>
      <c r="T91" s="5"/>
      <c r="U91" s="5"/>
      <c r="V91" s="5"/>
      <c r="W91" s="1"/>
      <c r="X91" s="1"/>
      <c r="Y91" s="1"/>
      <c r="Z91" s="1"/>
    </row>
    <row r="92" ht="15.75" customHeight="1">
      <c r="A92" s="1"/>
      <c r="B92" s="1"/>
      <c r="C92" s="1"/>
      <c r="D92" s="1"/>
      <c r="E92" s="1"/>
      <c r="F92" s="1"/>
      <c r="G92" s="2"/>
      <c r="H92" s="1"/>
      <c r="I92" s="1"/>
      <c r="J92" s="1"/>
      <c r="K92" s="3"/>
      <c r="L92" s="1"/>
      <c r="M92" s="1"/>
      <c r="N92" s="4"/>
      <c r="O92" s="1"/>
      <c r="P92" s="1"/>
      <c r="Q92" s="3"/>
      <c r="R92" s="1"/>
      <c r="S92" s="1"/>
      <c r="T92" s="5"/>
      <c r="U92" s="5"/>
      <c r="V92" s="5"/>
      <c r="W92" s="1"/>
      <c r="X92" s="1"/>
      <c r="Y92" s="1"/>
      <c r="Z92" s="1"/>
    </row>
    <row r="93" ht="15.75" customHeight="1">
      <c r="A93" s="1"/>
      <c r="B93" s="1"/>
      <c r="C93" s="1"/>
      <c r="D93" s="1"/>
      <c r="E93" s="1"/>
      <c r="F93" s="1"/>
      <c r="G93" s="2"/>
      <c r="H93" s="1"/>
      <c r="I93" s="1"/>
      <c r="J93" s="1"/>
      <c r="K93" s="3"/>
      <c r="L93" s="1"/>
      <c r="M93" s="1"/>
      <c r="N93" s="4"/>
      <c r="O93" s="1"/>
      <c r="P93" s="1"/>
      <c r="Q93" s="3"/>
      <c r="R93" s="1"/>
      <c r="S93" s="1"/>
      <c r="T93" s="5"/>
      <c r="U93" s="5"/>
      <c r="V93" s="5"/>
      <c r="W93" s="1"/>
      <c r="X93" s="1"/>
      <c r="Y93" s="1"/>
      <c r="Z93" s="1"/>
    </row>
    <row r="94" ht="15.75" customHeight="1">
      <c r="A94" s="1"/>
      <c r="B94" s="1"/>
      <c r="C94" s="1"/>
      <c r="D94" s="1"/>
      <c r="E94" s="1"/>
      <c r="F94" s="1"/>
      <c r="G94" s="2"/>
      <c r="H94" s="1"/>
      <c r="I94" s="1"/>
      <c r="J94" s="1"/>
      <c r="K94" s="3"/>
      <c r="L94" s="1"/>
      <c r="M94" s="1"/>
      <c r="N94" s="4"/>
      <c r="O94" s="1"/>
      <c r="P94" s="1"/>
      <c r="Q94" s="3"/>
      <c r="R94" s="1"/>
      <c r="S94" s="1"/>
      <c r="T94" s="5"/>
      <c r="U94" s="5"/>
      <c r="V94" s="5"/>
      <c r="W94" s="1"/>
      <c r="X94" s="1"/>
      <c r="Y94" s="1"/>
      <c r="Z94" s="1"/>
    </row>
    <row r="95" ht="15.75" customHeight="1">
      <c r="A95" s="1"/>
      <c r="B95" s="1"/>
      <c r="C95" s="1"/>
      <c r="D95" s="1"/>
      <c r="E95" s="1"/>
      <c r="F95" s="1"/>
      <c r="G95" s="2"/>
      <c r="H95" s="1"/>
      <c r="I95" s="1"/>
      <c r="J95" s="1"/>
      <c r="K95" s="3"/>
      <c r="L95" s="1"/>
      <c r="M95" s="1"/>
      <c r="N95" s="4"/>
      <c r="O95" s="1"/>
      <c r="P95" s="1"/>
      <c r="Q95" s="3"/>
      <c r="R95" s="1"/>
      <c r="S95" s="1"/>
      <c r="T95" s="5"/>
      <c r="U95" s="5"/>
      <c r="V95" s="5"/>
      <c r="W95" s="1"/>
      <c r="X95" s="1"/>
      <c r="Y95" s="1"/>
      <c r="Z95" s="1"/>
    </row>
    <row r="96" ht="15.75" customHeight="1">
      <c r="A96" s="1"/>
      <c r="B96" s="1"/>
      <c r="C96" s="1"/>
      <c r="D96" s="1"/>
      <c r="E96" s="1"/>
      <c r="F96" s="1"/>
      <c r="G96" s="2"/>
      <c r="H96" s="1"/>
      <c r="I96" s="1"/>
      <c r="J96" s="1"/>
      <c r="K96" s="3"/>
      <c r="L96" s="1"/>
      <c r="M96" s="1"/>
      <c r="N96" s="4"/>
      <c r="O96" s="1"/>
      <c r="P96" s="1"/>
      <c r="Q96" s="3"/>
      <c r="R96" s="1"/>
      <c r="S96" s="1"/>
      <c r="T96" s="5"/>
      <c r="U96" s="5"/>
      <c r="V96" s="5"/>
      <c r="W96" s="1"/>
      <c r="X96" s="1"/>
      <c r="Y96" s="1"/>
      <c r="Z96" s="1"/>
    </row>
    <row r="97" ht="15.75" customHeight="1">
      <c r="A97" s="1"/>
      <c r="B97" s="1"/>
      <c r="C97" s="1"/>
      <c r="D97" s="1"/>
      <c r="E97" s="1"/>
      <c r="F97" s="1"/>
      <c r="G97" s="2"/>
      <c r="H97" s="1"/>
      <c r="I97" s="1"/>
      <c r="J97" s="1"/>
      <c r="K97" s="3"/>
      <c r="L97" s="1"/>
      <c r="M97" s="1"/>
      <c r="N97" s="4"/>
      <c r="O97" s="1"/>
      <c r="P97" s="1"/>
      <c r="Q97" s="3"/>
      <c r="R97" s="1"/>
      <c r="S97" s="1"/>
      <c r="T97" s="5"/>
      <c r="U97" s="5"/>
      <c r="V97" s="5"/>
      <c r="W97" s="1"/>
      <c r="X97" s="1"/>
      <c r="Y97" s="1"/>
      <c r="Z97" s="1"/>
    </row>
    <row r="98" ht="15.75" customHeight="1">
      <c r="A98" s="1"/>
      <c r="B98" s="1"/>
      <c r="C98" s="1"/>
      <c r="D98" s="1"/>
      <c r="E98" s="1"/>
      <c r="F98" s="1"/>
      <c r="G98" s="2"/>
      <c r="H98" s="1"/>
      <c r="I98" s="1"/>
      <c r="J98" s="1"/>
      <c r="K98" s="3"/>
      <c r="L98" s="1"/>
      <c r="M98" s="1"/>
      <c r="N98" s="4"/>
      <c r="O98" s="1"/>
      <c r="P98" s="1"/>
      <c r="Q98" s="3"/>
      <c r="R98" s="1"/>
      <c r="S98" s="1"/>
      <c r="T98" s="5"/>
      <c r="U98" s="5"/>
      <c r="V98" s="5"/>
      <c r="W98" s="1"/>
      <c r="X98" s="1"/>
      <c r="Y98" s="1"/>
      <c r="Z98" s="1"/>
    </row>
    <row r="99" ht="15.75" customHeight="1">
      <c r="A99" s="1"/>
      <c r="B99" s="1"/>
      <c r="C99" s="1"/>
      <c r="D99" s="1"/>
      <c r="E99" s="1"/>
      <c r="F99" s="1"/>
      <c r="G99" s="2"/>
      <c r="H99" s="1"/>
      <c r="I99" s="1"/>
      <c r="J99" s="1"/>
      <c r="K99" s="3"/>
      <c r="L99" s="1"/>
      <c r="M99" s="1"/>
      <c r="N99" s="4"/>
      <c r="O99" s="1"/>
      <c r="P99" s="1"/>
      <c r="Q99" s="3"/>
      <c r="R99" s="1"/>
      <c r="S99" s="1"/>
      <c r="T99" s="5"/>
      <c r="U99" s="5"/>
      <c r="V99" s="5"/>
      <c r="W99" s="1"/>
      <c r="X99" s="1"/>
      <c r="Y99" s="1"/>
      <c r="Z99" s="1"/>
    </row>
    <row r="100" ht="15.75" customHeight="1">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ht="15.75" customHeight="1">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ht="15.75" customHeight="1">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ht="15.75" customHeight="1">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ht="15.75" customHeight="1">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ht="15.75" customHeight="1">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ht="15.75" customHeight="1">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ht="15.75" customHeight="1">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ht="15.75" customHeight="1">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ht="15.75" customHeight="1">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ht="15.75" customHeight="1">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ht="15.75" customHeight="1">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ht="15.75" customHeight="1">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ht="15.75" customHeight="1">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ht="15.75" customHeight="1">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ht="15.75" customHeight="1">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ht="15.75" customHeight="1">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ht="15.75" customHeight="1">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ht="15.75" customHeight="1">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ht="15.75" customHeight="1">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ht="15.75" customHeight="1">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ht="15.75" customHeight="1">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ht="15.75" customHeight="1">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ht="15.75" customHeight="1">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ht="15.75" customHeight="1">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ht="15.75" customHeight="1">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ht="15.75" customHeight="1">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ht="15.75" customHeight="1">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ht="15.75" customHeight="1">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ht="15.75" customHeight="1">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ht="15.75" customHeight="1">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ht="15.75" customHeight="1">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ht="15.75" customHeight="1">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ht="15.75" customHeight="1">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ht="15.75" customHeight="1">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ht="15.75" customHeight="1">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ht="15.75" customHeight="1">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ht="15.75" customHeight="1">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ht="15.75" customHeight="1">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ht="15.75" customHeight="1">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ht="15.75" customHeight="1">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ht="15.75" customHeight="1">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ht="15.75" customHeight="1">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ht="15.75" customHeight="1">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ht="15.75" customHeight="1">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ht="15.75" customHeight="1">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ht="15.75" customHeight="1">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ht="15.75" customHeight="1">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ht="15.75" customHeight="1">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ht="15.75" customHeight="1">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ht="15.75" customHeight="1">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ht="15.75" customHeight="1">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ht="15.75" customHeight="1">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ht="15.75" customHeight="1">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ht="15.75" customHeight="1">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ht="15.75" customHeight="1">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ht="15.75" customHeight="1">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ht="15.75" customHeight="1">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ht="15.75" customHeight="1">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ht="15.75" customHeight="1">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ht="15.75" customHeight="1">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ht="15.75" customHeight="1">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ht="15.75" customHeight="1">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ht="15.75" customHeight="1">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ht="15.75" customHeight="1">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ht="15.75" customHeight="1">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ht="15.75" customHeight="1">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ht="15.75" customHeight="1">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ht="15.75" customHeight="1">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ht="15.75" customHeight="1">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ht="15.75" customHeight="1">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ht="15.75" customHeight="1">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ht="15.75" customHeight="1">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ht="15.75" customHeight="1">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ht="15.75" customHeight="1">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ht="15.75" customHeight="1">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ht="15.75" customHeight="1">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ht="15.75" customHeight="1">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ht="15.75" customHeight="1">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ht="15.75" customHeight="1">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ht="15.75" customHeight="1">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ht="15.75" customHeight="1">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ht="15.75" customHeight="1">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ht="15.75" customHeight="1">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ht="15.75" customHeight="1">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ht="15.75" customHeight="1">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ht="15.75" customHeight="1">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ht="15.75" customHeight="1">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ht="15.75" customHeight="1">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ht="15.75" customHeight="1">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ht="15.75" customHeight="1">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ht="15.75" customHeight="1">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ht="15.75" customHeight="1">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ht="15.75" customHeight="1">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ht="15.75" customHeight="1">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ht="15.75" customHeight="1">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ht="15.75" customHeight="1">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ht="15.75" customHeight="1">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ht="15.75" customHeight="1">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ht="15.75" customHeight="1">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ht="15.75" customHeight="1">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ht="15.75" customHeight="1">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ht="15.75" customHeight="1">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ht="15.75" customHeight="1">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ht="15.75" customHeight="1">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ht="15.75" customHeight="1">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ht="15.75" customHeight="1">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ht="15.75" customHeight="1">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ht="15.75" customHeight="1">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ht="15.75" customHeight="1">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ht="15.75" customHeight="1">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ht="15.75" customHeight="1">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ht="15.75" customHeight="1">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ht="15.75" customHeight="1">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ht="15.75" customHeight="1">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ht="15.75" customHeight="1">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ht="15.75" customHeight="1">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ht="15.75" customHeight="1">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ht="15.75" customHeight="1">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ht="15.75" customHeight="1">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ht="15.75" customHeight="1">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ht="15.75" customHeight="1">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ht="15.75" customHeight="1">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ht="15.75" customHeight="1">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ht="15.75" customHeight="1">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ht="15.75" customHeight="1">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ht="15.75" customHeight="1">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ht="15.75" customHeight="1">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ht="15.75" customHeight="1">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ht="15.75" customHeight="1">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ht="15.75" customHeight="1">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ht="15.75" customHeight="1">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ht="15.75" customHeight="1">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ht="15.75" customHeight="1">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ht="15.75" customHeight="1">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ht="15.75" customHeight="1">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ht="15.75" customHeight="1">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ht="15.75" customHeight="1">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ht="15.75" customHeight="1">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ht="15.75" customHeight="1">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ht="15.75" customHeight="1">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ht="15.75" customHeight="1">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ht="15.75" customHeight="1">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ht="15.75" customHeight="1">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ht="15.75" customHeight="1">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ht="15.75" customHeight="1">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ht="15.75" customHeight="1">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ht="15.75" customHeight="1">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ht="15.75" customHeight="1">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ht="15.75" customHeight="1">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ht="15.75" customHeight="1">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ht="15.75" customHeight="1">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ht="15.75" customHeight="1">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ht="15.75" customHeight="1">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ht="15.75" customHeight="1">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ht="15.75" customHeight="1">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ht="15.75" customHeight="1">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ht="15.75" customHeight="1">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ht="15.75" customHeight="1">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ht="15.75" customHeight="1">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ht="15.75" customHeight="1">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ht="15.75" customHeight="1">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ht="15.75" customHeight="1">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ht="15.75" customHeight="1">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ht="15.75" customHeight="1">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ht="15.75" customHeight="1">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ht="15.75" customHeight="1">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ht="15.75" customHeight="1">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ht="15.75" customHeight="1">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ht="15.75" customHeight="1">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ht="15.75" customHeight="1">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ht="15.75" customHeight="1">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ht="15.75" customHeight="1">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ht="15.75" customHeight="1">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ht="15.75" customHeight="1">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ht="15.75" customHeight="1">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B$3:$F$56"/>
  <mergeCells count="14">
    <mergeCell ref="M3:M4"/>
    <mergeCell ref="N3:N4"/>
    <mergeCell ref="O3:S3"/>
    <mergeCell ref="T3:T4"/>
    <mergeCell ref="U3:U4"/>
    <mergeCell ref="V3:V4"/>
    <mergeCell ref="B2:X2"/>
    <mergeCell ref="G3:G4"/>
    <mergeCell ref="H3:H4"/>
    <mergeCell ref="I3:I4"/>
    <mergeCell ref="J3:J4"/>
    <mergeCell ref="K3:K4"/>
    <mergeCell ref="L3:L4"/>
    <mergeCell ref="W3:X3"/>
  </mergeCells>
  <conditionalFormatting sqref="K6:K23 Q6:Q23">
    <cfRule type="cellIs" dxfId="0" priority="1" operator="between">
      <formula>8</formula>
      <formula>11</formula>
    </cfRule>
  </conditionalFormatting>
  <conditionalFormatting sqref="K6:K23 Q6:Q23">
    <cfRule type="cellIs" dxfId="1" priority="2" operator="between">
      <formula>6</formula>
      <formula>7</formula>
    </cfRule>
  </conditionalFormatting>
  <conditionalFormatting sqref="K6:K23 Q6:Q23">
    <cfRule type="cellIs" dxfId="2" priority="3" operator="equal">
      <formula>5</formula>
    </cfRule>
  </conditionalFormatting>
  <conditionalFormatting sqref="K6:K23 Q6:Q23">
    <cfRule type="cellIs" dxfId="3" priority="4" operator="between">
      <formula>1</formula>
      <formula>4</formula>
    </cfRule>
  </conditionalFormatting>
  <conditionalFormatting sqref="K6:K23 Q6:Q23">
    <cfRule type="cellIs" dxfId="3" priority="5" operator="lessThan">
      <formula>#REF!</formula>
    </cfRule>
  </conditionalFormatting>
  <conditionalFormatting sqref="K25:K33 Q25:Q33">
    <cfRule type="cellIs" dxfId="0" priority="6" operator="between">
      <formula>8</formula>
      <formula>11</formula>
    </cfRule>
  </conditionalFormatting>
  <conditionalFormatting sqref="K25:K33 Q25:Q33">
    <cfRule type="cellIs" dxfId="1" priority="7" operator="between">
      <formula>6</formula>
      <formula>7</formula>
    </cfRule>
  </conditionalFormatting>
  <conditionalFormatting sqref="K25:K33 Q25:Q33">
    <cfRule type="cellIs" dxfId="2" priority="8" operator="equal">
      <formula>5</formula>
    </cfRule>
  </conditionalFormatting>
  <conditionalFormatting sqref="K25:K33 Q25:Q33">
    <cfRule type="cellIs" dxfId="3" priority="9" operator="between">
      <formula>1</formula>
      <formula>4</formula>
    </cfRule>
  </conditionalFormatting>
  <conditionalFormatting sqref="K25:K33 Q25:Q33">
    <cfRule type="cellIs" dxfId="3" priority="10" operator="lessThan">
      <formula>#REF!</formula>
    </cfRule>
  </conditionalFormatting>
  <conditionalFormatting sqref="K48:K57 Q48:Q57">
    <cfRule type="cellIs" dxfId="0" priority="11" operator="between">
      <formula>8</formula>
      <formula>11</formula>
    </cfRule>
  </conditionalFormatting>
  <conditionalFormatting sqref="K48:K57 Q48:Q57">
    <cfRule type="cellIs" dxfId="1" priority="12" operator="between">
      <formula>6</formula>
      <formula>7</formula>
    </cfRule>
  </conditionalFormatting>
  <conditionalFormatting sqref="K48:K57 Q48:Q57">
    <cfRule type="cellIs" dxfId="2" priority="13" operator="equal">
      <formula>5</formula>
    </cfRule>
  </conditionalFormatting>
  <conditionalFormatting sqref="K48:K57 Q48:Q57">
    <cfRule type="cellIs" dxfId="3" priority="14" operator="between">
      <formula>1</formula>
      <formula>4</formula>
    </cfRule>
  </conditionalFormatting>
  <conditionalFormatting sqref="K48:K57 Q48:Q57">
    <cfRule type="cellIs" dxfId="3" priority="15" operator="lessThan">
      <formula>#REF!</formula>
    </cfRule>
  </conditionalFormatting>
  <conditionalFormatting sqref="K35:K46 Q35:Q46">
    <cfRule type="cellIs" dxfId="0" priority="16" operator="between">
      <formula>8</formula>
      <formula>11</formula>
    </cfRule>
  </conditionalFormatting>
  <conditionalFormatting sqref="K35:K46 Q35:Q46">
    <cfRule type="cellIs" dxfId="1" priority="17" operator="between">
      <formula>6</formula>
      <formula>7</formula>
    </cfRule>
  </conditionalFormatting>
  <conditionalFormatting sqref="K35:K46 Q35:Q46">
    <cfRule type="cellIs" dxfId="2" priority="18" operator="equal">
      <formula>5</formula>
    </cfRule>
  </conditionalFormatting>
  <conditionalFormatting sqref="K35:K46 Q35:Q46">
    <cfRule type="cellIs" dxfId="3" priority="19" operator="between">
      <formula>1</formula>
      <formula>4</formula>
    </cfRule>
  </conditionalFormatting>
  <conditionalFormatting sqref="K35:K46 Q35:Q46">
    <cfRule type="cellIs" dxfId="3" priority="20" operator="lessThan">
      <formula>#REF!</formula>
    </cfRule>
  </conditionalFormatting>
  <dataValidations>
    <dataValidation type="list" allowBlank="1" showErrorMessage="1" sqref="D6:D23">
      <formula1>$D$51:$D$52</formula1>
    </dataValidation>
    <dataValidation type="list" allowBlank="1" showErrorMessage="1" sqref="I41 O41">
      <formula1>$H$38:$H$42</formula1>
    </dataValidation>
    <dataValidation type="list" allowBlank="1" showErrorMessage="1" sqref="E25:E33">
      <formula1>$E$67:$E$70</formula1>
    </dataValidation>
    <dataValidation type="list" allowBlank="1" showErrorMessage="1" sqref="M35:M40 T35:T40 M46 T42:T46">
      <formula1>$M$34:$M$42</formula1>
    </dataValidation>
    <dataValidation type="list" allowBlank="1" showErrorMessage="1" sqref="T41">
      <formula1>$M$38:$M$46</formula1>
    </dataValidation>
    <dataValidation type="list" allowBlank="1" showErrorMessage="1" sqref="C25:C32">
      <formula1>$C$67:$C$70</formula1>
    </dataValidation>
    <dataValidation type="list" allowBlank="1" showErrorMessage="1" sqref="I35:I40 O35:O40 I46 O46">
      <formula1>$H$34:$H$38</formula1>
    </dataValidation>
    <dataValidation type="list" allowBlank="1" showErrorMessage="1" sqref="D42:D45">
      <formula1>$D$37:$D$38</formula1>
    </dataValidation>
    <dataValidation type="list" allowBlank="1" showErrorMessage="1" sqref="C35:C41 C46">
      <formula1>$C$34:$C$37</formula1>
    </dataValidation>
    <dataValidation type="list" allowBlank="1" showErrorMessage="1" sqref="J42:J45 P42:P45">
      <formula1>$I$37:$I$41</formula1>
    </dataValidation>
    <dataValidation type="list" allowBlank="1" showErrorMessage="1" sqref="I25:I27 O25:O27">
      <formula1>$H$67:$H$71</formula1>
    </dataValidation>
    <dataValidation type="list" allowBlank="1" showErrorMessage="1" sqref="J6:J23 P6:P23">
      <formula1>$I$51:$I$55</formula1>
    </dataValidation>
    <dataValidation type="list" allowBlank="1" showErrorMessage="1" sqref="S35:S40 S46">
      <formula1>$S$34:$S$35</formula1>
    </dataValidation>
    <dataValidation type="list" allowBlank="1" showErrorMessage="1" sqref="E35:E41 E46">
      <formula1>$E$34:$E$37</formula1>
    </dataValidation>
    <dataValidation type="list" allowBlank="1" showErrorMessage="1" sqref="J35:J40 P35:P40 J46 P46">
      <formula1>$I$34:$I$38</formula1>
    </dataValidation>
    <dataValidation type="list" allowBlank="1" showErrorMessage="1" sqref="F42:F45">
      <formula1>$G$37:$G$44</formula1>
    </dataValidation>
    <dataValidation type="list" allowBlank="1" showErrorMessage="1" sqref="M25:M33 T25:T33">
      <formula1>$M$67:$M$75</formula1>
    </dataValidation>
    <dataValidation type="list" allowBlank="1" showErrorMessage="1" sqref="F6:F23">
      <formula1>$G$51:$G$58</formula1>
    </dataValidation>
    <dataValidation type="list" allowBlank="1" showErrorMessage="1" sqref="S41">
      <formula1>$S$38:$S$39</formula1>
    </dataValidation>
    <dataValidation type="list" allowBlank="1" showErrorMessage="1" sqref="M41:M45">
      <formula1>$M$37:$M$45</formula1>
    </dataValidation>
    <dataValidation type="list" allowBlank="1" showErrorMessage="1" sqref="D25:D27 D30:D32">
      <formula1>$D$67:$D$68</formula1>
    </dataValidation>
    <dataValidation type="list" allowBlank="1" showErrorMessage="1" sqref="C42:C45">
      <formula1>$C$37:$C$40</formula1>
    </dataValidation>
    <dataValidation type="list" allowBlank="1" showErrorMessage="1" sqref="F25:F33">
      <formula1>$G$67:$G$74</formula1>
    </dataValidation>
    <dataValidation type="list" allowBlank="1" showErrorMessage="1" sqref="C6:C23">
      <formula1>$C$51:$C$54</formula1>
    </dataValidation>
    <dataValidation type="list" allowBlank="1" showErrorMessage="1" sqref="S48:S53">
      <formula1>$S$60:$S$61</formula1>
    </dataValidation>
    <dataValidation type="list" allowBlank="1" showErrorMessage="1" sqref="I6:I23 O6:O23">
      <formula1>$H$51:$H$55</formula1>
    </dataValidation>
    <dataValidation type="list" allowBlank="1" showErrorMessage="1" sqref="S6:S23">
      <formula1>$S$51:$S$52</formula1>
    </dataValidation>
    <dataValidation type="list" allowBlank="1" showErrorMessage="1" sqref="F41">
      <formula1>$G$38:$G$45</formula1>
    </dataValidation>
    <dataValidation type="list" allowBlank="1" showErrorMessage="1" sqref="S42:S45">
      <formula1>$S$37:$S$38</formula1>
    </dataValidation>
    <dataValidation type="list" allowBlank="1" showErrorMessage="1" sqref="S25:S33 S57">
      <formula1>$S$67:$S$68</formula1>
    </dataValidation>
    <dataValidation type="list" allowBlank="1" showErrorMessage="1" sqref="J41 P41">
      <formula1>$I$38:$I$42</formula1>
    </dataValidation>
    <dataValidation type="list" allowBlank="1" showErrorMessage="1" sqref="E6:E23">
      <formula1>$E$51:$E$54</formula1>
    </dataValidation>
    <dataValidation type="list" allowBlank="1" showErrorMessage="1" sqref="D35:D41 D46">
      <formula1>$D$34:$D$35</formula1>
    </dataValidation>
    <dataValidation type="list" allowBlank="1" showErrorMessage="1" sqref="F35:F40 F46">
      <formula1>$G$34:$G$41</formula1>
    </dataValidation>
    <dataValidation type="list" allowBlank="1" showErrorMessage="1" sqref="E42:E45">
      <formula1>$E$37:$E$40</formula1>
    </dataValidation>
    <dataValidation type="list" allowBlank="1" showErrorMessage="1" sqref="M6:M23 T6:T23">
      <formula1>$M$51:$M$59</formula1>
    </dataValidation>
    <dataValidation type="list" allowBlank="1" showErrorMessage="1" sqref="J25:J27 P25:P27">
      <formula1>$I$67:$I$71</formula1>
    </dataValidation>
    <dataValidation type="list" allowBlank="1" showErrorMessage="1" sqref="I42:I45 O42:O45">
      <formula1>$H$37:$H$41</formula1>
    </dataValidation>
  </dataValidations>
  <printOptions/>
  <pageMargins bottom="0.0" footer="0.0" header="0.0" left="0.0" right="0.0" top="0.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1.43"/>
    <col customWidth="1" min="4" max="4" width="49.29"/>
    <col customWidth="1" min="5" max="5" width="15.86"/>
    <col customWidth="1" min="6" max="6" width="11.43"/>
    <col customWidth="1" min="7" max="7" width="12.43"/>
  </cols>
  <sheetData>
    <row r="1" ht="39.75" customHeight="1"/>
    <row r="2" ht="39.75" customHeight="1">
      <c r="D2" s="152" t="s">
        <v>236</v>
      </c>
    </row>
    <row r="3" ht="15.75" customHeight="1"/>
    <row r="4" ht="39.75" customHeight="1">
      <c r="D4" s="153" t="s">
        <v>237</v>
      </c>
      <c r="E4" s="154" t="s">
        <v>238</v>
      </c>
      <c r="F4" s="155"/>
      <c r="G4" s="156"/>
    </row>
    <row r="5" ht="39.75" customHeight="1">
      <c r="C5" s="157" t="s">
        <v>8</v>
      </c>
      <c r="D5" s="158" t="s">
        <v>239</v>
      </c>
      <c r="E5" s="159">
        <v>1.0</v>
      </c>
      <c r="F5" s="159" t="s">
        <v>240</v>
      </c>
      <c r="G5" s="160">
        <f>1/1000</f>
        <v>0.001</v>
      </c>
    </row>
    <row r="6" ht="39.75" customHeight="1">
      <c r="C6" s="161"/>
      <c r="D6" s="158" t="s">
        <v>241</v>
      </c>
      <c r="E6" s="159">
        <v>2.0</v>
      </c>
      <c r="F6" s="159" t="s">
        <v>242</v>
      </c>
      <c r="G6" s="160">
        <f>1/500</f>
        <v>0.002</v>
      </c>
    </row>
    <row r="7" ht="39.75" customHeight="1">
      <c r="C7" s="161"/>
      <c r="D7" s="158" t="s">
        <v>243</v>
      </c>
      <c r="E7" s="159">
        <v>3.0</v>
      </c>
      <c r="F7" s="159" t="s">
        <v>244</v>
      </c>
      <c r="G7" s="160">
        <f>1/250</f>
        <v>0.004</v>
      </c>
    </row>
    <row r="8" ht="39.75" customHeight="1">
      <c r="C8" s="161"/>
      <c r="D8" s="158" t="s">
        <v>245</v>
      </c>
      <c r="E8" s="159">
        <v>4.0</v>
      </c>
      <c r="F8" s="159" t="s">
        <v>246</v>
      </c>
      <c r="G8" s="160">
        <f>1/100</f>
        <v>0.01</v>
      </c>
    </row>
    <row r="9" ht="39.75" customHeight="1">
      <c r="C9" s="162"/>
      <c r="D9" s="158" t="s">
        <v>247</v>
      </c>
      <c r="E9" s="159">
        <v>5.0</v>
      </c>
      <c r="F9" s="159" t="s">
        <v>248</v>
      </c>
      <c r="G9" s="160">
        <v>1.0</v>
      </c>
    </row>
    <row r="10" ht="39.75" customHeight="1"/>
    <row r="11" ht="39.75" customHeight="1"/>
    <row r="12" ht="39.75" customHeight="1"/>
    <row r="13" ht="39.75" customHeight="1"/>
    <row r="14" ht="39.75" customHeight="1"/>
    <row r="15" ht="39.75" customHeight="1"/>
    <row r="16"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D2:E2"/>
    <mergeCell ref="E4:G4"/>
    <mergeCell ref="C5:C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71"/>
    <col customWidth="1" min="2" max="2" width="10.29"/>
    <col customWidth="1" min="3" max="3" width="11.86"/>
    <col customWidth="1" min="4" max="7" width="25.71"/>
    <col customWidth="1" min="8" max="8" width="28.14"/>
    <col customWidth="1" min="9" max="9" width="27.29"/>
  </cols>
  <sheetData>
    <row r="1">
      <c r="D1" s="163"/>
      <c r="E1" s="163"/>
      <c r="F1" s="163"/>
      <c r="G1" s="163"/>
      <c r="H1" s="163"/>
    </row>
    <row r="2">
      <c r="D2" s="163"/>
      <c r="E2" s="163"/>
      <c r="F2" s="163"/>
      <c r="G2" s="163"/>
      <c r="H2" s="163"/>
    </row>
    <row r="3">
      <c r="D3" s="163"/>
      <c r="E3" s="163"/>
      <c r="F3" s="163"/>
      <c r="G3" s="163"/>
      <c r="H3" s="163"/>
    </row>
    <row r="4">
      <c r="D4" s="163"/>
      <c r="E4" s="163"/>
      <c r="F4" s="163"/>
      <c r="G4" s="163"/>
      <c r="H4" s="163"/>
    </row>
    <row r="5">
      <c r="D5" s="163"/>
      <c r="E5" s="163"/>
      <c r="F5" s="163"/>
      <c r="G5" s="163"/>
      <c r="H5" s="163"/>
    </row>
    <row r="6">
      <c r="B6" s="164" t="s">
        <v>249</v>
      </c>
    </row>
    <row r="7">
      <c r="D7" s="163"/>
      <c r="E7" s="163"/>
      <c r="F7" s="163"/>
      <c r="G7" s="163"/>
      <c r="H7" s="163"/>
    </row>
    <row r="8" ht="28.5" customHeight="1">
      <c r="B8" s="165" t="s">
        <v>9</v>
      </c>
      <c r="C8" s="166"/>
      <c r="D8" s="166"/>
      <c r="E8" s="166"/>
      <c r="F8" s="166"/>
      <c r="G8" s="166"/>
      <c r="H8" s="167"/>
    </row>
    <row r="9" ht="90.0" customHeight="1">
      <c r="B9" s="168" t="s">
        <v>250</v>
      </c>
      <c r="C9" s="167"/>
      <c r="D9" s="169" t="s">
        <v>251</v>
      </c>
      <c r="E9" s="169" t="s">
        <v>252</v>
      </c>
      <c r="F9" s="169" t="s">
        <v>253</v>
      </c>
      <c r="G9" s="169" t="s">
        <v>254</v>
      </c>
      <c r="H9" s="169" t="s">
        <v>255</v>
      </c>
    </row>
    <row r="10" ht="90.0" customHeight="1">
      <c r="B10" s="170" t="s">
        <v>256</v>
      </c>
      <c r="C10" s="167"/>
      <c r="D10" s="169" t="s">
        <v>257</v>
      </c>
      <c r="E10" s="169" t="s">
        <v>258</v>
      </c>
      <c r="F10" s="169" t="s">
        <v>259</v>
      </c>
      <c r="G10" s="169" t="s">
        <v>260</v>
      </c>
      <c r="H10" s="169" t="s">
        <v>261</v>
      </c>
    </row>
    <row r="11">
      <c r="B11" s="171" t="s">
        <v>11</v>
      </c>
      <c r="C11" s="171" t="s">
        <v>262</v>
      </c>
      <c r="D11" s="172" t="s">
        <v>263</v>
      </c>
      <c r="E11" s="172" t="s">
        <v>264</v>
      </c>
      <c r="F11" s="172" t="s">
        <v>265</v>
      </c>
      <c r="G11" s="172" t="s">
        <v>266</v>
      </c>
      <c r="H11" s="172" t="s">
        <v>267</v>
      </c>
    </row>
    <row r="12">
      <c r="B12" s="162"/>
      <c r="C12" s="162"/>
      <c r="D12" s="173">
        <v>1.0</v>
      </c>
      <c r="E12" s="173">
        <v>2.0</v>
      </c>
      <c r="F12" s="173">
        <v>3.0</v>
      </c>
      <c r="G12" s="173">
        <v>4.0</v>
      </c>
      <c r="H12" s="173">
        <v>5.0</v>
      </c>
    </row>
    <row r="13">
      <c r="D13" s="163"/>
      <c r="E13" s="163"/>
      <c r="F13" s="163"/>
      <c r="G13" s="163"/>
      <c r="H13" s="163"/>
    </row>
    <row r="14">
      <c r="D14" s="163"/>
      <c r="E14" s="163"/>
      <c r="F14" s="163"/>
      <c r="G14" s="163"/>
      <c r="H14" s="163"/>
    </row>
    <row r="15">
      <c r="D15" s="174" t="s">
        <v>268</v>
      </c>
      <c r="E15" s="166"/>
      <c r="F15" s="166"/>
      <c r="G15" s="166"/>
      <c r="H15" s="167"/>
    </row>
    <row r="16">
      <c r="D16" s="163"/>
      <c r="E16" s="163"/>
      <c r="F16" s="163"/>
      <c r="G16" s="163"/>
      <c r="H16" s="163"/>
    </row>
    <row r="17">
      <c r="D17" s="175" t="s">
        <v>269</v>
      </c>
      <c r="E17" s="176">
        <v>1.32E9</v>
      </c>
      <c r="F17" s="163"/>
      <c r="G17" s="163"/>
    </row>
    <row r="18">
      <c r="D18" s="163"/>
      <c r="E18" s="163"/>
      <c r="F18" s="163"/>
      <c r="G18" s="163"/>
    </row>
    <row r="19">
      <c r="C19" s="173">
        <v>1.0</v>
      </c>
      <c r="D19" s="175" t="s">
        <v>263</v>
      </c>
      <c r="E19" s="177">
        <v>0.0</v>
      </c>
      <c r="F19" s="178">
        <v>0.0099</v>
      </c>
      <c r="G19" s="179">
        <f t="shared" ref="G19:H19" si="1">+E19*$E$17</f>
        <v>0</v>
      </c>
      <c r="H19" s="180">
        <f t="shared" si="1"/>
        <v>13068000</v>
      </c>
    </row>
    <row r="20">
      <c r="C20" s="173">
        <v>2.0</v>
      </c>
      <c r="D20" s="175" t="s">
        <v>264</v>
      </c>
      <c r="E20" s="181">
        <v>0.01</v>
      </c>
      <c r="F20" s="178">
        <v>0.0449</v>
      </c>
      <c r="G20" s="179">
        <f t="shared" ref="G20:H20" si="2">+E20*$E$17</f>
        <v>13200000</v>
      </c>
      <c r="H20" s="180">
        <f t="shared" si="2"/>
        <v>59268000</v>
      </c>
    </row>
    <row r="21" ht="15.75" customHeight="1">
      <c r="C21" s="173">
        <v>3.0</v>
      </c>
      <c r="D21" s="175" t="s">
        <v>265</v>
      </c>
      <c r="E21" s="181">
        <v>0.05</v>
      </c>
      <c r="F21" s="178">
        <v>0.1449</v>
      </c>
      <c r="G21" s="179">
        <f t="shared" ref="G21:H21" si="3">+E21*$E$17</f>
        <v>66000000</v>
      </c>
      <c r="H21" s="180">
        <f t="shared" si="3"/>
        <v>191268000</v>
      </c>
    </row>
    <row r="22" ht="15.75" customHeight="1">
      <c r="C22" s="173">
        <v>4.0</v>
      </c>
      <c r="D22" s="175" t="s">
        <v>266</v>
      </c>
      <c r="E22" s="181">
        <v>0.15</v>
      </c>
      <c r="F22" s="178">
        <v>0.3</v>
      </c>
      <c r="G22" s="179">
        <f t="shared" ref="G22:H22" si="4">+E22*$E$17</f>
        <v>198000000</v>
      </c>
      <c r="H22" s="180">
        <f t="shared" si="4"/>
        <v>396000000</v>
      </c>
    </row>
    <row r="23" ht="15.75" customHeight="1">
      <c r="C23" s="173">
        <v>5.0</v>
      </c>
      <c r="D23" s="175" t="s">
        <v>267</v>
      </c>
      <c r="E23" s="181">
        <v>1.0</v>
      </c>
      <c r="F23" s="177" t="s">
        <v>266</v>
      </c>
      <c r="G23" s="179">
        <f>+E23*$E$17</f>
        <v>1320000000</v>
      </c>
      <c r="H23" s="180"/>
    </row>
    <row r="24" ht="15.75" customHeight="1">
      <c r="D24" s="163"/>
      <c r="E24" s="163"/>
      <c r="F24" s="163"/>
      <c r="G24" s="163"/>
      <c r="H24" s="163"/>
    </row>
    <row r="25" ht="15.75" customHeight="1">
      <c r="D25" s="163"/>
      <c r="E25" s="163"/>
      <c r="F25" s="163"/>
      <c r="G25" s="163"/>
      <c r="H25" s="163"/>
    </row>
    <row r="26" ht="15.75" customHeight="1">
      <c r="D26" s="163"/>
      <c r="E26" s="163"/>
      <c r="F26" s="163"/>
      <c r="G26" s="163"/>
      <c r="H26" s="163"/>
    </row>
    <row r="27" ht="15.75" customHeight="1">
      <c r="D27" s="163"/>
      <c r="E27" s="163"/>
      <c r="F27" s="163"/>
      <c r="G27" s="163"/>
      <c r="H27" s="163"/>
    </row>
    <row r="28" ht="15.75" customHeight="1">
      <c r="C28" s="182"/>
      <c r="D28" s="183"/>
      <c r="E28" s="183"/>
      <c r="F28" s="183"/>
      <c r="G28" s="183"/>
      <c r="H28" s="183"/>
      <c r="I28" s="184"/>
    </row>
    <row r="29" ht="33.0" customHeight="1">
      <c r="C29" s="185" t="s">
        <v>270</v>
      </c>
      <c r="D29" s="186" t="s">
        <v>6</v>
      </c>
      <c r="E29" s="187"/>
      <c r="F29" s="188"/>
      <c r="G29" s="185" t="s">
        <v>271</v>
      </c>
      <c r="H29" s="186" t="s">
        <v>272</v>
      </c>
      <c r="I29" s="188"/>
    </row>
    <row r="30" ht="19.5" customHeight="1">
      <c r="C30" s="189"/>
      <c r="D30" s="190"/>
      <c r="E30" s="191"/>
      <c r="F30" s="192"/>
      <c r="G30" s="189"/>
      <c r="H30" s="190"/>
      <c r="I30" s="192"/>
    </row>
    <row r="31" ht="30.0" customHeight="1">
      <c r="C31" s="51">
        <f>+'Matriz de Riesgos'!B48</f>
        <v>1</v>
      </c>
      <c r="D31" s="193" t="str">
        <f>+'Matriz de Riesgos'!G48</f>
        <v>Fabricación de los elementos requeridos con desviaciones en dimensiones o tolerancias debido a errores en corte, doblado o ensamble</v>
      </c>
      <c r="E31" s="183"/>
      <c r="F31" s="184"/>
      <c r="G31" s="52">
        <f>'Matriz de Riesgos'!J48</f>
        <v>4</v>
      </c>
      <c r="H31" s="194">
        <f t="shared" ref="H31:H45" si="5">IF(G31="","",VLOOKUP(G31,$C$19:$H$23,5,FALSE))</f>
        <v>198000000</v>
      </c>
      <c r="I31" s="194">
        <f t="shared" ref="I31:I45" si="6">IF(G31="","",VLOOKUP(G31,$C$19:$H$23,6,FALSE))</f>
        <v>396000000</v>
      </c>
    </row>
    <row r="32" ht="30.0" customHeight="1">
      <c r="C32" s="51">
        <f>+'Matriz de Riesgos'!B49</f>
        <v>2</v>
      </c>
      <c r="D32" s="193" t="str">
        <f>+'Matriz de Riesgos'!G49</f>
        <v>Entrega de los productos con baja calidad en acabados o recubrimientos por uso de materiales no conformes</v>
      </c>
      <c r="E32" s="183"/>
      <c r="F32" s="184"/>
      <c r="G32" s="52">
        <f>'Matriz de Riesgos'!J49</f>
        <v>4</v>
      </c>
      <c r="H32" s="194">
        <f t="shared" si="5"/>
        <v>198000000</v>
      </c>
      <c r="I32" s="194">
        <f t="shared" si="6"/>
        <v>396000000</v>
      </c>
    </row>
    <row r="33" ht="42.75" customHeight="1">
      <c r="C33" s="51">
        <f>'Matriz de Riesgos'!B50</f>
        <v>3</v>
      </c>
      <c r="D33" s="193" t="str">
        <f>'Matriz de Riesgos'!G50</f>
        <v>Retrasos en transporte y logística por fallas en programación o condiciones externas</v>
      </c>
      <c r="E33" s="183"/>
      <c r="F33" s="184"/>
      <c r="G33" s="52">
        <f>'Matriz de Riesgos'!J50</f>
        <v>3</v>
      </c>
      <c r="H33" s="194">
        <f t="shared" si="5"/>
        <v>66000000</v>
      </c>
      <c r="I33" s="194">
        <f t="shared" si="6"/>
        <v>191268000</v>
      </c>
    </row>
    <row r="34" ht="44.25" customHeight="1">
      <c r="C34" s="51">
        <f>'Matriz de Riesgos'!B51</f>
        <v>4</v>
      </c>
      <c r="D34" s="193" t="str">
        <f>'Matriz de Riesgos'!G51</f>
        <v>Instalación incorrecta del mobiliario por falta de nivelación o errores de montaje</v>
      </c>
      <c r="E34" s="183"/>
      <c r="F34" s="184"/>
      <c r="G34" s="52">
        <f>'Matriz de Riesgos'!J51</f>
        <v>4</v>
      </c>
      <c r="H34" s="194">
        <f t="shared" si="5"/>
        <v>198000000</v>
      </c>
      <c r="I34" s="194">
        <f t="shared" si="6"/>
        <v>396000000</v>
      </c>
    </row>
    <row r="35" ht="39.75" customHeight="1">
      <c r="C35" s="51">
        <f>'Matriz de Riesgos'!B52</f>
        <v>5</v>
      </c>
      <c r="D35" s="193" t="str">
        <f>'Matriz de Riesgos'!G52</f>
        <v>Incremento en costos de materias primas como acero que afecten la ejecución</v>
      </c>
      <c r="E35" s="183"/>
      <c r="F35" s="184"/>
      <c r="G35" s="52">
        <f>'Matriz de Riesgos'!J52</f>
        <v>3</v>
      </c>
      <c r="H35" s="194">
        <f t="shared" si="5"/>
        <v>66000000</v>
      </c>
      <c r="I35" s="194">
        <f t="shared" si="6"/>
        <v>191268000</v>
      </c>
    </row>
    <row r="36" ht="30.0" customHeight="1">
      <c r="C36" s="51">
        <f>'Matriz de Riesgos'!B53</f>
        <v>6</v>
      </c>
      <c r="D36" s="193" t="str">
        <f>'Matriz de Riesgos'!G53</f>
        <v>Capacidad estructural insuficiente del mobiliario frente a cargas reales por diseño inadecuado</v>
      </c>
      <c r="E36" s="183"/>
      <c r="F36" s="184"/>
      <c r="G36" s="52">
        <f>'Matriz de Riesgos'!J53</f>
        <v>5</v>
      </c>
      <c r="H36" s="194">
        <f t="shared" si="5"/>
        <v>1320000000</v>
      </c>
      <c r="I36" s="194" t="str">
        <f t="shared" si="6"/>
        <v/>
      </c>
    </row>
    <row r="37" ht="30.0" customHeight="1">
      <c r="C37" s="51">
        <f>'Matriz de Riesgos'!B54</f>
        <v>7</v>
      </c>
      <c r="D37" s="193" t="str">
        <f>'Matriz de Riesgos'!G54</f>
        <v>Corrosión acelerada por condiciones ambientales si no se aplican recubrimientos adecuados</v>
      </c>
      <c r="E37" s="183"/>
      <c r="F37" s="184"/>
      <c r="G37" s="52">
        <f>'Matriz de Riesgos'!J54</f>
        <v>3</v>
      </c>
      <c r="H37" s="194">
        <f t="shared" si="5"/>
        <v>66000000</v>
      </c>
      <c r="I37" s="194">
        <f t="shared" si="6"/>
        <v>191268000</v>
      </c>
    </row>
    <row r="38" ht="30.0" customHeight="1">
      <c r="C38" s="51">
        <f>'Matriz de Riesgos'!B55</f>
        <v>8</v>
      </c>
      <c r="D38" s="193" t="str">
        <f>'Matriz de Riesgos'!G55</f>
        <v>Definición incompleta de especificaciones técnicas que genere ambigüedad en fabricación</v>
      </c>
      <c r="E38" s="183"/>
      <c r="F38" s="184"/>
      <c r="G38" s="52">
        <f>'Matriz de Riesgos'!J55</f>
        <v>4</v>
      </c>
      <c r="H38" s="194">
        <f t="shared" si="5"/>
        <v>198000000</v>
      </c>
      <c r="I38" s="194">
        <f t="shared" si="6"/>
        <v>396000000</v>
      </c>
    </row>
    <row r="39" ht="30.0" customHeight="1">
      <c r="C39" s="51">
        <f>'Matriz de Riesgos'!B56</f>
        <v>9</v>
      </c>
      <c r="D39" s="193" t="str">
        <f>'Matriz de Riesgos'!G56</f>
        <v>Falta de coordinación entre áreas para recepción e instalación del mobiliario</v>
      </c>
      <c r="E39" s="183"/>
      <c r="F39" s="184"/>
      <c r="G39" s="52">
        <f>'Matriz de Riesgos'!J56</f>
        <v>3</v>
      </c>
      <c r="H39" s="194">
        <f t="shared" si="5"/>
        <v>66000000</v>
      </c>
      <c r="I39" s="194">
        <f t="shared" si="6"/>
        <v>191268000</v>
      </c>
    </row>
    <row r="40" ht="42.75" customHeight="1">
      <c r="C40" s="51">
        <f>'Matriz de Riesgos'!B57</f>
        <v>10</v>
      </c>
      <c r="D40" s="193" t="str">
        <f>'Matriz de Riesgos'!G57</f>
        <v>Suministro incompleto de accesorios o componentes necesarios para instalación</v>
      </c>
      <c r="E40" s="183"/>
      <c r="F40" s="184"/>
      <c r="G40" s="52">
        <f>'Matriz de Riesgos'!J57</f>
        <v>4</v>
      </c>
      <c r="H40" s="194">
        <f t="shared" si="5"/>
        <v>198000000</v>
      </c>
      <c r="I40" s="194">
        <f t="shared" si="6"/>
        <v>396000000</v>
      </c>
    </row>
    <row r="41" ht="39.75" customHeight="1">
      <c r="C41" s="51" t="str">
        <f>'Matriz de Riesgos'!#REF!</f>
        <v>#ERROR!</v>
      </c>
      <c r="D41" s="193" t="str">
        <f>'Matriz de Riesgos'!#REF!</f>
        <v>#ERROR!</v>
      </c>
      <c r="E41" s="183"/>
      <c r="F41" s="184"/>
      <c r="G41" s="52" t="str">
        <f>'Matriz de Riesgos'!#REF!</f>
        <v>#ERROR!</v>
      </c>
      <c r="H41" s="194" t="str">
        <f t="shared" si="5"/>
        <v>#ERROR!</v>
      </c>
      <c r="I41" s="194" t="str">
        <f t="shared" si="6"/>
        <v>#ERROR!</v>
      </c>
    </row>
    <row r="42" ht="40.5" customHeight="1">
      <c r="C42" s="51" t="str">
        <f>'Matriz de Riesgos'!#REF!</f>
        <v>#ERROR!</v>
      </c>
      <c r="D42" s="193" t="str">
        <f>'Matriz de Riesgos'!#REF!</f>
        <v>#ERROR!</v>
      </c>
      <c r="E42" s="183"/>
      <c r="F42" s="184"/>
      <c r="G42" s="52" t="str">
        <f>'Matriz de Riesgos'!#REF!</f>
        <v>#ERROR!</v>
      </c>
      <c r="H42" s="194" t="str">
        <f t="shared" si="5"/>
        <v>#ERROR!</v>
      </c>
      <c r="I42" s="194" t="str">
        <f t="shared" si="6"/>
        <v>#ERROR!</v>
      </c>
    </row>
    <row r="43" ht="28.5" customHeight="1">
      <c r="C43" s="51" t="str">
        <f>'Matriz de Riesgos'!#REF!</f>
        <v>#ERROR!</v>
      </c>
      <c r="D43" s="193" t="str">
        <f>'Matriz de Riesgos'!#REF!</f>
        <v>#ERROR!</v>
      </c>
      <c r="E43" s="183"/>
      <c r="F43" s="184"/>
      <c r="G43" s="52" t="str">
        <f>'Matriz de Riesgos'!#REF!</f>
        <v>#ERROR!</v>
      </c>
      <c r="H43" s="194" t="str">
        <f t="shared" si="5"/>
        <v>#ERROR!</v>
      </c>
      <c r="I43" s="194" t="str">
        <f t="shared" si="6"/>
        <v>#ERROR!</v>
      </c>
    </row>
    <row r="44" ht="36.75" customHeight="1">
      <c r="C44" s="51" t="str">
        <f>'Matriz de Riesgos'!#REF!</f>
        <v>#ERROR!</v>
      </c>
      <c r="D44" s="193" t="str">
        <f>'Matriz de Riesgos'!#REF!</f>
        <v>#ERROR!</v>
      </c>
      <c r="E44" s="183"/>
      <c r="F44" s="184"/>
      <c r="G44" s="52" t="str">
        <f>'Matriz de Riesgos'!#REF!</f>
        <v>#ERROR!</v>
      </c>
      <c r="H44" s="194" t="str">
        <f t="shared" si="5"/>
        <v>#ERROR!</v>
      </c>
      <c r="I44" s="194" t="str">
        <f t="shared" si="6"/>
        <v>#ERROR!</v>
      </c>
    </row>
    <row r="45" ht="38.25" customHeight="1">
      <c r="C45" s="51" t="str">
        <f>'Matriz de Riesgos'!#REF!</f>
        <v>#ERROR!</v>
      </c>
      <c r="D45" s="193" t="str">
        <f>'Matriz de Riesgos'!#REF!</f>
        <v>#ERROR!</v>
      </c>
      <c r="E45" s="183"/>
      <c r="F45" s="184"/>
      <c r="G45" s="52" t="str">
        <f>'Matriz de Riesgos'!#REF!</f>
        <v>#ERROR!</v>
      </c>
      <c r="H45" s="194" t="str">
        <f t="shared" si="5"/>
        <v>#ERROR!</v>
      </c>
      <c r="I45" s="194" t="str">
        <f t="shared" si="6"/>
        <v>#ERROR!</v>
      </c>
    </row>
    <row r="46" ht="15.75" customHeight="1">
      <c r="D46" s="163"/>
      <c r="E46" s="163"/>
      <c r="F46" s="163"/>
      <c r="G46" s="163"/>
      <c r="H46" s="163"/>
    </row>
    <row r="47" ht="15.75" customHeight="1">
      <c r="D47" s="163"/>
      <c r="E47" s="163"/>
      <c r="F47" s="163"/>
      <c r="G47" s="163"/>
      <c r="H47" s="163"/>
    </row>
    <row r="48" ht="15.75" customHeight="1">
      <c r="D48" s="163"/>
      <c r="E48" s="163"/>
      <c r="F48" s="163"/>
      <c r="G48" s="163"/>
      <c r="H48" s="163"/>
    </row>
    <row r="49" ht="15.75" customHeight="1">
      <c r="D49" s="163"/>
      <c r="E49" s="163"/>
      <c r="F49" s="163"/>
      <c r="G49" s="163"/>
      <c r="H49" s="163"/>
    </row>
    <row r="50" ht="15.75" customHeight="1">
      <c r="D50" s="163"/>
      <c r="E50" s="163"/>
      <c r="F50" s="163"/>
      <c r="G50" s="163"/>
      <c r="H50" s="163"/>
    </row>
    <row r="51" ht="15.75" customHeight="1">
      <c r="D51" s="163"/>
      <c r="E51" s="163"/>
      <c r="F51" s="163"/>
      <c r="G51" s="163"/>
      <c r="H51" s="163"/>
    </row>
    <row r="52" ht="15.75" customHeight="1">
      <c r="D52" s="163"/>
      <c r="E52" s="163"/>
      <c r="F52" s="163"/>
      <c r="G52" s="163"/>
      <c r="H52" s="163"/>
    </row>
    <row r="53" ht="15.75" customHeight="1">
      <c r="D53" s="163"/>
      <c r="E53" s="163"/>
      <c r="F53" s="163"/>
      <c r="G53" s="163"/>
      <c r="H53" s="163"/>
    </row>
    <row r="54" ht="15.75" customHeight="1">
      <c r="D54" s="163"/>
      <c r="E54" s="163"/>
      <c r="F54" s="163"/>
      <c r="G54" s="163"/>
      <c r="H54" s="163"/>
    </row>
    <row r="55" ht="15.75" customHeight="1">
      <c r="D55" s="163"/>
      <c r="E55" s="163"/>
      <c r="F55" s="163"/>
      <c r="G55" s="163"/>
      <c r="H55" s="163"/>
    </row>
    <row r="56" ht="15.75" customHeight="1">
      <c r="D56" s="163"/>
      <c r="E56" s="163"/>
      <c r="F56" s="163"/>
      <c r="G56" s="163"/>
      <c r="H56" s="163"/>
    </row>
    <row r="57" ht="15.75" customHeight="1">
      <c r="D57" s="163"/>
      <c r="E57" s="163"/>
      <c r="F57" s="163"/>
      <c r="G57" s="163"/>
      <c r="H57" s="163"/>
    </row>
    <row r="58" ht="15.75" customHeight="1">
      <c r="D58" s="163"/>
      <c r="E58" s="163"/>
      <c r="F58" s="163"/>
      <c r="G58" s="163"/>
      <c r="H58" s="163"/>
    </row>
    <row r="59" ht="15.75" customHeight="1">
      <c r="D59" s="163"/>
      <c r="E59" s="163"/>
      <c r="F59" s="163"/>
      <c r="G59" s="163"/>
      <c r="H59" s="163"/>
    </row>
    <row r="60" ht="15.75" customHeight="1">
      <c r="D60" s="163"/>
      <c r="E60" s="163"/>
      <c r="F60" s="163"/>
      <c r="G60" s="163"/>
      <c r="H60" s="163"/>
    </row>
    <row r="61" ht="15.75" customHeight="1">
      <c r="D61" s="163"/>
      <c r="E61" s="163"/>
      <c r="F61" s="163"/>
      <c r="G61" s="163"/>
      <c r="H61" s="163"/>
    </row>
    <row r="62" ht="15.75" customHeight="1">
      <c r="D62" s="163"/>
      <c r="E62" s="163"/>
      <c r="F62" s="163"/>
      <c r="G62" s="163"/>
      <c r="H62" s="163"/>
    </row>
    <row r="63" ht="15.75" customHeight="1">
      <c r="D63" s="163"/>
      <c r="E63" s="163"/>
      <c r="F63" s="163"/>
      <c r="G63" s="163"/>
      <c r="H63" s="163"/>
    </row>
    <row r="64" ht="15.75" customHeight="1">
      <c r="D64" s="163"/>
      <c r="E64" s="163"/>
      <c r="F64" s="163"/>
      <c r="G64" s="163"/>
      <c r="H64" s="163"/>
    </row>
    <row r="65" ht="15.75" customHeight="1">
      <c r="D65" s="163"/>
      <c r="E65" s="163"/>
      <c r="F65" s="163"/>
      <c r="G65" s="163"/>
      <c r="H65" s="163"/>
    </row>
    <row r="66" ht="15.75" customHeight="1">
      <c r="D66" s="163"/>
      <c r="E66" s="163"/>
      <c r="F66" s="163"/>
      <c r="G66" s="163"/>
      <c r="H66" s="163"/>
    </row>
    <row r="67" ht="15.75" customHeight="1">
      <c r="D67" s="163"/>
      <c r="E67" s="163"/>
      <c r="F67" s="163"/>
      <c r="G67" s="163"/>
      <c r="H67" s="163"/>
    </row>
    <row r="68" ht="15.75" customHeight="1">
      <c r="D68" s="163"/>
      <c r="E68" s="163"/>
      <c r="F68" s="163"/>
      <c r="G68" s="163"/>
      <c r="H68" s="163"/>
    </row>
    <row r="69" ht="15.75" customHeight="1">
      <c r="D69" s="163"/>
      <c r="E69" s="163"/>
      <c r="F69" s="163"/>
      <c r="G69" s="163"/>
      <c r="H69" s="163"/>
    </row>
    <row r="70" ht="15.75" customHeight="1">
      <c r="D70" s="163"/>
      <c r="E70" s="163"/>
      <c r="F70" s="163"/>
      <c r="G70" s="163"/>
      <c r="H70" s="163"/>
    </row>
    <row r="71" ht="15.75" customHeight="1">
      <c r="D71" s="163"/>
      <c r="E71" s="163"/>
      <c r="F71" s="163"/>
      <c r="G71" s="163"/>
      <c r="H71" s="163"/>
    </row>
    <row r="72" ht="15.75" customHeight="1">
      <c r="D72" s="163"/>
      <c r="E72" s="163"/>
      <c r="F72" s="163"/>
      <c r="G72" s="163"/>
      <c r="H72" s="163"/>
    </row>
    <row r="73" ht="15.75" customHeight="1">
      <c r="D73" s="163"/>
      <c r="E73" s="163"/>
      <c r="F73" s="163"/>
      <c r="G73" s="163"/>
      <c r="H73" s="163"/>
    </row>
    <row r="74" ht="15.75" customHeight="1">
      <c r="D74" s="163"/>
      <c r="E74" s="163"/>
      <c r="F74" s="163"/>
      <c r="G74" s="163"/>
      <c r="H74" s="163"/>
    </row>
    <row r="75" ht="15.75" customHeight="1">
      <c r="D75" s="163"/>
      <c r="E75" s="163"/>
      <c r="F75" s="163"/>
      <c r="G75" s="163"/>
      <c r="H75" s="163"/>
    </row>
    <row r="76" ht="15.75" customHeight="1">
      <c r="D76" s="163"/>
      <c r="E76" s="163"/>
      <c r="F76" s="163"/>
      <c r="G76" s="163"/>
      <c r="H76" s="163"/>
    </row>
    <row r="77" ht="15.75" customHeight="1">
      <c r="D77" s="163"/>
      <c r="E77" s="163"/>
      <c r="F77" s="163"/>
      <c r="G77" s="163"/>
      <c r="H77" s="163"/>
    </row>
    <row r="78" ht="15.75" customHeight="1">
      <c r="D78" s="163"/>
      <c r="E78" s="163"/>
      <c r="F78" s="163"/>
      <c r="G78" s="163"/>
      <c r="H78" s="163"/>
    </row>
    <row r="79" ht="15.75" customHeight="1">
      <c r="D79" s="163"/>
      <c r="E79" s="163"/>
      <c r="F79" s="163"/>
      <c r="G79" s="163"/>
      <c r="H79" s="163"/>
    </row>
    <row r="80" ht="15.75" customHeight="1">
      <c r="D80" s="163"/>
      <c r="E80" s="163"/>
      <c r="F80" s="163"/>
      <c r="G80" s="163"/>
      <c r="H80" s="163"/>
    </row>
    <row r="81" ht="15.75" customHeight="1">
      <c r="D81" s="163"/>
      <c r="E81" s="163"/>
      <c r="F81" s="163"/>
      <c r="G81" s="163"/>
      <c r="H81" s="163"/>
    </row>
    <row r="82" ht="15.75" customHeight="1">
      <c r="D82" s="163"/>
      <c r="E82" s="163"/>
      <c r="F82" s="163"/>
      <c r="G82" s="163"/>
      <c r="H82" s="163"/>
    </row>
    <row r="83" ht="15.75" customHeight="1">
      <c r="D83" s="163"/>
      <c r="E83" s="163"/>
      <c r="F83" s="163"/>
      <c r="G83" s="163"/>
      <c r="H83" s="163"/>
    </row>
    <row r="84" ht="15.75" customHeight="1">
      <c r="D84" s="163"/>
      <c r="E84" s="163"/>
      <c r="F84" s="163"/>
      <c r="G84" s="163"/>
      <c r="H84" s="163"/>
    </row>
    <row r="85" ht="15.75" customHeight="1">
      <c r="D85" s="163"/>
      <c r="E85" s="163"/>
      <c r="F85" s="163"/>
      <c r="G85" s="163"/>
      <c r="H85" s="163"/>
    </row>
    <row r="86" ht="15.75" customHeight="1">
      <c r="D86" s="163"/>
      <c r="E86" s="163"/>
      <c r="F86" s="163"/>
      <c r="G86" s="163"/>
      <c r="H86" s="163"/>
    </row>
    <row r="87" ht="15.75" customHeight="1">
      <c r="D87" s="163"/>
      <c r="E87" s="163"/>
      <c r="F87" s="163"/>
      <c r="G87" s="163"/>
      <c r="H87" s="163"/>
    </row>
    <row r="88" ht="15.75" customHeight="1">
      <c r="D88" s="163"/>
      <c r="E88" s="163"/>
      <c r="F88" s="163"/>
      <c r="G88" s="163"/>
      <c r="H88" s="163"/>
    </row>
    <row r="89" ht="15.75" customHeight="1">
      <c r="D89" s="163"/>
      <c r="E89" s="163"/>
      <c r="F89" s="163"/>
      <c r="G89" s="163"/>
      <c r="H89" s="163"/>
    </row>
    <row r="90" ht="15.75" customHeight="1">
      <c r="D90" s="163"/>
      <c r="E90" s="163"/>
      <c r="F90" s="163"/>
      <c r="G90" s="163"/>
      <c r="H90" s="163"/>
    </row>
    <row r="91" ht="15.75" customHeight="1">
      <c r="D91" s="163"/>
      <c r="E91" s="163"/>
      <c r="F91" s="163"/>
      <c r="G91" s="163"/>
      <c r="H91" s="163"/>
    </row>
    <row r="92" ht="15.75" customHeight="1">
      <c r="D92" s="163"/>
      <c r="E92" s="163"/>
      <c r="F92" s="163"/>
      <c r="G92" s="163"/>
      <c r="H92" s="163"/>
    </row>
    <row r="93" ht="15.75" customHeight="1">
      <c r="D93" s="163"/>
      <c r="E93" s="163"/>
      <c r="F93" s="163"/>
      <c r="G93" s="163"/>
      <c r="H93" s="163"/>
    </row>
    <row r="94" ht="15.75" customHeight="1">
      <c r="D94" s="163"/>
      <c r="E94" s="163"/>
      <c r="F94" s="163"/>
      <c r="G94" s="163"/>
      <c r="H94" s="163"/>
    </row>
    <row r="95" ht="15.75" customHeight="1">
      <c r="D95" s="163"/>
      <c r="E95" s="163"/>
      <c r="F95" s="163"/>
      <c r="G95" s="163"/>
      <c r="H95" s="163"/>
    </row>
    <row r="96" ht="15.75" customHeight="1">
      <c r="D96" s="163"/>
      <c r="E96" s="163"/>
      <c r="F96" s="163"/>
      <c r="G96" s="163"/>
      <c r="H96" s="163"/>
    </row>
    <row r="97" ht="15.75" customHeight="1">
      <c r="D97" s="163"/>
      <c r="E97" s="163"/>
      <c r="F97" s="163"/>
      <c r="G97" s="163"/>
      <c r="H97" s="163"/>
    </row>
    <row r="98" ht="15.75" customHeight="1">
      <c r="D98" s="163"/>
      <c r="E98" s="163"/>
      <c r="F98" s="163"/>
      <c r="G98" s="163"/>
      <c r="H98" s="163"/>
    </row>
    <row r="99" ht="15.75" customHeight="1">
      <c r="D99" s="163"/>
      <c r="E99" s="163"/>
      <c r="F99" s="163"/>
      <c r="G99" s="163"/>
      <c r="H99" s="163"/>
    </row>
    <row r="100" ht="15.75" customHeight="1">
      <c r="D100" s="163"/>
      <c r="E100" s="163"/>
      <c r="F100" s="163"/>
      <c r="G100" s="163"/>
      <c r="H100" s="163"/>
    </row>
    <row r="101" ht="15.75" customHeight="1">
      <c r="D101" s="163"/>
      <c r="E101" s="163"/>
      <c r="F101" s="163"/>
      <c r="G101" s="163"/>
      <c r="H101" s="163"/>
    </row>
    <row r="102" ht="15.75" customHeight="1">
      <c r="D102" s="163"/>
      <c r="E102" s="163"/>
      <c r="F102" s="163"/>
      <c r="G102" s="163"/>
      <c r="H102" s="163"/>
    </row>
    <row r="103" ht="15.75" customHeight="1">
      <c r="D103" s="163"/>
      <c r="E103" s="163"/>
      <c r="F103" s="163"/>
      <c r="G103" s="163"/>
      <c r="H103" s="163"/>
    </row>
    <row r="104" ht="15.75" customHeight="1">
      <c r="D104" s="163"/>
      <c r="E104" s="163"/>
      <c r="F104" s="163"/>
      <c r="G104" s="163"/>
      <c r="H104" s="163"/>
    </row>
    <row r="105" ht="15.75" customHeight="1">
      <c r="D105" s="163"/>
      <c r="E105" s="163"/>
      <c r="F105" s="163"/>
      <c r="G105" s="163"/>
      <c r="H105" s="163"/>
    </row>
    <row r="106" ht="15.75" customHeight="1">
      <c r="D106" s="163"/>
      <c r="E106" s="163"/>
      <c r="F106" s="163"/>
      <c r="G106" s="163"/>
      <c r="H106" s="163"/>
    </row>
    <row r="107" ht="15.75" customHeight="1">
      <c r="D107" s="163"/>
      <c r="E107" s="163"/>
      <c r="F107" s="163"/>
      <c r="G107" s="163"/>
      <c r="H107" s="163"/>
    </row>
    <row r="108" ht="15.75" customHeight="1">
      <c r="D108" s="163"/>
      <c r="E108" s="163"/>
      <c r="F108" s="163"/>
      <c r="G108" s="163"/>
      <c r="H108" s="163"/>
    </row>
    <row r="109" ht="15.75" customHeight="1">
      <c r="D109" s="163"/>
      <c r="E109" s="163"/>
      <c r="F109" s="163"/>
      <c r="G109" s="163"/>
      <c r="H109" s="163"/>
    </row>
    <row r="110" ht="15.75" customHeight="1">
      <c r="D110" s="163"/>
      <c r="E110" s="163"/>
      <c r="F110" s="163"/>
      <c r="G110" s="163"/>
      <c r="H110" s="163"/>
    </row>
    <row r="111" ht="15.75" customHeight="1">
      <c r="D111" s="163"/>
      <c r="E111" s="163"/>
      <c r="F111" s="163"/>
      <c r="G111" s="163"/>
      <c r="H111" s="163"/>
    </row>
    <row r="112" ht="15.75" customHeight="1">
      <c r="D112" s="163"/>
      <c r="E112" s="163"/>
      <c r="F112" s="163"/>
      <c r="G112" s="163"/>
      <c r="H112" s="163"/>
    </row>
    <row r="113" ht="15.75" customHeight="1">
      <c r="D113" s="163"/>
      <c r="E113" s="163"/>
      <c r="F113" s="163"/>
      <c r="G113" s="163"/>
      <c r="H113" s="163"/>
    </row>
    <row r="114" ht="15.75" customHeight="1">
      <c r="D114" s="163"/>
      <c r="E114" s="163"/>
      <c r="F114" s="163"/>
      <c r="G114" s="163"/>
      <c r="H114" s="163"/>
    </row>
    <row r="115" ht="15.75" customHeight="1">
      <c r="D115" s="163"/>
      <c r="E115" s="163"/>
      <c r="F115" s="163"/>
      <c r="G115" s="163"/>
      <c r="H115" s="163"/>
    </row>
    <row r="116" ht="15.75" customHeight="1">
      <c r="D116" s="163"/>
      <c r="E116" s="163"/>
      <c r="F116" s="163"/>
      <c r="G116" s="163"/>
      <c r="H116" s="163"/>
    </row>
    <row r="117" ht="15.75" customHeight="1">
      <c r="D117" s="163"/>
      <c r="E117" s="163"/>
      <c r="F117" s="163"/>
      <c r="G117" s="163"/>
      <c r="H117" s="163"/>
    </row>
    <row r="118" ht="15.75" customHeight="1">
      <c r="D118" s="163"/>
      <c r="E118" s="163"/>
      <c r="F118" s="163"/>
      <c r="G118" s="163"/>
      <c r="H118" s="163"/>
    </row>
    <row r="119" ht="15.75" customHeight="1">
      <c r="D119" s="163"/>
      <c r="E119" s="163"/>
      <c r="F119" s="163"/>
      <c r="G119" s="163"/>
      <c r="H119" s="163"/>
    </row>
    <row r="120" ht="15.75" customHeight="1">
      <c r="D120" s="163"/>
      <c r="E120" s="163"/>
      <c r="F120" s="163"/>
      <c r="G120" s="163"/>
      <c r="H120" s="163"/>
    </row>
    <row r="121" ht="15.75" customHeight="1">
      <c r="D121" s="163"/>
      <c r="E121" s="163"/>
      <c r="F121" s="163"/>
      <c r="G121" s="163"/>
      <c r="H121" s="163"/>
    </row>
    <row r="122" ht="15.75" customHeight="1">
      <c r="D122" s="163"/>
      <c r="E122" s="163"/>
      <c r="F122" s="163"/>
      <c r="G122" s="163"/>
      <c r="H122" s="163"/>
    </row>
    <row r="123" ht="15.75" customHeight="1">
      <c r="D123" s="163"/>
      <c r="E123" s="163"/>
      <c r="F123" s="163"/>
      <c r="G123" s="163"/>
      <c r="H123" s="163"/>
    </row>
    <row r="124" ht="15.75" customHeight="1">
      <c r="D124" s="163"/>
      <c r="E124" s="163"/>
      <c r="F124" s="163"/>
      <c r="G124" s="163"/>
      <c r="H124" s="163"/>
    </row>
    <row r="125" ht="15.75" customHeight="1">
      <c r="D125" s="163"/>
      <c r="E125" s="163"/>
      <c r="F125" s="163"/>
      <c r="G125" s="163"/>
      <c r="H125" s="163"/>
    </row>
    <row r="126" ht="15.75" customHeight="1">
      <c r="D126" s="163"/>
      <c r="E126" s="163"/>
      <c r="F126" s="163"/>
      <c r="G126" s="163"/>
      <c r="H126" s="163"/>
    </row>
    <row r="127" ht="15.75" customHeight="1">
      <c r="D127" s="163"/>
      <c r="E127" s="163"/>
      <c r="F127" s="163"/>
      <c r="G127" s="163"/>
      <c r="H127" s="163"/>
    </row>
    <row r="128" ht="15.75" customHeight="1">
      <c r="D128" s="163"/>
      <c r="E128" s="163"/>
      <c r="F128" s="163"/>
      <c r="G128" s="163"/>
      <c r="H128" s="163"/>
    </row>
    <row r="129" ht="15.75" customHeight="1">
      <c r="D129" s="163"/>
      <c r="E129" s="163"/>
      <c r="F129" s="163"/>
      <c r="G129" s="163"/>
      <c r="H129" s="163"/>
    </row>
    <row r="130" ht="15.75" customHeight="1">
      <c r="D130" s="163"/>
      <c r="E130" s="163"/>
      <c r="F130" s="163"/>
      <c r="G130" s="163"/>
      <c r="H130" s="163"/>
    </row>
    <row r="131" ht="15.75" customHeight="1">
      <c r="D131" s="163"/>
      <c r="E131" s="163"/>
      <c r="F131" s="163"/>
      <c r="G131" s="163"/>
      <c r="H131" s="163"/>
    </row>
    <row r="132" ht="15.75" customHeight="1">
      <c r="D132" s="163"/>
      <c r="E132" s="163"/>
      <c r="F132" s="163"/>
      <c r="G132" s="163"/>
      <c r="H132" s="163"/>
    </row>
    <row r="133" ht="15.75" customHeight="1">
      <c r="D133" s="163"/>
      <c r="E133" s="163"/>
      <c r="F133" s="163"/>
      <c r="G133" s="163"/>
      <c r="H133" s="163"/>
    </row>
    <row r="134" ht="15.75" customHeight="1">
      <c r="D134" s="163"/>
      <c r="E134" s="163"/>
      <c r="F134" s="163"/>
      <c r="G134" s="163"/>
      <c r="H134" s="163"/>
    </row>
    <row r="135" ht="15.75" customHeight="1">
      <c r="D135" s="163"/>
      <c r="E135" s="163"/>
      <c r="F135" s="163"/>
      <c r="G135" s="163"/>
      <c r="H135" s="163"/>
    </row>
    <row r="136" ht="15.75" customHeight="1">
      <c r="D136" s="163"/>
      <c r="E136" s="163"/>
      <c r="F136" s="163"/>
      <c r="G136" s="163"/>
      <c r="H136" s="163"/>
    </row>
    <row r="137" ht="15.75" customHeight="1">
      <c r="D137" s="163"/>
      <c r="E137" s="163"/>
      <c r="F137" s="163"/>
      <c r="G137" s="163"/>
      <c r="H137" s="163"/>
    </row>
    <row r="138" ht="15.75" customHeight="1">
      <c r="D138" s="163"/>
      <c r="E138" s="163"/>
      <c r="F138" s="163"/>
      <c r="G138" s="163"/>
      <c r="H138" s="163"/>
    </row>
    <row r="139" ht="15.75" customHeight="1">
      <c r="D139" s="163"/>
      <c r="E139" s="163"/>
      <c r="F139" s="163"/>
      <c r="G139" s="163"/>
      <c r="H139" s="163"/>
    </row>
    <row r="140" ht="15.75" customHeight="1">
      <c r="D140" s="163"/>
      <c r="E140" s="163"/>
      <c r="F140" s="163"/>
      <c r="G140" s="163"/>
      <c r="H140" s="163"/>
    </row>
    <row r="141" ht="15.75" customHeight="1">
      <c r="D141" s="163"/>
      <c r="E141" s="163"/>
      <c r="F141" s="163"/>
      <c r="G141" s="163"/>
      <c r="H141" s="163"/>
    </row>
    <row r="142" ht="15.75" customHeight="1">
      <c r="D142" s="163"/>
      <c r="E142" s="163"/>
      <c r="F142" s="163"/>
      <c r="G142" s="163"/>
      <c r="H142" s="163"/>
    </row>
    <row r="143" ht="15.75" customHeight="1">
      <c r="D143" s="163"/>
      <c r="E143" s="163"/>
      <c r="F143" s="163"/>
      <c r="G143" s="163"/>
      <c r="H143" s="163"/>
    </row>
    <row r="144" ht="15.75" customHeight="1">
      <c r="D144" s="163"/>
      <c r="E144" s="163"/>
      <c r="F144" s="163"/>
      <c r="G144" s="163"/>
      <c r="H144" s="163"/>
    </row>
    <row r="145" ht="15.75" customHeight="1">
      <c r="D145" s="163"/>
      <c r="E145" s="163"/>
      <c r="F145" s="163"/>
      <c r="G145" s="163"/>
      <c r="H145" s="163"/>
    </row>
    <row r="146" ht="15.75" customHeight="1">
      <c r="D146" s="163"/>
      <c r="E146" s="163"/>
      <c r="F146" s="163"/>
      <c r="G146" s="163"/>
      <c r="H146" s="163"/>
    </row>
    <row r="147" ht="15.75" customHeight="1">
      <c r="D147" s="163"/>
      <c r="E147" s="163"/>
      <c r="F147" s="163"/>
      <c r="G147" s="163"/>
      <c r="H147" s="163"/>
    </row>
    <row r="148" ht="15.75" customHeight="1">
      <c r="D148" s="163"/>
      <c r="E148" s="163"/>
      <c r="F148" s="163"/>
      <c r="G148" s="163"/>
      <c r="H148" s="163"/>
    </row>
    <row r="149" ht="15.75" customHeight="1">
      <c r="D149" s="163"/>
      <c r="E149" s="163"/>
      <c r="F149" s="163"/>
      <c r="G149" s="163"/>
      <c r="H149" s="163"/>
    </row>
    <row r="150" ht="15.75" customHeight="1">
      <c r="D150" s="163"/>
      <c r="E150" s="163"/>
      <c r="F150" s="163"/>
      <c r="G150" s="163"/>
      <c r="H150" s="163"/>
    </row>
    <row r="151" ht="15.75" customHeight="1">
      <c r="D151" s="163"/>
      <c r="E151" s="163"/>
      <c r="F151" s="163"/>
      <c r="G151" s="163"/>
      <c r="H151" s="163"/>
    </row>
    <row r="152" ht="15.75" customHeight="1">
      <c r="D152" s="163"/>
      <c r="E152" s="163"/>
      <c r="F152" s="163"/>
      <c r="G152" s="163"/>
      <c r="H152" s="163"/>
    </row>
    <row r="153" ht="15.75" customHeight="1">
      <c r="D153" s="163"/>
      <c r="E153" s="163"/>
      <c r="F153" s="163"/>
      <c r="G153" s="163"/>
      <c r="H153" s="163"/>
    </row>
    <row r="154" ht="15.75" customHeight="1">
      <c r="D154" s="163"/>
      <c r="E154" s="163"/>
      <c r="F154" s="163"/>
      <c r="G154" s="163"/>
      <c r="H154" s="163"/>
    </row>
    <row r="155" ht="15.75" customHeight="1">
      <c r="D155" s="163"/>
      <c r="E155" s="163"/>
      <c r="F155" s="163"/>
      <c r="G155" s="163"/>
      <c r="H155" s="163"/>
    </row>
    <row r="156" ht="15.75" customHeight="1">
      <c r="D156" s="163"/>
      <c r="E156" s="163"/>
      <c r="F156" s="163"/>
      <c r="G156" s="163"/>
      <c r="H156" s="163"/>
    </row>
    <row r="157" ht="15.75" customHeight="1">
      <c r="D157" s="163"/>
      <c r="E157" s="163"/>
      <c r="F157" s="163"/>
      <c r="G157" s="163"/>
      <c r="H157" s="163"/>
    </row>
    <row r="158" ht="15.75" customHeight="1">
      <c r="D158" s="163"/>
      <c r="E158" s="163"/>
      <c r="F158" s="163"/>
      <c r="G158" s="163"/>
      <c r="H158" s="163"/>
    </row>
    <row r="159" ht="15.75" customHeight="1">
      <c r="D159" s="163"/>
      <c r="E159" s="163"/>
      <c r="F159" s="163"/>
      <c r="G159" s="163"/>
      <c r="H159" s="163"/>
    </row>
    <row r="160" ht="15.75" customHeight="1">
      <c r="D160" s="163"/>
      <c r="E160" s="163"/>
      <c r="F160" s="163"/>
      <c r="G160" s="163"/>
      <c r="H160" s="163"/>
    </row>
    <row r="161" ht="15.75" customHeight="1">
      <c r="D161" s="163"/>
      <c r="E161" s="163"/>
      <c r="F161" s="163"/>
      <c r="G161" s="163"/>
      <c r="H161" s="163"/>
    </row>
    <row r="162" ht="15.75" customHeight="1">
      <c r="D162" s="163"/>
      <c r="E162" s="163"/>
      <c r="F162" s="163"/>
      <c r="G162" s="163"/>
      <c r="H162" s="163"/>
    </row>
    <row r="163" ht="15.75" customHeight="1">
      <c r="D163" s="163"/>
      <c r="E163" s="163"/>
      <c r="F163" s="163"/>
      <c r="G163" s="163"/>
      <c r="H163" s="163"/>
    </row>
    <row r="164" ht="15.75" customHeight="1">
      <c r="D164" s="163"/>
      <c r="E164" s="163"/>
      <c r="F164" s="163"/>
      <c r="G164" s="163"/>
      <c r="H164" s="163"/>
    </row>
    <row r="165" ht="15.75" customHeight="1">
      <c r="D165" s="163"/>
      <c r="E165" s="163"/>
      <c r="F165" s="163"/>
      <c r="G165" s="163"/>
      <c r="H165" s="163"/>
    </row>
    <row r="166" ht="15.75" customHeight="1">
      <c r="D166" s="163"/>
      <c r="E166" s="163"/>
      <c r="F166" s="163"/>
      <c r="G166" s="163"/>
      <c r="H166" s="163"/>
    </row>
    <row r="167" ht="15.75" customHeight="1">
      <c r="D167" s="163"/>
      <c r="E167" s="163"/>
      <c r="F167" s="163"/>
      <c r="G167" s="163"/>
      <c r="H167" s="163"/>
    </row>
    <row r="168" ht="15.75" customHeight="1">
      <c r="D168" s="163"/>
      <c r="E168" s="163"/>
      <c r="F168" s="163"/>
      <c r="G168" s="163"/>
      <c r="H168" s="163"/>
    </row>
    <row r="169" ht="15.75" customHeight="1">
      <c r="D169" s="163"/>
      <c r="E169" s="163"/>
      <c r="F169" s="163"/>
      <c r="G169" s="163"/>
      <c r="H169" s="163"/>
    </row>
    <row r="170" ht="15.75" customHeight="1">
      <c r="D170" s="163"/>
      <c r="E170" s="163"/>
      <c r="F170" s="163"/>
      <c r="G170" s="163"/>
      <c r="H170" s="163"/>
    </row>
    <row r="171" ht="15.75" customHeight="1">
      <c r="D171" s="163"/>
      <c r="E171" s="163"/>
      <c r="F171" s="163"/>
      <c r="G171" s="163"/>
      <c r="H171" s="163"/>
    </row>
    <row r="172" ht="15.75" customHeight="1">
      <c r="D172" s="163"/>
      <c r="E172" s="163"/>
      <c r="F172" s="163"/>
      <c r="G172" s="163"/>
      <c r="H172" s="163"/>
    </row>
    <row r="173" ht="15.75" customHeight="1">
      <c r="D173" s="163"/>
      <c r="E173" s="163"/>
      <c r="F173" s="163"/>
      <c r="G173" s="163"/>
      <c r="H173" s="163"/>
    </row>
    <row r="174" ht="15.75" customHeight="1">
      <c r="D174" s="163"/>
      <c r="E174" s="163"/>
      <c r="F174" s="163"/>
      <c r="G174" s="163"/>
      <c r="H174" s="163"/>
    </row>
    <row r="175" ht="15.75" customHeight="1">
      <c r="D175" s="163"/>
      <c r="E175" s="163"/>
      <c r="F175" s="163"/>
      <c r="G175" s="163"/>
      <c r="H175" s="163"/>
    </row>
    <row r="176" ht="15.75" customHeight="1">
      <c r="D176" s="163"/>
      <c r="E176" s="163"/>
      <c r="F176" s="163"/>
      <c r="G176" s="163"/>
      <c r="H176" s="163"/>
    </row>
    <row r="177" ht="15.75" customHeight="1">
      <c r="D177" s="163"/>
      <c r="E177" s="163"/>
      <c r="F177" s="163"/>
      <c r="G177" s="163"/>
      <c r="H177" s="163"/>
    </row>
    <row r="178" ht="15.75" customHeight="1">
      <c r="D178" s="163"/>
      <c r="E178" s="163"/>
      <c r="F178" s="163"/>
      <c r="G178" s="163"/>
      <c r="H178" s="163"/>
    </row>
    <row r="179" ht="15.75" customHeight="1">
      <c r="D179" s="163"/>
      <c r="E179" s="163"/>
      <c r="F179" s="163"/>
      <c r="G179" s="163"/>
      <c r="H179" s="163"/>
    </row>
    <row r="180" ht="15.75" customHeight="1">
      <c r="D180" s="163"/>
      <c r="E180" s="163"/>
      <c r="F180" s="163"/>
      <c r="G180" s="163"/>
      <c r="H180" s="163"/>
    </row>
    <row r="181" ht="15.75" customHeight="1">
      <c r="D181" s="163"/>
      <c r="E181" s="163"/>
      <c r="F181" s="163"/>
      <c r="G181" s="163"/>
      <c r="H181" s="163"/>
    </row>
    <row r="182" ht="15.75" customHeight="1">
      <c r="D182" s="163"/>
      <c r="E182" s="163"/>
      <c r="F182" s="163"/>
      <c r="G182" s="163"/>
      <c r="H182" s="163"/>
    </row>
    <row r="183" ht="15.75" customHeight="1">
      <c r="D183" s="163"/>
      <c r="E183" s="163"/>
      <c r="F183" s="163"/>
      <c r="G183" s="163"/>
      <c r="H183" s="163"/>
    </row>
    <row r="184" ht="15.75" customHeight="1">
      <c r="D184" s="163"/>
      <c r="E184" s="163"/>
      <c r="F184" s="163"/>
      <c r="G184" s="163"/>
      <c r="H184" s="163"/>
    </row>
    <row r="185" ht="15.75" customHeight="1">
      <c r="D185" s="163"/>
      <c r="E185" s="163"/>
      <c r="F185" s="163"/>
      <c r="G185" s="163"/>
      <c r="H185" s="163"/>
    </row>
    <row r="186" ht="15.75" customHeight="1">
      <c r="D186" s="163"/>
      <c r="E186" s="163"/>
      <c r="F186" s="163"/>
      <c r="G186" s="163"/>
      <c r="H186" s="163"/>
    </row>
    <row r="187" ht="15.75" customHeight="1">
      <c r="D187" s="163"/>
      <c r="E187" s="163"/>
      <c r="F187" s="163"/>
      <c r="G187" s="163"/>
      <c r="H187" s="163"/>
    </row>
    <row r="188" ht="15.75" customHeight="1">
      <c r="D188" s="163"/>
      <c r="E188" s="163"/>
      <c r="F188" s="163"/>
      <c r="G188" s="163"/>
      <c r="H188" s="163"/>
    </row>
    <row r="189" ht="15.75" customHeight="1">
      <c r="D189" s="163"/>
      <c r="E189" s="163"/>
      <c r="F189" s="163"/>
      <c r="G189" s="163"/>
      <c r="H189" s="163"/>
    </row>
    <row r="190" ht="15.75" customHeight="1">
      <c r="D190" s="163"/>
      <c r="E190" s="163"/>
      <c r="F190" s="163"/>
      <c r="G190" s="163"/>
      <c r="H190" s="163"/>
    </row>
    <row r="191" ht="15.75" customHeight="1">
      <c r="D191" s="163"/>
      <c r="E191" s="163"/>
      <c r="F191" s="163"/>
      <c r="G191" s="163"/>
      <c r="H191" s="163"/>
    </row>
    <row r="192" ht="15.75" customHeight="1">
      <c r="D192" s="163"/>
      <c r="E192" s="163"/>
      <c r="F192" s="163"/>
      <c r="G192" s="163"/>
      <c r="H192" s="163"/>
    </row>
    <row r="193" ht="15.75" customHeight="1">
      <c r="D193" s="163"/>
      <c r="E193" s="163"/>
      <c r="F193" s="163"/>
      <c r="G193" s="163"/>
      <c r="H193" s="163"/>
    </row>
    <row r="194" ht="15.75" customHeight="1">
      <c r="D194" s="163"/>
      <c r="E194" s="163"/>
      <c r="F194" s="163"/>
      <c r="G194" s="163"/>
      <c r="H194" s="163"/>
    </row>
    <row r="195" ht="15.75" customHeight="1">
      <c r="D195" s="163"/>
      <c r="E195" s="163"/>
      <c r="F195" s="163"/>
      <c r="G195" s="163"/>
      <c r="H195" s="163"/>
    </row>
    <row r="196" ht="15.75" customHeight="1">
      <c r="D196" s="163"/>
      <c r="E196" s="163"/>
      <c r="F196" s="163"/>
      <c r="G196" s="163"/>
      <c r="H196" s="163"/>
    </row>
    <row r="197" ht="15.75" customHeight="1">
      <c r="D197" s="163"/>
      <c r="E197" s="163"/>
      <c r="F197" s="163"/>
      <c r="G197" s="163"/>
      <c r="H197" s="163"/>
    </row>
    <row r="198" ht="15.75" customHeight="1">
      <c r="D198" s="163"/>
      <c r="E198" s="163"/>
      <c r="F198" s="163"/>
      <c r="G198" s="163"/>
      <c r="H198" s="163"/>
    </row>
    <row r="199" ht="15.75" customHeight="1">
      <c r="D199" s="163"/>
      <c r="E199" s="163"/>
      <c r="F199" s="163"/>
      <c r="G199" s="163"/>
      <c r="H199" s="163"/>
    </row>
    <row r="200" ht="15.75" customHeight="1">
      <c r="D200" s="163"/>
      <c r="E200" s="163"/>
      <c r="F200" s="163"/>
      <c r="G200" s="163"/>
      <c r="H200" s="163"/>
    </row>
    <row r="201" ht="15.75" customHeight="1">
      <c r="D201" s="163"/>
      <c r="E201" s="163"/>
      <c r="F201" s="163"/>
      <c r="G201" s="163"/>
      <c r="H201" s="163"/>
    </row>
    <row r="202" ht="15.75" customHeight="1">
      <c r="D202" s="163"/>
      <c r="E202" s="163"/>
      <c r="F202" s="163"/>
      <c r="G202" s="163"/>
      <c r="H202" s="163"/>
    </row>
    <row r="203" ht="15.75" customHeight="1">
      <c r="D203" s="163"/>
      <c r="E203" s="163"/>
      <c r="F203" s="163"/>
      <c r="G203" s="163"/>
      <c r="H203" s="163"/>
    </row>
    <row r="204" ht="15.75" customHeight="1">
      <c r="D204" s="163"/>
      <c r="E204" s="163"/>
      <c r="F204" s="163"/>
      <c r="G204" s="163"/>
      <c r="H204" s="163"/>
    </row>
    <row r="205" ht="15.75" customHeight="1">
      <c r="D205" s="163"/>
      <c r="E205" s="163"/>
      <c r="F205" s="163"/>
      <c r="G205" s="163"/>
      <c r="H205" s="163"/>
    </row>
    <row r="206" ht="15.75" customHeight="1">
      <c r="D206" s="163"/>
      <c r="E206" s="163"/>
      <c r="F206" s="163"/>
      <c r="G206" s="163"/>
      <c r="H206" s="163"/>
    </row>
    <row r="207" ht="15.75" customHeight="1">
      <c r="D207" s="163"/>
      <c r="E207" s="163"/>
      <c r="F207" s="163"/>
      <c r="G207" s="163"/>
      <c r="H207" s="163"/>
    </row>
    <row r="208" ht="15.75" customHeight="1">
      <c r="D208" s="163"/>
      <c r="E208" s="163"/>
      <c r="F208" s="163"/>
      <c r="G208" s="163"/>
      <c r="H208" s="163"/>
    </row>
    <row r="209" ht="15.75" customHeight="1">
      <c r="D209" s="163"/>
      <c r="E209" s="163"/>
      <c r="F209" s="163"/>
      <c r="G209" s="163"/>
      <c r="H209" s="163"/>
    </row>
    <row r="210" ht="15.75" customHeight="1">
      <c r="D210" s="163"/>
      <c r="E210" s="163"/>
      <c r="F210" s="163"/>
      <c r="G210" s="163"/>
      <c r="H210" s="163"/>
    </row>
    <row r="211" ht="15.75" customHeight="1">
      <c r="D211" s="163"/>
      <c r="E211" s="163"/>
      <c r="F211" s="163"/>
      <c r="G211" s="163"/>
      <c r="H211" s="163"/>
    </row>
    <row r="212" ht="15.75" customHeight="1">
      <c r="D212" s="163"/>
      <c r="E212" s="163"/>
      <c r="F212" s="163"/>
      <c r="G212" s="163"/>
      <c r="H212" s="163"/>
    </row>
    <row r="213" ht="15.75" customHeight="1">
      <c r="D213" s="163"/>
      <c r="E213" s="163"/>
      <c r="F213" s="163"/>
      <c r="G213" s="163"/>
      <c r="H213" s="163"/>
    </row>
    <row r="214" ht="15.75" customHeight="1">
      <c r="D214" s="163"/>
      <c r="E214" s="163"/>
      <c r="F214" s="163"/>
      <c r="G214" s="163"/>
      <c r="H214" s="163"/>
    </row>
    <row r="215" ht="15.75" customHeight="1">
      <c r="D215" s="163"/>
      <c r="E215" s="163"/>
      <c r="F215" s="163"/>
      <c r="G215" s="163"/>
      <c r="H215" s="163"/>
    </row>
    <row r="216" ht="15.75" customHeight="1">
      <c r="D216" s="163"/>
      <c r="E216" s="163"/>
      <c r="F216" s="163"/>
      <c r="G216" s="163"/>
      <c r="H216" s="163"/>
    </row>
    <row r="217" ht="15.75" customHeight="1">
      <c r="D217" s="163"/>
      <c r="E217" s="163"/>
      <c r="F217" s="163"/>
      <c r="G217" s="163"/>
      <c r="H217" s="163"/>
    </row>
    <row r="218" ht="15.75" customHeight="1">
      <c r="D218" s="163"/>
      <c r="E218" s="163"/>
      <c r="F218" s="163"/>
      <c r="G218" s="163"/>
      <c r="H218" s="163"/>
    </row>
    <row r="219" ht="15.75" customHeight="1">
      <c r="D219" s="163"/>
      <c r="E219" s="163"/>
      <c r="F219" s="163"/>
      <c r="G219" s="163"/>
      <c r="H219" s="163"/>
    </row>
    <row r="220" ht="15.75" customHeight="1">
      <c r="D220" s="163"/>
      <c r="E220" s="163"/>
      <c r="F220" s="163"/>
      <c r="G220" s="163"/>
      <c r="H220" s="163"/>
    </row>
    <row r="221" ht="15.75" customHeight="1">
      <c r="D221" s="163"/>
      <c r="E221" s="163"/>
      <c r="F221" s="163"/>
      <c r="G221" s="163"/>
      <c r="H221" s="163"/>
    </row>
    <row r="222" ht="15.75" customHeight="1">
      <c r="D222" s="163"/>
      <c r="E222" s="163"/>
      <c r="F222" s="163"/>
      <c r="G222" s="163"/>
      <c r="H222" s="163"/>
    </row>
    <row r="223" ht="15.75" customHeight="1">
      <c r="D223" s="163"/>
      <c r="E223" s="163"/>
      <c r="F223" s="163"/>
      <c r="G223" s="163"/>
      <c r="H223" s="163"/>
    </row>
    <row r="224" ht="15.75" customHeight="1">
      <c r="D224" s="163"/>
      <c r="E224" s="163"/>
      <c r="F224" s="163"/>
      <c r="G224" s="163"/>
      <c r="H224" s="163"/>
    </row>
    <row r="225" ht="15.75" customHeight="1">
      <c r="D225" s="163"/>
      <c r="E225" s="163"/>
      <c r="F225" s="163"/>
      <c r="G225" s="163"/>
      <c r="H225" s="163"/>
    </row>
    <row r="226" ht="15.75" customHeight="1">
      <c r="D226" s="163"/>
      <c r="E226" s="163"/>
      <c r="F226" s="163"/>
      <c r="G226" s="163"/>
      <c r="H226" s="163"/>
    </row>
    <row r="227" ht="15.75" customHeight="1">
      <c r="D227" s="163"/>
      <c r="E227" s="163"/>
      <c r="F227" s="163"/>
      <c r="G227" s="163"/>
      <c r="H227" s="163"/>
    </row>
    <row r="228" ht="15.75" customHeight="1">
      <c r="D228" s="163"/>
      <c r="E228" s="163"/>
      <c r="F228" s="163"/>
      <c r="G228" s="163"/>
      <c r="H228" s="163"/>
    </row>
    <row r="229" ht="15.75" customHeight="1">
      <c r="D229" s="163"/>
      <c r="E229" s="163"/>
      <c r="F229" s="163"/>
      <c r="G229" s="163"/>
      <c r="H229" s="163"/>
    </row>
    <row r="230" ht="15.75" customHeight="1">
      <c r="D230" s="163"/>
      <c r="E230" s="163"/>
      <c r="F230" s="163"/>
      <c r="G230" s="163"/>
      <c r="H230" s="163"/>
    </row>
    <row r="231" ht="15.75" customHeight="1">
      <c r="D231" s="163"/>
      <c r="E231" s="163"/>
      <c r="F231" s="163"/>
      <c r="G231" s="163"/>
      <c r="H231" s="163"/>
    </row>
    <row r="232" ht="15.75" customHeight="1">
      <c r="D232" s="163"/>
      <c r="E232" s="163"/>
      <c r="F232" s="163"/>
      <c r="G232" s="163"/>
      <c r="H232" s="163"/>
    </row>
    <row r="233" ht="15.75" customHeight="1">
      <c r="D233" s="163"/>
      <c r="E233" s="163"/>
      <c r="F233" s="163"/>
      <c r="G233" s="163"/>
      <c r="H233" s="163"/>
    </row>
    <row r="234" ht="15.75" customHeight="1">
      <c r="D234" s="163"/>
      <c r="E234" s="163"/>
      <c r="F234" s="163"/>
      <c r="G234" s="163"/>
      <c r="H234" s="163"/>
    </row>
    <row r="235" ht="15.75" customHeight="1">
      <c r="D235" s="163"/>
      <c r="E235" s="163"/>
      <c r="F235" s="163"/>
      <c r="G235" s="163"/>
      <c r="H235" s="163"/>
    </row>
    <row r="236" ht="15.75" customHeight="1">
      <c r="D236" s="163"/>
      <c r="E236" s="163"/>
      <c r="F236" s="163"/>
      <c r="G236" s="163"/>
      <c r="H236" s="163"/>
    </row>
    <row r="237" ht="15.75" customHeight="1">
      <c r="D237" s="163"/>
      <c r="E237" s="163"/>
      <c r="F237" s="163"/>
      <c r="G237" s="163"/>
      <c r="H237" s="163"/>
    </row>
    <row r="238" ht="15.75" customHeight="1">
      <c r="D238" s="163"/>
      <c r="E238" s="163"/>
      <c r="F238" s="163"/>
      <c r="G238" s="163"/>
      <c r="H238" s="163"/>
    </row>
    <row r="239" ht="15.75" customHeight="1">
      <c r="D239" s="163"/>
      <c r="E239" s="163"/>
      <c r="F239" s="163"/>
      <c r="G239" s="163"/>
      <c r="H239" s="163"/>
    </row>
    <row r="240" ht="15.75" customHeight="1">
      <c r="D240" s="163"/>
      <c r="E240" s="163"/>
      <c r="F240" s="163"/>
      <c r="G240" s="163"/>
      <c r="H240" s="163"/>
    </row>
    <row r="241" ht="15.75" customHeight="1">
      <c r="D241" s="163"/>
      <c r="E241" s="163"/>
      <c r="F241" s="163"/>
      <c r="G241" s="163"/>
      <c r="H241" s="163"/>
    </row>
    <row r="242" ht="15.75" customHeight="1">
      <c r="D242" s="163"/>
      <c r="E242" s="163"/>
      <c r="F242" s="163"/>
      <c r="G242" s="163"/>
      <c r="H242" s="163"/>
    </row>
    <row r="243" ht="15.75" customHeight="1">
      <c r="D243" s="163"/>
      <c r="E243" s="163"/>
      <c r="F243" s="163"/>
      <c r="G243" s="163"/>
      <c r="H243" s="163"/>
    </row>
    <row r="244" ht="15.75" customHeight="1">
      <c r="D244" s="163"/>
      <c r="E244" s="163"/>
      <c r="F244" s="163"/>
      <c r="G244" s="163"/>
      <c r="H244" s="163"/>
    </row>
    <row r="245" ht="15.75" customHeight="1">
      <c r="D245" s="163"/>
      <c r="E245" s="163"/>
      <c r="F245" s="163"/>
      <c r="G245" s="163"/>
      <c r="H245" s="163"/>
    </row>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B6:H6"/>
    <mergeCell ref="B8:H8"/>
    <mergeCell ref="B9:C9"/>
    <mergeCell ref="B10:C10"/>
    <mergeCell ref="B11:B12"/>
    <mergeCell ref="C11:C12"/>
    <mergeCell ref="D15:H15"/>
    <mergeCell ref="C28:I28"/>
    <mergeCell ref="C29:C30"/>
    <mergeCell ref="D29:F30"/>
    <mergeCell ref="G29:G30"/>
    <mergeCell ref="H29:I30"/>
    <mergeCell ref="D31:F31"/>
    <mergeCell ref="D32:F32"/>
    <mergeCell ref="D40:F40"/>
    <mergeCell ref="D41:F41"/>
    <mergeCell ref="D42:F42"/>
    <mergeCell ref="D43:F43"/>
    <mergeCell ref="D44:F44"/>
    <mergeCell ref="D45:F45"/>
    <mergeCell ref="D33:F33"/>
    <mergeCell ref="D34:F34"/>
    <mergeCell ref="D35:F35"/>
    <mergeCell ref="D36:F36"/>
    <mergeCell ref="D37:F37"/>
    <mergeCell ref="D38:F38"/>
    <mergeCell ref="D39:F39"/>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43"/>
    <col customWidth="1" min="2" max="2" width="25.0"/>
    <col customWidth="1" min="3" max="3" width="16.43"/>
    <col customWidth="1" min="4" max="8" width="25.71"/>
  </cols>
  <sheetData>
    <row r="2">
      <c r="B2" s="164" t="s">
        <v>273</v>
      </c>
    </row>
    <row r="3">
      <c r="D3" s="163"/>
      <c r="E3" s="163"/>
      <c r="F3" s="163"/>
      <c r="G3" s="163"/>
      <c r="H3" s="163"/>
    </row>
    <row r="4">
      <c r="B4" s="165" t="s">
        <v>9</v>
      </c>
      <c r="C4" s="166"/>
      <c r="D4" s="166"/>
      <c r="E4" s="166"/>
      <c r="F4" s="166"/>
      <c r="G4" s="166"/>
      <c r="H4" s="167"/>
    </row>
    <row r="5" ht="79.5" customHeight="1">
      <c r="B5" s="168" t="s">
        <v>250</v>
      </c>
      <c r="C5" s="167"/>
      <c r="D5" s="169" t="s">
        <v>251</v>
      </c>
      <c r="E5" s="169" t="s">
        <v>252</v>
      </c>
      <c r="F5" s="169" t="s">
        <v>253</v>
      </c>
      <c r="G5" s="169" t="s">
        <v>254</v>
      </c>
      <c r="H5" s="169" t="s">
        <v>255</v>
      </c>
    </row>
    <row r="6" ht="79.5" customHeight="1">
      <c r="B6" s="170" t="s">
        <v>256</v>
      </c>
      <c r="C6" s="167"/>
      <c r="D6" s="169" t="s">
        <v>257</v>
      </c>
      <c r="E6" s="169" t="s">
        <v>258</v>
      </c>
      <c r="F6" s="169" t="s">
        <v>259</v>
      </c>
      <c r="G6" s="169" t="s">
        <v>260</v>
      </c>
      <c r="H6" s="169" t="s">
        <v>261</v>
      </c>
    </row>
    <row r="7">
      <c r="B7" s="171" t="s">
        <v>11</v>
      </c>
      <c r="C7" s="171" t="s">
        <v>262</v>
      </c>
      <c r="D7" s="172" t="s">
        <v>263</v>
      </c>
      <c r="E7" s="172" t="s">
        <v>264</v>
      </c>
      <c r="F7" s="172" t="s">
        <v>265</v>
      </c>
      <c r="G7" s="172" t="s">
        <v>266</v>
      </c>
      <c r="H7" s="172" t="s">
        <v>267</v>
      </c>
    </row>
    <row r="8">
      <c r="B8" s="162"/>
      <c r="C8" s="162"/>
      <c r="D8" s="159">
        <v>1.0</v>
      </c>
      <c r="E8" s="159">
        <v>2.0</v>
      </c>
      <c r="F8" s="159">
        <v>3.0</v>
      </c>
      <c r="G8" s="159">
        <v>4.0</v>
      </c>
      <c r="H8" s="159">
        <v>5.0</v>
      </c>
    </row>
    <row r="9" ht="49.5" customHeight="1">
      <c r="A9" s="157" t="s">
        <v>8</v>
      </c>
      <c r="B9" s="169" t="s">
        <v>274</v>
      </c>
      <c r="C9" s="195">
        <v>1.0</v>
      </c>
      <c r="D9" s="196">
        <v>2.0</v>
      </c>
      <c r="E9" s="196">
        <v>3.0</v>
      </c>
      <c r="F9" s="196">
        <v>4.0</v>
      </c>
      <c r="G9" s="197">
        <v>5.0</v>
      </c>
      <c r="H9" s="198">
        <v>6.0</v>
      </c>
    </row>
    <row r="10" ht="49.5" customHeight="1">
      <c r="A10" s="161"/>
      <c r="B10" s="169" t="s">
        <v>275</v>
      </c>
      <c r="C10" s="195">
        <v>2.0</v>
      </c>
      <c r="D10" s="196">
        <v>3.0</v>
      </c>
      <c r="E10" s="196">
        <v>4.0</v>
      </c>
      <c r="F10" s="197">
        <v>5.0</v>
      </c>
      <c r="G10" s="198">
        <v>6.0</v>
      </c>
      <c r="H10" s="198">
        <v>7.0</v>
      </c>
    </row>
    <row r="11" ht="49.5" customHeight="1">
      <c r="A11" s="161"/>
      <c r="B11" s="169" t="s">
        <v>276</v>
      </c>
      <c r="C11" s="195">
        <v>3.0</v>
      </c>
      <c r="D11" s="196">
        <v>4.0</v>
      </c>
      <c r="E11" s="197">
        <v>5.0</v>
      </c>
      <c r="F11" s="198">
        <v>6.0</v>
      </c>
      <c r="G11" s="198">
        <v>7.0</v>
      </c>
      <c r="H11" s="199">
        <v>8.0</v>
      </c>
    </row>
    <row r="12" ht="49.5" customHeight="1">
      <c r="A12" s="161"/>
      <c r="B12" s="169" t="s">
        <v>277</v>
      </c>
      <c r="C12" s="195">
        <v>4.0</v>
      </c>
      <c r="D12" s="197">
        <v>5.0</v>
      </c>
      <c r="E12" s="198">
        <v>6.0</v>
      </c>
      <c r="F12" s="198">
        <v>7.0</v>
      </c>
      <c r="G12" s="199">
        <v>8.0</v>
      </c>
      <c r="H12" s="199">
        <v>9.0</v>
      </c>
    </row>
    <row r="13" ht="49.5" customHeight="1">
      <c r="A13" s="28"/>
      <c r="B13" s="169" t="s">
        <v>278</v>
      </c>
      <c r="C13" s="195">
        <v>5.0</v>
      </c>
      <c r="D13" s="198">
        <v>6.0</v>
      </c>
      <c r="E13" s="198">
        <v>7.0</v>
      </c>
      <c r="F13" s="199">
        <v>8.0</v>
      </c>
      <c r="G13" s="199">
        <v>9.0</v>
      </c>
      <c r="H13" s="199">
        <v>10.0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2:H2"/>
    <mergeCell ref="B4:H4"/>
    <mergeCell ref="B5:C5"/>
    <mergeCell ref="B6:C6"/>
    <mergeCell ref="B7:B8"/>
    <mergeCell ref="C7:C8"/>
    <mergeCell ref="A9:A1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11.43"/>
    <col customWidth="1" min="3" max="4" width="50.71"/>
    <col customWidth="1" min="5" max="6" width="11.43"/>
  </cols>
  <sheetData>
    <row r="2">
      <c r="C2" s="200" t="s">
        <v>279</v>
      </c>
    </row>
    <row r="5" ht="39.75" customHeight="1">
      <c r="C5" s="201" t="s">
        <v>19</v>
      </c>
      <c r="D5" s="201" t="s">
        <v>280</v>
      </c>
    </row>
    <row r="6" ht="39.75" customHeight="1">
      <c r="C6" s="202" t="s">
        <v>281</v>
      </c>
      <c r="D6" s="202" t="s">
        <v>226</v>
      </c>
    </row>
    <row r="7" ht="39.75" customHeight="1">
      <c r="C7" s="202" t="s">
        <v>282</v>
      </c>
      <c r="D7" s="202" t="s">
        <v>229</v>
      </c>
    </row>
    <row r="8" ht="39.75" customHeight="1">
      <c r="C8" s="202">
        <v>5.0</v>
      </c>
      <c r="D8" s="202" t="s">
        <v>231</v>
      </c>
    </row>
    <row r="9" ht="39.75" customHeight="1">
      <c r="C9" s="202" t="s">
        <v>283</v>
      </c>
      <c r="D9" s="202" t="s">
        <v>78</v>
      </c>
    </row>
    <row r="10" ht="39.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D2"/>
  </mergeCell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63.14"/>
    <col customWidth="1" min="3" max="3" width="61.0"/>
    <col customWidth="1" min="4" max="6" width="11.43"/>
  </cols>
  <sheetData>
    <row r="3">
      <c r="B3" s="201" t="s">
        <v>284</v>
      </c>
      <c r="C3" s="201" t="s">
        <v>285</v>
      </c>
    </row>
    <row r="4" ht="99.75" customHeight="1">
      <c r="B4" s="202" t="s">
        <v>286</v>
      </c>
      <c r="C4" s="203" t="s">
        <v>287</v>
      </c>
    </row>
    <row r="5" ht="99.75" customHeight="1">
      <c r="B5" s="202" t="s">
        <v>288</v>
      </c>
      <c r="C5" s="203" t="s">
        <v>289</v>
      </c>
    </row>
    <row r="6" ht="99.75" customHeight="1">
      <c r="B6" s="202" t="s">
        <v>290</v>
      </c>
      <c r="C6" s="203" t="s">
        <v>291</v>
      </c>
    </row>
    <row r="7" ht="176.25" customHeight="1">
      <c r="B7" s="202" t="s">
        <v>292</v>
      </c>
      <c r="C7" s="203" t="s">
        <v>293</v>
      </c>
    </row>
    <row r="8" ht="99.75" customHeight="1">
      <c r="B8" s="202" t="s">
        <v>294</v>
      </c>
      <c r="C8" s="203" t="s">
        <v>295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