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66925"/>
  <mc:AlternateContent xmlns:mc="http://schemas.openxmlformats.org/markup-compatibility/2006">
    <mc:Choice Requires="x15">
      <x15ac:absPath xmlns:x15ac="http://schemas.microsoft.com/office/spreadsheetml/2010/11/ac" url="/Users/mac/Desktop/"/>
    </mc:Choice>
  </mc:AlternateContent>
  <xr:revisionPtr revIDLastSave="0" documentId="13_ncr:1_{2289E7AA-D4EA-C943-9157-454F31642DC6}" xr6:coauthVersionLast="47" xr6:coauthVersionMax="47" xr10:uidLastSave="{00000000-0000-0000-0000-000000000000}"/>
  <bookViews>
    <workbookView xWindow="4420" yWindow="1160" windowWidth="24980" windowHeight="16280" xr2:uid="{4E057664-DA35-0847-AE6D-DB8CF4A69EAC}"/>
  </bookViews>
  <sheets>
    <sheet name="Presupuesto_Andrea (2)" sheetId="1" r:id="rId1"/>
  </sheets>
  <definedNames>
    <definedName name="_xlnm._FilterDatabase" localSheetId="0" hidden="1">'Presupuesto_Andrea (2)'!$A$3:$F$277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4" i="1" l="1"/>
  <c r="F5" i="1"/>
  <c r="F6" i="1"/>
  <c r="F7" i="1"/>
  <c r="F8" i="1"/>
  <c r="F9" i="1"/>
  <c r="F10" i="1"/>
  <c r="F11" i="1"/>
  <c r="F12" i="1"/>
  <c r="F13" i="1"/>
  <c r="F14" i="1"/>
  <c r="F15" i="1"/>
  <c r="F16" i="1"/>
  <c r="F17" i="1"/>
  <c r="F18" i="1"/>
  <c r="F19" i="1"/>
  <c r="F20" i="1"/>
  <c r="F24" i="1"/>
  <c r="F25" i="1"/>
  <c r="F26" i="1"/>
  <c r="F27" i="1"/>
  <c r="F28" i="1"/>
  <c r="F31" i="1"/>
  <c r="F71" i="1" s="1"/>
  <c r="F32" i="1"/>
  <c r="F33" i="1"/>
  <c r="F34" i="1"/>
  <c r="F35" i="1"/>
  <c r="F36" i="1"/>
  <c r="F37" i="1"/>
  <c r="F38" i="1"/>
  <c r="F39" i="1"/>
  <c r="F40" i="1"/>
  <c r="F41" i="1"/>
  <c r="F42" i="1"/>
  <c r="F43" i="1"/>
  <c r="F45" i="1"/>
  <c r="F46" i="1"/>
  <c r="F47" i="1"/>
  <c r="F48" i="1"/>
  <c r="F49" i="1"/>
  <c r="F50" i="1"/>
  <c r="F51" i="1"/>
  <c r="F52" i="1"/>
  <c r="F53" i="1"/>
  <c r="F54" i="1"/>
  <c r="F55" i="1"/>
  <c r="F56" i="1"/>
  <c r="F57" i="1"/>
  <c r="F58" i="1"/>
  <c r="F59" i="1"/>
  <c r="F60" i="1"/>
  <c r="F61" i="1"/>
  <c r="F62" i="1"/>
  <c r="F63" i="1"/>
  <c r="F64" i="1"/>
  <c r="F65" i="1"/>
  <c r="F66" i="1"/>
  <c r="F67" i="1"/>
  <c r="F68" i="1"/>
  <c r="F69" i="1"/>
  <c r="F70" i="1"/>
  <c r="F74" i="1"/>
  <c r="F75" i="1"/>
  <c r="F79" i="1"/>
  <c r="F80" i="1"/>
  <c r="F81" i="1"/>
  <c r="F82" i="1"/>
  <c r="F83" i="1"/>
  <c r="F84" i="1"/>
  <c r="F85" i="1"/>
  <c r="F86" i="1"/>
  <c r="F87" i="1"/>
  <c r="F88" i="1"/>
  <c r="F89" i="1"/>
  <c r="F90" i="1"/>
  <c r="F91" i="1"/>
  <c r="F92" i="1"/>
  <c r="F93" i="1"/>
  <c r="F97" i="1"/>
  <c r="F98" i="1"/>
  <c r="F99" i="1"/>
  <c r="F100" i="1"/>
  <c r="F101" i="1"/>
  <c r="F102" i="1"/>
  <c r="F103" i="1"/>
  <c r="F104" i="1"/>
  <c r="F105" i="1"/>
  <c r="F106" i="1"/>
  <c r="F108" i="1"/>
  <c r="F109" i="1"/>
  <c r="F110" i="1"/>
  <c r="F111" i="1"/>
  <c r="F112" i="1"/>
  <c r="F113" i="1"/>
  <c r="F114" i="1"/>
  <c r="F115" i="1"/>
  <c r="F116" i="1"/>
  <c r="F117" i="1"/>
  <c r="F118" i="1"/>
  <c r="F119" i="1"/>
  <c r="F120" i="1"/>
  <c r="F124" i="1"/>
  <c r="F125" i="1"/>
  <c r="F126" i="1"/>
  <c r="F127" i="1"/>
  <c r="F128" i="1"/>
  <c r="F129" i="1"/>
  <c r="F130" i="1"/>
  <c r="F131" i="1"/>
  <c r="F132" i="1"/>
  <c r="F133" i="1"/>
  <c r="F134" i="1"/>
  <c r="F138" i="1"/>
  <c r="F139" i="1"/>
  <c r="F140" i="1"/>
  <c r="F141" i="1"/>
  <c r="F142" i="1"/>
  <c r="F143" i="1"/>
  <c r="F144" i="1"/>
  <c r="F145" i="1"/>
  <c r="F146" i="1"/>
  <c r="F147" i="1"/>
  <c r="F148" i="1"/>
  <c r="F149" i="1"/>
  <c r="F150" i="1"/>
  <c r="F151" i="1"/>
  <c r="F152" i="1"/>
  <c r="F153" i="1"/>
  <c r="F154" i="1"/>
  <c r="F156" i="1"/>
  <c r="F157" i="1"/>
  <c r="F158" i="1"/>
  <c r="F159" i="1"/>
  <c r="F160" i="1"/>
  <c r="F161" i="1"/>
  <c r="F162" i="1"/>
  <c r="F163" i="1"/>
  <c r="F164" i="1"/>
  <c r="F165" i="1"/>
  <c r="F166" i="1"/>
  <c r="F167" i="1"/>
  <c r="F168" i="1"/>
  <c r="F172" i="1"/>
  <c r="F176" i="1" s="1"/>
  <c r="F173" i="1"/>
  <c r="F174" i="1"/>
  <c r="F175" i="1"/>
  <c r="F179" i="1"/>
  <c r="F180" i="1"/>
  <c r="F181" i="1"/>
  <c r="F182" i="1"/>
  <c r="F183" i="1"/>
  <c r="F184" i="1"/>
  <c r="F185" i="1"/>
  <c r="F186" i="1"/>
  <c r="F187" i="1"/>
  <c r="F188" i="1"/>
  <c r="F189" i="1"/>
  <c r="F190" i="1"/>
  <c r="F191" i="1"/>
  <c r="F192" i="1"/>
  <c r="F193" i="1"/>
  <c r="F194" i="1"/>
  <c r="F198" i="1"/>
  <c r="F199" i="1"/>
  <c r="F200" i="1"/>
  <c r="F201" i="1"/>
  <c r="F202" i="1"/>
  <c r="F203" i="1"/>
  <c r="F207" i="1"/>
  <c r="F208" i="1"/>
  <c r="F209" i="1"/>
  <c r="F210" i="1"/>
  <c r="F216" i="1"/>
  <c r="F217" i="1"/>
  <c r="F218" i="1"/>
  <c r="F222" i="1"/>
  <c r="F223" i="1"/>
  <c r="F226" i="1"/>
  <c r="F227" i="1"/>
  <c r="F228" i="1"/>
  <c r="F232" i="1"/>
  <c r="F233" i="1"/>
  <c r="F234" i="1"/>
  <c r="F235" i="1"/>
  <c r="F236" i="1"/>
  <c r="F237" i="1"/>
  <c r="F238" i="1"/>
  <c r="F239" i="1"/>
  <c r="F240" i="1"/>
  <c r="F241" i="1"/>
  <c r="F242" i="1"/>
  <c r="F243" i="1"/>
  <c r="F247" i="1"/>
  <c r="F248" i="1"/>
  <c r="F249" i="1"/>
  <c r="F250" i="1"/>
  <c r="F251" i="1"/>
  <c r="F252" i="1"/>
  <c r="F121" i="1" l="1"/>
  <c r="F219" i="1"/>
  <c r="F195" i="1"/>
  <c r="F21" i="1"/>
  <c r="F204" i="1"/>
  <c r="F76" i="1"/>
  <c r="F211" i="1" s="1"/>
  <c r="F244" i="1"/>
  <c r="F229" i="1"/>
  <c r="F254" i="1" s="1"/>
  <c r="F135" i="1"/>
  <c r="F253" i="1"/>
  <c r="F169" i="1"/>
  <c r="F94" i="1"/>
  <c r="F255" i="1" l="1"/>
</calcChain>
</file>

<file path=xl/sharedStrings.xml><?xml version="1.0" encoding="utf-8"?>
<sst xmlns="http://schemas.openxmlformats.org/spreadsheetml/2006/main" count="340" uniqueCount="191">
  <si>
    <t>TOTAL PRESUPUESTO DEL PROYECTO</t>
  </si>
  <si>
    <t>TOTAL PRESUPUESTO COMPONENTE DE MUJER</t>
  </si>
  <si>
    <t>SUBTOTAL ACTIVIDAD No. 11.5</t>
  </si>
  <si>
    <t>BUS: Servicio transporte de Especial con capacidad de 35 a 41 pasajeros a todo costo full equipo, incluye:  conductor, combustibles y peajes (viajes por fuera del departamento de córdoba). disposición de tiempo: por día según requerimiento. Seguros: el contratista debe contar con seguro obligatorio de daños a terceros, de responsabilidad civil extracontractual vigente</t>
  </si>
  <si>
    <t>Estación de café para 100 personas (greca).</t>
  </si>
  <si>
    <t>Estación de agua para 100 personas (dispensador con botellón de 20 litros)</t>
  </si>
  <si>
    <t>Refrigerio Menú 6: Pastelito de Carne o Pollo (80 grs). Bebida refrescante 400 ml.</t>
  </si>
  <si>
    <t>Almuerzo Menú Sencillo 3 tipo ejecutivo con menaje y buffet:  Arroz(100grs), Sopa (400ml), proteína en bistec(250grs), Ensalada(50grs), Carbohidrato(100grs). Bebida refrescante 400ml</t>
  </si>
  <si>
    <t>Refrigerio Menú 1: sandwich o wrap de jamón y queso (200 grs). Fruta picada (50 grs) Bebida refrescante 400 ml.</t>
  </si>
  <si>
    <t>VALOR TOTAL IVA INCLUIDO</t>
  </si>
  <si>
    <t>VALOR UNITARIO IVA INCLUIDO</t>
  </si>
  <si>
    <t>DÍAS</t>
  </si>
  <si>
    <t>CANT.</t>
  </si>
  <si>
    <t>DESCRIPCIÓN DEL SERVICIO</t>
  </si>
  <si>
    <t>ITEM</t>
  </si>
  <si>
    <r>
      <rPr>
        <b/>
        <sz val="9"/>
        <color theme="1"/>
        <rFont val="Arial"/>
        <family val="2"/>
      </rPr>
      <t>ACTIVIDAD 11.5</t>
    </r>
    <r>
      <rPr>
        <sz val="9"/>
        <color theme="1"/>
        <rFont val="Arial"/>
        <family val="2"/>
      </rPr>
      <t>- MESAS DE TRABAJO: Realizar mesas de trabajo con los actores involucrados. Sesiones del Consejo Consultivo Departamental de Mujeres.</t>
    </r>
  </si>
  <si>
    <t>SUBTOTAL ACTIVIDAD No. 11.4</t>
  </si>
  <si>
    <t>Elaboración de camisetas tipo polo con logo</t>
  </si>
  <si>
    <t xml:space="preserve">Gorras en tela, bordadas, personalizadas con el logo de la Gobernación de Córdoba y logo de la Plataforma según diseño escogido </t>
  </si>
  <si>
    <t>Elaboración de lapiceros personalizados (diseño suministrado por la entidad)</t>
  </si>
  <si>
    <t>Elaboración de agenda con logo institucional propalcote 250 gr 4x0t. 80h 75 gr. Impresas 1x1, argollado doble (diseño entregado por la secretaría).</t>
  </si>
  <si>
    <t>Almuerzo Menú sencillo 3 tipo ejecutivo con menaje y buffet: arroz (100 grs), sopa (400 ml), proteina en bistec (250 grs), ensalada (50 grs), carbohidrato (100grs) y bebida refrescante 400 ml.</t>
  </si>
  <si>
    <t xml:space="preserve">Refrigerio Menú 3: croissant de jamón y queso (100 grs). Bebida refrescante 400 ml.  </t>
  </si>
  <si>
    <t>Alquiler de computador portátil con memorias de 4G, pantalla de 14 resolución HD, con sistema Windows, CONECTIVIDAD BLUETOOTH, HDMI, SD, USD, USB-C, WIFI, CONECTIVIDAD BLUETOOTH, HDMI, SD, USD, USB-C, WIFI.</t>
  </si>
  <si>
    <t>Alquiler de pantalla telón 2 mts x2mts por día frontal</t>
  </si>
  <si>
    <t>Sonido para 100 personas para voz - espacio abierto y cerrado incluye 2 cabinas activas,750 wts c/u y 2 micrófonos alámbricos y un mixer, por día</t>
  </si>
  <si>
    <t>SESIONES</t>
  </si>
  <si>
    <r>
      <t xml:space="preserve">ACTIVIDAD 11.4. </t>
    </r>
    <r>
      <rPr>
        <sz val="9"/>
        <color theme="1"/>
        <rFont val="Arial"/>
        <family val="2"/>
      </rPr>
      <t>CAPACITACIONES Y SENSIBILIZACIONES (Escuelas subregionales de liderazgo y participación politica): Para llevar a cabo las sesiones del Consejo Consultivo De Mujeres Del Departamento de Córdoba.</t>
    </r>
  </si>
  <si>
    <t>SUBTOTAL ACTIVIDAD No. 11.3</t>
  </si>
  <si>
    <t>Violentometros en papel propalcote full color, 115 gramos tamaño plastificado tamaño (216 mm × 140 mm)(diseño entregado por la secretaría).</t>
  </si>
  <si>
    <t>Plegables en papel propalcote full color, 115 gramos tamaño plastificado tamaño (216 mm × 140 mm), (diseño entregado por la secretaría).</t>
  </si>
  <si>
    <t>Pendón tipo araña (diseño entregado por la secretaría).</t>
  </si>
  <si>
    <r>
      <t>ACTIVIAD No 11.3:</t>
    </r>
    <r>
      <rPr>
        <sz val="9"/>
        <color theme="1"/>
        <rFont val="Arial"/>
        <family val="2"/>
      </rPr>
      <t xml:space="preserve"> DIVULGACIÓN PARA LA CONFORMACIÓN DEL CONSEJO CONSULTIVO DE MUJERES: Desarrollar las estrategias de divulgación. Conformación e implementación del Consejo Consultivo de Mujeres Departamental y las Escuelas Subregionales de Liderazgo y Participación Política.
Se requiere de sensibilizacion y divulgacion de la participación de la Mujeres en los Consejos Consultivos, por medio de pendones que identifiquen la estrategia, plegables, violentometros que permitan identificar la violencia en los espacios de liderazgo y participación política. Estas herramientas serán comunicadas en las 30 sesiones de asistencia técnica a los municipios para la conformación del Consejo Consultivo de Mujeres y las 5 sesiones del Consejo Consultivo Departamental de Mujeres.</t>
    </r>
  </si>
  <si>
    <t>SUBTOTAL ACTIVIDAD No. 11.2</t>
  </si>
  <si>
    <t>DIAS</t>
  </si>
  <si>
    <r>
      <t>ACTIVIDAD 11.2-</t>
    </r>
    <r>
      <rPr>
        <sz val="9"/>
        <color theme="1"/>
        <rFont val="Arial"/>
        <family val="2"/>
      </rPr>
      <t xml:space="preserve"> VISITAS DE ASISTENCIA TÉCNICA PARA LA CONFORMACIÓN E IMPLEMENTACIÓN DEL CONSEJO CONSULTIVO DE MUERES (30 MUNICIPIOS): Realizar visitas de asistencia técnica para la conformación e implementación del Consejo Consultivo de Mujeres municipales. Se beneficiarán 30 municipios.
Para esta actividad se requiere asistencia técnica para apoyar a los 30 municipios del departamento de Córdoba en la conformación e implementación de los Consejos Consultivos de Mujeres Municipales como instancia autónoma de las Mujeres de participación técnica y política que realiza la coordinación, articulación y/o concertación con el Gobierno Territorial para presentar las necesidades, intereses y problemas públicos de las mujeres que habitan en el Departamento de Córdoba.</t>
    </r>
  </si>
  <si>
    <t>SUBTOTAL ACTIVIDAD No. 11.1</t>
  </si>
  <si>
    <t>ASISTENCIAL II
Más de un (1) año de experiencia laboral certificada
Bachiller con más de un año de experiencia en logistica y organización de eventos.</t>
  </si>
  <si>
    <t>PROFESIONAL UNIVERSITARIO I
Menos de un (1) año de experiencia profesional certificada
Profesional en Derecho, Ciencia Politica, Trabajo Social, Psicología Social, Sociología y/o Administración Pública con menos de un año de experiencia profesional certificada.</t>
  </si>
  <si>
    <t>PROFESIONAL UNIVERSITARIO II
Mínimo un (1) año de experiencia profesional certificada
Coordinador: Profesional en Derecho, Ciencia Politica, Trabajo Social, Psicología Social, Sociología y/o Administración Pública con titulo de posgrado en modalidad especialización en Estudios de Género, Derechos Humanos, Politicas Públicas, Gestión Pública, Gobierno y AsuntosPúblicos, Participación Ciudadana y/o Resolución de Conflictos con menos de un año de experiencia profesional certificada.</t>
  </si>
  <si>
    <t>MES</t>
  </si>
  <si>
    <r>
      <rPr>
        <b/>
        <sz val="9"/>
        <color theme="1"/>
        <rFont val="Arial"/>
        <family val="2"/>
      </rPr>
      <t>ACTIVIDAD No. 11.1</t>
    </r>
    <r>
      <rPr>
        <sz val="9"/>
        <color theme="1"/>
        <rFont val="Arial"/>
        <family val="2"/>
      </rPr>
      <t xml:space="preserve"> - TALENTO HUMANO: Se requiere contratar talento humano con el fin de desarrollar las asistencias técnicas y demás acciones que se van a realizar en las 35 sesiones para garantizar la participación de las mujeres en los consejos consultivos municipales y departamental para que ejerzan su liderazgo y participación política. Al igual, es necesario contar con personal de apoyo logístico para la realización de las 35 sesiones.</t>
    </r>
  </si>
  <si>
    <t>ACTIVIDADES A DESARROLLAR DEL COMPONENTE DE MUJER
CONFORMACIÓN E IMPLEMENTACIÓN DEL CONSEJO CONSULTIVO DE MUJERES</t>
  </si>
  <si>
    <t>TOTAL PRESUPUESTO COMPONENTE DE JUVENTUD</t>
  </si>
  <si>
    <t>SUBTOTAL ACTIVIDAD No. 10.1</t>
  </si>
  <si>
    <t>-</t>
  </si>
  <si>
    <t>Elaboración de diplomas personalizado full color tamaño 28 x 22 elaborado en papel opalina 200 grs.</t>
  </si>
  <si>
    <t>Servicio de alojamiento. Habitacion estandar por noche, en la ciudad de Montería. Alimentación: Desayuno incluido para todos los huéspedes durante los días de estadía.</t>
  </si>
  <si>
    <t>Tiquetes aéreos - Ida: Montería a Bogota - Regreso: Bogota a Montería</t>
  </si>
  <si>
    <t>ACTIVIDAD No. 10.1 - ESCUELA DE FORMACIÓN Y LIDERAZGO 
Para el desarrollo de la Escuela de Liderazgo COMPLEX en el marco del proyecto Córdoba Reload, se hace necesario garantizar las condiciones de ejecución que permitan al equipo profesional responsable llevar a cabo el evento de graduación y cierre del proceso formativo de cuatro meses. Para que el personal pueda desplazarse y atender adecuadamente este evento de culminación, se requieren las condiciones mínimas de movilización y estadía. Por lo cual se requieren las siguientes condiciones de ejecución:</t>
  </si>
  <si>
    <t>SUBTOTAL ACTIVIDAD No. 10</t>
  </si>
  <si>
    <r>
      <rPr>
        <b/>
        <sz val="9"/>
        <color theme="1"/>
        <rFont val="Arial"/>
        <family val="2"/>
      </rPr>
      <t>Rol: Auxiliar Administrativo</t>
    </r>
    <r>
      <rPr>
        <sz val="9"/>
        <color theme="1"/>
        <rFont val="Arial"/>
        <family val="2"/>
      </rPr>
      <t xml:space="preserve">
TÉCNICO I
Perfil: Título técnico profesional en Administración, Contabilidad o Asistencia Administrativa o afines.
Experiencia: Sin experiencia laboral o hasta un (1) año de experiencia laboral certificada.
Apoyo logístico, gestión documental, coordinación de agendas, soporte operativo</t>
    </r>
  </si>
  <si>
    <r>
      <rPr>
        <b/>
        <sz val="9"/>
        <color theme="1"/>
        <rFont val="Arial"/>
        <family val="2"/>
      </rPr>
      <t>Rol: Diseñador Gráfico</t>
    </r>
    <r>
      <rPr>
        <sz val="9"/>
        <color theme="1"/>
        <rFont val="Arial"/>
        <family val="2"/>
      </rPr>
      <t xml:space="preserve">
TÉCNICO I
Perfil: Título técnico profesional en Diseño gráfico, Comunicación Viisual, Diseño Digital o afines.
Experiencia: Sin experiencia laboral o hasta un (1) año de experiencia laboral certificada.
Encargado del diseño de materiales pedagógicos, piezas visuales, guías didácticas y contenidos digitales</t>
    </r>
  </si>
  <si>
    <r>
      <rPr>
        <b/>
        <sz val="9"/>
        <color theme="1"/>
        <rFont val="Arial"/>
        <family val="2"/>
      </rPr>
      <t xml:space="preserve">Rol: Gestor Territorial </t>
    </r>
    <r>
      <rPr>
        <sz val="9"/>
        <color theme="1"/>
        <rFont val="Arial"/>
        <family val="2"/>
      </rPr>
      <t xml:space="preserve">
PROFESIONAL UNIVERSITARIO SIN EXPERIENCIA
Perfil y experiencia: Título profesional en Administración Pública, Trabajo Social o Desarrollo Territorial.
Experiencia: N.A
Encargado de las convocatorias de participantes, coordinación logística de eventos y  acompañamiento territorial.</t>
    </r>
  </si>
  <si>
    <r>
      <rPr>
        <b/>
        <sz val="9"/>
        <color theme="1"/>
        <rFont val="Arial"/>
        <family val="2"/>
      </rPr>
      <t>Rol: Ingenieros de soporte</t>
    </r>
    <r>
      <rPr>
        <sz val="9"/>
        <color theme="1"/>
        <rFont val="Arial"/>
        <family val="2"/>
      </rPr>
      <t xml:space="preserve">
PROFESIONAL UNIVERSITARIO II
Perfil: Título profesional en Ingeniería de Sistemas, informática o afines.
Experiencia: Mínimo un (1) año de experiencia profesional certificada
Coordinación, seguimiento y control de la plataforma tecnológica sobre la cual se desarrolle la formación.</t>
    </r>
  </si>
  <si>
    <r>
      <rPr>
        <b/>
        <sz val="9"/>
        <color theme="1"/>
        <rFont val="Arial"/>
        <family val="2"/>
      </rPr>
      <t xml:space="preserve">Rol: Diseñador curricular
</t>
    </r>
    <r>
      <rPr>
        <sz val="9"/>
        <color theme="1"/>
        <rFont val="Arial"/>
        <family val="2"/>
      </rPr>
      <t>PROFESIONAL UNIVERSITARIO I
Perfil: Título profesional en cualquier núcleo del conocimiento.
Experiencia: Menos de un (1) año de experiencia profesional certificada en temas de elaboración de currículos.
Diseña contenidos formativos, asesora metodologías de participación y liderazgo juvenil. Formación profesional en Sociología, trabajo social, ciencia política, educación</t>
    </r>
  </si>
  <si>
    <r>
      <rPr>
        <b/>
        <sz val="9"/>
        <color theme="1"/>
        <rFont val="Arial"/>
        <family val="2"/>
      </rPr>
      <t>Rol: Director del proyecto.</t>
    </r>
    <r>
      <rPr>
        <sz val="9"/>
        <color theme="1"/>
        <rFont val="Arial"/>
        <family val="2"/>
      </rPr>
      <t xml:space="preserve">
PROFESIONAL UNIVERSITARIO II
Perfil: Título profesional en Ciencia política, Administración Pública, Gobierno o derecho.
Experiencia: Mínimo un (1) año de experiencia profesional certificada
Lidera el diseño estratégico, coordinación institucional y supervisión técnica. </t>
    </r>
  </si>
  <si>
    <t>MESES</t>
  </si>
  <si>
    <r>
      <rPr>
        <b/>
        <sz val="9"/>
        <color theme="1"/>
        <rFont val="Arial"/>
        <family val="2"/>
      </rPr>
      <t xml:space="preserve">ACTIVIDAD No. 10 </t>
    </r>
    <r>
      <rPr>
        <sz val="9"/>
        <color theme="1"/>
        <rFont val="Arial"/>
        <family val="2"/>
      </rPr>
      <t>- ESCUELA DE FORMACIÓN Y LIDERAZGO 
Dirigido a 300 jóvenes Consejos Municipiales de Juventudes. Esta actividad busca fortalecer integralmente el sistema de participación juvenil del Departamento de Córdoba integrando formación técnica en innovación pública, gobernanza y liderazgo, soporte permanente con inteligencia artificial y participación de los Consejos Municipales y Departamental de Juventud, Plataformas y procesos organizativos durante el periodo 2025–2028</t>
    </r>
  </si>
  <si>
    <t>TOTAL ACTVIDAD No. 9</t>
  </si>
  <si>
    <t>Mesero por un día</t>
  </si>
  <si>
    <t>Alquiler de sillas poltronas café</t>
  </si>
  <si>
    <t>Escenografia sencilla impresión e instalacion en estructuras alquiladas-El cliente suministra el arte</t>
  </si>
  <si>
    <t>Banner para escenografía - Por metro cuadrado incluye impresión, instalación y estructura para tensar -</t>
  </si>
  <si>
    <t>Botella de agua 600ml</t>
  </si>
  <si>
    <t>Estación de café unidad (greca).</t>
  </si>
  <si>
    <t>Refrigerio Menu 1: Sandwich o Wrap de jamon y queso (200grs) fruta picada (50grs). Bebida refrescante 400ml</t>
  </si>
  <si>
    <t>Alquiler de asta y porta asta para banderas tipo tarima</t>
  </si>
  <si>
    <t>Alquiler de bandera tipo tarima de Córdoba, Colombia</t>
  </si>
  <si>
    <t>Alquiler de mesones largos de 10 puestos abatibles vestidos medios 7" (210 cm)</t>
  </si>
  <si>
    <t>Alquiler de atril acrílico con
altura de 120 cm y base en acero inoxidable</t>
  </si>
  <si>
    <t>Alquiler de silla plástica sin brazo blanca, de medidas: Largo 46,5cm Ancho 49,5cm Alto 89,0cm</t>
  </si>
  <si>
    <t>Alquiler de tarima de 7,20 mts x3,60 mts x 1 mts - 1,50 mts de alto, con piso antideslizante negro, faldón negro y escalera de acceso por día</t>
  </si>
  <si>
    <t>Alquiler pantalla led 6x4mts de 2.9 pitch,con soportes y puentes.</t>
  </si>
  <si>
    <t>Sonido para 500 personas para voz espacio abierto o cerrado invluye 6 cabinas activas de 750 wts c/u y 2 microfonos alambricos y un mixer, por dia</t>
  </si>
  <si>
    <t>Salón o Auditorio con capacidad para 500 personas</t>
  </si>
  <si>
    <r>
      <rPr>
        <b/>
        <sz val="9"/>
        <color theme="1"/>
        <rFont val="Arial"/>
        <family val="2"/>
      </rPr>
      <t>ACTIVIDAD No. 9.</t>
    </r>
    <r>
      <rPr>
        <sz val="9"/>
        <color theme="1"/>
        <rFont val="Arial"/>
        <family val="2"/>
      </rPr>
      <t xml:space="preserve"> LOGISTICA SEMANA DE LA JUVENTUD. En ejercicio de su autonomía territorial, el Departamento de Córdoba promoverá un programa especial que integre actividades culturales, deportivas y académicas orientadas al análisis y construcción de propuestas juveniles en torno a la educación, la salud, el medio ambiente, la sociedad y el Estado. La programación específica de las jornadas se definirá de manera participativa en el marco del proceso. Por lo cual se requieren los siguientes recursos operativos:</t>
    </r>
  </si>
  <si>
    <t>SUBTOTAL ACTVIDAD No. 8</t>
  </si>
  <si>
    <t>Morrales, bordados personalizadas con el logo de la 
Gobernación y logo de juventudes</t>
  </si>
  <si>
    <t xml:space="preserve">Camisas institucionales bordadas de algodón manga larga, blanca de tela suave, personalizada en el pecho con nombre, apellido y subregión del delegado, logo de la Gobernación de Córdoba y logo de la Plataforma Departamental de Juventud. – diseño suministrado por la entidad </t>
  </si>
  <si>
    <t>ESPECIFICACIONES TÉCNICAS MÍNIMAS - TABLET Pantalla: Tamaño entre 10.1 y 11 pulgadas, tipo IPS o superior, resolución mínima WUXGA (1920 x 1200) o superior. Frecuencia de pantalla: Igual o superior a 60 Hz. Memoria RAM: Mínimo 4 GB. Almacenamiento interno: Mínimo 128 GB, con posibilidad de expansión mediante tarjeta microSD. Sistema operativo: Android versión 14 o superior.</t>
  </si>
  <si>
    <r>
      <rPr>
        <b/>
        <sz val="9"/>
        <color theme="1"/>
        <rFont val="Arial"/>
        <family val="2"/>
      </rPr>
      <t>ACTIVIDAD No. 8</t>
    </r>
    <r>
      <rPr>
        <sz val="9"/>
        <color theme="1"/>
        <rFont val="Arial"/>
        <family val="2"/>
      </rPr>
      <t>. DOTACIÓN  PARA CONSEJEROS DEPARTAMENTALES DE JUVENTUD Y JÓVENES PLATAFORMADOS. Los Consejeros Municipales de Juventud del Departamento de Córdoba, como representantes legítimos del movimiento juvenil en sus territorios, requieren contar con los elementos que les permitan identificarse, representar y ejercer su rol de manera visible y efectiva ante sus comunidades e instituciones. Por lo cual se requiere la dotación de los siguientes elementos para los integrantes del sistema de participación juvenil de Córdoba:</t>
    </r>
  </si>
  <si>
    <t>TOTAL ACTIVIDAD No. 7</t>
  </si>
  <si>
    <t>Montería</t>
  </si>
  <si>
    <t>San Bernardo</t>
  </si>
  <si>
    <t>San Antero</t>
  </si>
  <si>
    <t>Sahagún</t>
  </si>
  <si>
    <t>Pueblo Nuevo</t>
  </si>
  <si>
    <t>Chimá</t>
  </si>
  <si>
    <t>Purísima</t>
  </si>
  <si>
    <t>Planeta Rica</t>
  </si>
  <si>
    <t>San Jose de Uré</t>
  </si>
  <si>
    <t>San Pelayo</t>
  </si>
  <si>
    <t>San Carlos</t>
  </si>
  <si>
    <t>Valencia</t>
  </si>
  <si>
    <t>Tierralta</t>
  </si>
  <si>
    <t>Incentivo de transporte para delegados de Plataforma y curules especiales</t>
  </si>
  <si>
    <t>Mesero por día</t>
  </si>
  <si>
    <t>Alquiler de sillas poltronas blancas o negras</t>
  </si>
  <si>
    <t>Escenografía sencilla impresión e instalación en estructura alquiladas - El cliente suministra el arte</t>
  </si>
  <si>
    <t>Banner para escenografía - Por metro cuadrado incluye impresión, instalación y estructura para tensar - El cliente suministra el arte</t>
  </si>
  <si>
    <t xml:space="preserve">Botella de agua 600ml </t>
  </si>
  <si>
    <t>Almuerzo Menú Sencillo 4 con menaje y buffet: Arroz (100grs). proteína a la plancha(200grs). Ensalada frio o caliente (50grs). Carbohidrato(100grs). Bebida refrescante 400ml</t>
  </si>
  <si>
    <t>Refrigerio MAÑANA Menu 1: Sandwich o Wrap de jamon y queso (200grs) fruta picada (50grs). Bebida refrescante 400ml</t>
  </si>
  <si>
    <t>Estación de Café para 100 personas (greca)</t>
  </si>
  <si>
    <t>Alquiler de bandera tipo tarima de Montería, Córdoba, Colombia</t>
  </si>
  <si>
    <t>Alquiler de atril acrílico con altura de 120 cm y base en acero inoxidable</t>
  </si>
  <si>
    <t>Alquiler de tarima de 7,20mts x3,60mts con piso antideslizante negro, faldón negro y escalera de acceso</t>
  </si>
  <si>
    <t>Alquiler pantalla led 3x2mts de 2.9 pitch, con soportes y puestes</t>
  </si>
  <si>
    <t>Alquiler pantalla led 4x3mts de 2.9 pitch, con soportes y puestes</t>
  </si>
  <si>
    <t>Sonido para 300 personas para voz - espacio abierto y cerrado incluye 4 cabinas activas de 750 wts c/u y 2 micrófonos alámbricos y un mixer, por día</t>
  </si>
  <si>
    <t>Salón o Auditorio con capacidad para 300 personas</t>
  </si>
  <si>
    <t>CANT</t>
  </si>
  <si>
    <r>
      <rPr>
        <b/>
        <sz val="9"/>
        <color theme="1"/>
        <rFont val="Arial"/>
        <family val="2"/>
      </rPr>
      <t xml:space="preserve">ACTIVIDAD No. 7 </t>
    </r>
    <r>
      <rPr>
        <sz val="9"/>
        <color theme="1"/>
        <rFont val="Arial"/>
        <family val="2"/>
      </rPr>
      <t>- EVENTO ASAMBELA DEPARTAMENTAL DE JUVENTUDES. (dos sesiones cada uno x dos días). A diferencia de otras instancias, las Asambleas convocan a todas las formas de expresión juvenil, asociadas y no asociadas, para la socialización y rendición de cuentas de las acciones de los Consejos de Juventud frente a las agendas territoriales. Para garantizar su realización efectiva en el Departamento de Córdoba, se hace necesario asegurar la participación masiva y diversa que este espacio exige, por lo cual se requieren las siguientes condiciones de operación:</t>
    </r>
  </si>
  <si>
    <t>SUBTOTAL ACTIVIDAD No. 6</t>
  </si>
  <si>
    <t xml:space="preserve"> Almuerzo Menú gourmet 1 con menaje y buffet: Arroz especial (100grs). Medallón de proteína (escoger 1: lomo de cerdo, res, pechuga en salsa (250grs). Carbohidrato en salsa (100grs). Ensalada de verduras frescas o calientes (50grs). Bebida refrescante 400ml. Postre (50grs)</t>
  </si>
  <si>
    <t xml:space="preserve">Refrigerio Menú 2: sándwich o wrpa de jamón y queso (200grs). Bebida refrescante en caja (200ml). Manzana entera. </t>
  </si>
  <si>
    <t xml:space="preserve">Estación de café unidad (greca). </t>
  </si>
  <si>
    <t>Cava de icopor con hielo</t>
  </si>
  <si>
    <t xml:space="preserve">Alquiler video beam 2500 lumens (por día) </t>
  </si>
  <si>
    <t>Alquiler de sillas plásticas sin brazos bancas, de medidas: largo 46,5 cm ancho 49,5 cm alto 89,0 cm</t>
  </si>
  <si>
    <r>
      <rPr>
        <b/>
        <sz val="9"/>
        <color theme="1"/>
        <rFont val="Arial"/>
        <family val="2"/>
      </rPr>
      <t>ACTIVIDAD No. 6</t>
    </r>
    <r>
      <rPr>
        <sz val="9"/>
        <color theme="1"/>
        <rFont val="Arial"/>
        <family val="2"/>
      </rPr>
      <t xml:space="preserve">  ENCUENTRO DE COORDINADORES
Evento proyectado para brindar las garantias a los 30 Coordinadores de Juventud y sus invitados. Se requiere la realización de un encuentro presencial con coordinadores y secretarios municipales de juventud, que permita socializar el plan de acción, alinear agendas territoriales y fortalecer la coordinación institucional en favor de la participación juvenil en el departamento. Para lo cual se requieren las siguientes condiciones de ejecución</t>
    </r>
  </si>
  <si>
    <t>TOTAL ACTIVIDAD No. 5</t>
  </si>
  <si>
    <t>Incentivo de transporte para delegados de Plataforma</t>
  </si>
  <si>
    <t>Almuerzo Menú gourmet 1 con menaje: Arroz especial (100grs). Medallón de proteína (escoger 1:  lomo de cerdo,res,pechuga en salsa) (250grs). Carbohidrato (100grs). Ensalada de verduras frescas o calientes(50grs). Bebida refrescante 400ml. Postre(50grs).</t>
  </si>
  <si>
    <t xml:space="preserve">DÍA 1 - Refrigerio Menú 2: sándwich o wrpa de jamón y queso (200grs). Bebida refrescante en caja (200ml). Manzana entera. </t>
  </si>
  <si>
    <r>
      <t xml:space="preserve">ACTIVIDAD No. 5. </t>
    </r>
    <r>
      <rPr>
        <sz val="9"/>
        <color theme="1"/>
        <rFont val="Arial"/>
        <family val="2"/>
      </rPr>
      <t xml:space="preserve">SESIONES DE LA PLATAFORMA DEPARTAMENTAL DE JUVENTUD (DOS SESIONES - 2 DÍAS)
Evento proyectado para brindar las garantias a los 14 miembros de la Plataforma Departamental de Juventud y sus invitados. Para fortalecer estos espacios de coordinación entre las organizaciones juveniles del Departamento de Córdoba y potenciar la construcción colectiva de sus agendas territoriales, se hace necesario garantizar las condiciones que faciliten la asistencia y participación de sus integrantes. </t>
    </r>
  </si>
  <si>
    <t>SUBTOTAL ACTIVIDAD No. 4</t>
  </si>
  <si>
    <t>Servicio de alojamiento. Habitacion estandar por noche, en la ciudad de Monteria. Alimentación: Desayuno incluido para todos los huéspedes durante los días de estadía.</t>
  </si>
  <si>
    <t>Día 2 - Refrigerio Menú 12: Sandwich gratinado(200grs), papas(50grs). Bebida refrescante 400ml</t>
  </si>
  <si>
    <t xml:space="preserve"> Día 2 -Almuerzo Menú gourmet 1 con menaje y buffet: Arroz especial (100grs). Medallón de proteína (escoger 1: lomo de cerdo, res, pechuga en salsa (250grs). Carbohidrato en salsa (100grs). Ensalada de verduras frescas o calientes (50grs). Bebida refrescante 400ml. Postre (50grs)</t>
  </si>
  <si>
    <t xml:space="preserve">Día 2 -Desayuno Menú 1 con empaque biodegradable: tortilla de huevo con jamon y queso (140grs). pan de mantequilla (50grs). porción de queso (100grs). Mermelada (20grs). bebida refrescante 400 ml. </t>
  </si>
  <si>
    <t>Día 1 - Cena Menú 3 con empaque biodegradable: Hamburguesa de carne(250grs). Bebida refrescante 400ml</t>
  </si>
  <si>
    <t>DIA 1 - Almuerzo Menú gourmet 1 con menaje: Arroz especial (100grs). Medallón de proteína (escoger 1:  lomo de cerdo,res,pechuga en salsa) (250grs). Carbohidrato (100grs). Ensalada de verduras frescas o calientes(50grs). Bebida refrescante 400ml. Postre(50grs).</t>
  </si>
  <si>
    <t xml:space="preserve">DÍA 1- Refrigerio Menú 2: sándwich o wrpa de jamón y queso (200grs). Bebida refrescante en caja (200ml). Manzana entera. </t>
  </si>
  <si>
    <t>ACTIVIDAD No. 4. SESIONES DEL CONSEJO DEPARTAMENTAL DE JUVENTUD (DOS SESIONES - 4 DÍAS)
Evento proyectado para brindar las garantias a los 19 miembros del Consejo Departamental de Juventud y sus invitados. Se hace necesario asegurar las condiciones que permitan la convocatoria, desplazamiento y participación de los consejeros municipales durante las sesiones departamentales programadas en Monteria</t>
  </si>
  <si>
    <t>TOTAL ACTVIDAD No. 3</t>
  </si>
  <si>
    <t>Botellas de agua 600 ml</t>
  </si>
  <si>
    <t>Refrigerio Menu 1: Sandwich o Wrap de jamon y queso (8200grs) fruta picada (50grs). Bebida refrescante 400ml</t>
  </si>
  <si>
    <r>
      <rPr>
        <b/>
        <sz val="9"/>
        <color theme="1"/>
        <rFont val="Arial"/>
        <family val="2"/>
      </rPr>
      <t>ACTIVIDAD No. 3.</t>
    </r>
    <r>
      <rPr>
        <sz val="9"/>
        <color theme="1"/>
        <rFont val="Arial"/>
        <family val="2"/>
      </rPr>
      <t xml:space="preserve"> PRIMERA COMISION DE CONCERTACION Y DECISION CDJ - PDJ 2026: Para el desarrollo de estas sesiones de concertación y decisión se requiere asegurar las condiciones mínimas de participación de los asistentes.</t>
    </r>
  </si>
  <si>
    <t>SUBTOTAL ACTIVIDAD No. 2.1</t>
  </si>
  <si>
    <t>Los Córdobas</t>
  </si>
  <si>
    <t>Cereté</t>
  </si>
  <si>
    <t>Ciénaga de Oro</t>
  </si>
  <si>
    <t>Tuchín</t>
  </si>
  <si>
    <t>San Andrés Sotavento</t>
  </si>
  <si>
    <t>Puerto Libertador</t>
  </si>
  <si>
    <t>Moñitos</t>
  </si>
  <si>
    <t>Mómil</t>
  </si>
  <si>
    <t>Cotorra</t>
  </si>
  <si>
    <t>Chinú</t>
  </si>
  <si>
    <t>Canalete</t>
  </si>
  <si>
    <t>Ayapel</t>
  </si>
  <si>
    <t>Viáticos Consejo Departamental de Juventud y Plataforma Departamental de Juventud desde sus municipios de origen hasta Montería y viceversa</t>
  </si>
  <si>
    <t>BUS: Servicio de transporte Especial a todo costo, full equipo para traslado interno en la ciudad de Medellín</t>
  </si>
  <si>
    <t>Servicio de alojamiento por noche en la ciudad de Medellin. Desayuno incluido para todos los huéspedes durante los días de estadía.</t>
  </si>
  <si>
    <t>Tiquetes aéreos - Ida: Montería a Medellin - Regreso: Medellin a Montería</t>
  </si>
  <si>
    <t>Cinta de enmascarar C563 / 36x20 YDS cellux E26</t>
  </si>
  <si>
    <t xml:space="preserve">Marcador permanente Sharpie tank negro y azul </t>
  </si>
  <si>
    <t>Resma de papel tamaño carta reprograf</t>
  </si>
  <si>
    <t>Alquiler de video beam 2500 lumens (por dia)</t>
  </si>
  <si>
    <t xml:space="preserve">Alquiler de pantalla telón 2 mts x2mts por dia frontal </t>
  </si>
  <si>
    <t>Cena Menú 5 con menaje: Lasaña de carne o pollo (250grs). Bebida refrescante 400mI</t>
  </si>
  <si>
    <t>Almuerzo Menú gourmet 1 con menaje y buffet: Arroz especial(100grs). Medallón de proteína (escoger 1: lomo de cerdo, res, pechuga en salsa (250grs). Carbohidrato en salsa(100grs). Ensalada de verduras frescas o
calientes(50grs). Bebida refrescante 400mI. Postre(50grs).</t>
  </si>
  <si>
    <t>Refrigerio Menú 12: Sandwich gratinado (200grs), papas(50grs). Bebida refrescante 400mI</t>
  </si>
  <si>
    <r>
      <rPr>
        <b/>
        <sz val="9"/>
        <color theme="1"/>
        <rFont val="Arial"/>
        <family val="2"/>
      </rPr>
      <t>ACTIVIDAD 2.1.</t>
    </r>
    <r>
      <rPr>
        <sz val="9"/>
        <color theme="1"/>
        <rFont val="Arial"/>
        <family val="2"/>
      </rPr>
      <t xml:space="preserve"> INTERCAMBIO MEDELLÍN: LOGÍSTICA (REQUERIMIENTOS PARA 4 DIAS): Para garantizar el desarrollo exitoso del intercambio “Córdoba te lleva a otro nivel”, inmersión intensiva en Medellín de 4 días con jóvenes líderes del Departamento de Córdoba, se requiere asegurar las condiciones logísticas necesarias que permitan la movilización, permanencia y participación efectiva de todos los asistentes. Por lo cual se requiere la contratación de servicios logísticos integrales que cubran todos los requerimientos de desplazamiento, hospedaje y sostenimiento de los participantes durante la ejecución del intercambio.</t>
    </r>
  </si>
  <si>
    <t>SUBTOTAL ACTIVIDAD No. 2</t>
  </si>
  <si>
    <t>Cargo: Auxiliar Administrativo. Tecnólogo I.
Perfil y Experiencia: Titulo de tecnólogo en auxiliar contable o administrativo o documental o afines, con experiencia mínima de un (1) año en apoyo a la gestión de proyectos.</t>
  </si>
  <si>
    <t xml:space="preserve">Cargo: Profesional universitario II. Apoyo a la gestión. 
Perfil y experiencia: Título profesional en Contaduría pública o afines, con experiencia mínimo de un (1) año profesional certificada en apoyo a la gestión de proyectos. </t>
  </si>
  <si>
    <t>Cargo: Profesional especializado II Facilitador. 
Perfil y experiencia: Título profesional en administración de empresas o afines y de postgrado en modalidad de especialización en gerencia de proyectos o afines, con experiencia profesional Mínimo de un (1) años como gerente de proyecto y experiencia especifica certificada un (1) año en gerencia de proyectos. Total, experiencia mínima 2 años.</t>
  </si>
  <si>
    <t>Cargo: Asesor I director. 
Perfil y experiencia: Título profesional en ingeniería industrial o agroindustrial o afines, con postgrado tipo maestría en administración de empresas con experiencia profesional igual o superior a 3 años y experiencia relacionada con postgrado de 3 años o más como director de proyectos. Total, experiencia mínima: 6 años no traslapada.</t>
  </si>
  <si>
    <r>
      <rPr>
        <b/>
        <sz val="9"/>
        <color theme="1"/>
        <rFont val="Arial"/>
        <family val="2"/>
      </rPr>
      <t>ACTIVIDAD No. 2.0</t>
    </r>
    <r>
      <rPr>
        <sz val="9"/>
        <color theme="1"/>
        <rFont val="Arial"/>
        <family val="2"/>
      </rPr>
      <t xml:space="preserve"> -  INTERCAMBIO DE EXPERIENCIAS JUVENILES: TALENTO HUMANO
Evento proyectado para brindar las garantias 40 personas en un intercambio de experiencias juveniles en la ciudad de Medellín</t>
    </r>
  </si>
  <si>
    <t>SUBTOTAL ACTIVIDAD No. 1</t>
  </si>
  <si>
    <t>Ficha bibliografica paquete x 50 und 10401 pappyer</t>
  </si>
  <si>
    <t>Opalina 180gr carta blanca flash x 100</t>
  </si>
  <si>
    <t>Cinta enmascarar c 563 / 36x20 yds cellux e26</t>
  </si>
  <si>
    <t>Rotulos para tarjeta color surtido</t>
  </si>
  <si>
    <t>Notas 100 hojas 4 colores offiesco oe-361 76*76</t>
  </si>
  <si>
    <t>Cartulina plana 1/8 pqt*7u surtidos fab</t>
  </si>
  <si>
    <t>Marcador sharpie punta fine azul</t>
  </si>
  <si>
    <t>Marcador sharpie punta fine rojo</t>
  </si>
  <si>
    <t>Marcador sharpie punta fine negro</t>
  </si>
  <si>
    <t>Marcador permanente sharpie tank azul grueso</t>
  </si>
  <si>
    <t>Marcador permanente sharpie tank rojo grueso</t>
  </si>
  <si>
    <t>Marcador permanente sharpie tank negro grueso</t>
  </si>
  <si>
    <t>Boligrafo offiesco oe-076 semigel 0.7 azul</t>
  </si>
  <si>
    <t>Boligrafo offiesco oe-076 semigel 0.7 rojo</t>
  </si>
  <si>
    <t>Boligrafo offiesco oe-076 semigel 0.7 negro</t>
  </si>
  <si>
    <t>Resmade papel tamaño oficio reprograf</t>
  </si>
  <si>
    <r>
      <rPr>
        <b/>
        <sz val="9"/>
        <color theme="1"/>
        <rFont val="Arial"/>
        <family val="2"/>
      </rPr>
      <t xml:space="preserve">ACTIVIDAD No. 1 </t>
    </r>
    <r>
      <rPr>
        <sz val="9"/>
        <color theme="1"/>
        <rFont val="Arial"/>
        <family val="2"/>
      </rPr>
      <t>- PAPELERÍA: Es necesario contar para el desarrollo de las actividades del Componente de Juventud, con los insumos básicos que soporten su gestión documental y el desarrollo de sus actividades. Por lo cual se requiere el servicio de papelería que incluye los materiales necesarios para el registro, documentación y operación de las instancias del sistema de participación juvenil de Córdoba.</t>
    </r>
  </si>
  <si>
    <t>ACTIVIDADES A DESARROLLAR DEL COMPONENTE DE JUVENTUD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</si>
</sst>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 #,##0.00"/>
    <numFmt numFmtId="165" formatCode="&quot;$&quot;#,##0.00"/>
    <numFmt numFmtId="166" formatCode="&quot;$&quot;#,##0"/>
    <numFmt numFmtId="167" formatCode="&quot;$&quot;\ #,##0"/>
  </numFmts>
  <fonts count="9" x14ac:knownFonts="1">
    <font>
      <sz val="11"/>
      <color theme="1"/>
      <name val="Calibri"/>
      <family val="2"/>
      <scheme val="minor"/>
    </font>
    <font>
      <sz val="11"/>
      <color theme="1"/>
      <name val="Calibri"/>
      <family val="2"/>
      <scheme val="minor"/>
    </font>
    <font>
      <sz val="9"/>
      <color theme="1"/>
      <name val="Arial"/>
      <family val="2"/>
    </font>
    <font>
      <b/>
      <sz val="9"/>
      <color theme="1"/>
      <name val="Arial"/>
      <family val="2"/>
    </font>
    <font>
      <i/>
      <sz val="9"/>
      <color theme="1"/>
      <name val="Arial"/>
      <family val="2"/>
    </font>
    <font>
      <b/>
      <sz val="11"/>
      <color theme="1"/>
      <name val="Arial"/>
      <family val="2"/>
    </font>
    <font>
      <sz val="9"/>
      <name val="Arial"/>
      <family val="2"/>
    </font>
    <font>
      <sz val="9"/>
      <color rgb="FF000000"/>
      <name val="Arial"/>
      <family val="2"/>
    </font>
    <font>
      <b/>
      <sz val="9"/>
      <name val="Arial"/>
      <family val="2"/>
    </font>
  </fonts>
  <fills count="6">
    <fill>
      <patternFill patternType="none"/>
    </fill>
    <fill>
      <patternFill patternType="gray125"/>
    </fill>
    <fill>
      <patternFill patternType="solid">
        <fgColor theme="7"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4"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3">
    <xf numFmtId="0" fontId="0" fillId="0" borderId="0"/>
    <xf numFmtId="44" fontId="1" fillId="0" borderId="0" applyFont="0" applyFill="0" applyBorder="0" applyAlignment="0" applyProtection="0"/>
    <xf numFmtId="0" fontId="1" fillId="0" borderId="0"/>
  </cellStyleXfs>
  <cellXfs count="71">
    <xf numFmtId="0" fontId="0" fillId="0" borderId="0" xfId="0"/>
    <xf numFmtId="0" fontId="2" fillId="0" borderId="0" xfId="0" applyFont="1" applyAlignment="1">
      <alignment vertical="center"/>
    </xf>
    <xf numFmtId="44" fontId="2" fillId="0" borderId="0" xfId="1" applyFont="1" applyAlignment="1">
      <alignment horizontal="right" vertical="center"/>
    </xf>
    <xf numFmtId="164" fontId="2" fillId="0" borderId="0" xfId="1" applyNumberFormat="1"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164" fontId="2" fillId="0" borderId="0" xfId="0" applyNumberFormat="1" applyFont="1" applyAlignment="1">
      <alignment vertical="center"/>
    </xf>
    <xf numFmtId="44" fontId="3" fillId="0" borderId="0" xfId="1" applyFont="1" applyFill="1" applyBorder="1" applyAlignment="1">
      <alignment horizontal="right" vertical="center"/>
    </xf>
    <xf numFmtId="0" fontId="3" fillId="0" borderId="0" xfId="0" applyFont="1" applyAlignment="1">
      <alignment vertical="center"/>
    </xf>
    <xf numFmtId="44" fontId="2" fillId="0" borderId="0" xfId="1" applyFont="1" applyFill="1" applyBorder="1" applyAlignment="1">
      <alignment horizontal="right" vertical="center"/>
    </xf>
    <xf numFmtId="0" fontId="4" fillId="0" borderId="0" xfId="0" applyFont="1" applyAlignment="1">
      <alignment horizontal="left" vertical="center"/>
    </xf>
    <xf numFmtId="164" fontId="2" fillId="0" borderId="0" xfId="1" applyNumberFormat="1" applyFont="1" applyFill="1" applyAlignment="1">
      <alignment horizontal="right" vertical="center"/>
    </xf>
    <xf numFmtId="164" fontId="3" fillId="0" borderId="0" xfId="1" applyNumberFormat="1" applyFont="1" applyAlignment="1">
      <alignment horizontal="right" vertical="center"/>
    </xf>
    <xf numFmtId="164" fontId="3" fillId="0" borderId="0" xfId="1" applyNumberFormat="1" applyFont="1" applyAlignment="1">
      <alignment vertical="center"/>
    </xf>
    <xf numFmtId="44" fontId="3" fillId="0" borderId="0" xfId="1" applyFont="1" applyBorder="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164" fontId="5" fillId="2" borderId="1" xfId="1" applyNumberFormat="1" applyFont="1" applyFill="1" applyBorder="1" applyAlignment="1">
      <alignment horizontal="right" vertical="center"/>
    </xf>
    <xf numFmtId="164" fontId="3" fillId="3" borderId="1" xfId="1" applyNumberFormat="1" applyFont="1" applyFill="1" applyBorder="1" applyAlignment="1">
      <alignment horizontal="right" vertical="center"/>
    </xf>
    <xf numFmtId="0" fontId="2" fillId="0" borderId="1" xfId="0" applyFont="1" applyBorder="1" applyAlignment="1">
      <alignment vertical="center"/>
    </xf>
    <xf numFmtId="0" fontId="3" fillId="0" borderId="1" xfId="0" applyFont="1" applyBorder="1" applyAlignment="1">
      <alignment vertical="center"/>
    </xf>
    <xf numFmtId="164" fontId="2" fillId="0" borderId="1" xfId="1" applyNumberFormat="1" applyFont="1" applyBorder="1" applyAlignment="1">
      <alignment horizontal="right" vertical="center"/>
    </xf>
    <xf numFmtId="164" fontId="2" fillId="0" borderId="1" xfId="1" applyNumberFormat="1" applyFont="1" applyFill="1" applyBorder="1" applyAlignment="1">
      <alignment horizontal="right" vertical="center" wrapText="1"/>
    </xf>
    <xf numFmtId="0" fontId="6"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164" fontId="6" fillId="0" borderId="1" xfId="1" applyNumberFormat="1" applyFont="1" applyFill="1" applyBorder="1" applyAlignment="1">
      <alignment horizontal="right" vertical="center"/>
    </xf>
    <xf numFmtId="0" fontId="6" fillId="0" borderId="1" xfId="0" applyFont="1" applyBorder="1" applyAlignment="1">
      <alignment horizontal="left" vertical="center" wrapText="1"/>
    </xf>
    <xf numFmtId="164" fontId="2" fillId="0" borderId="1" xfId="1" applyNumberFormat="1" applyFont="1" applyBorder="1" applyAlignment="1">
      <alignment horizontal="right" vertical="center" wrapText="1"/>
    </xf>
    <xf numFmtId="164" fontId="3" fillId="0" borderId="1" xfId="1"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horizontal="left" vertical="center" wrapText="1"/>
    </xf>
    <xf numFmtId="165" fontId="2" fillId="0" borderId="0" xfId="0" applyNumberFormat="1" applyFont="1" applyAlignment="1">
      <alignment vertical="center"/>
    </xf>
    <xf numFmtId="164" fontId="3" fillId="0" borderId="1" xfId="0" applyNumberFormat="1" applyFont="1" applyBorder="1" applyAlignment="1">
      <alignment vertical="center"/>
    </xf>
    <xf numFmtId="1" fontId="6" fillId="0" borderId="1" xfId="0" applyNumberFormat="1" applyFont="1" applyBorder="1" applyAlignment="1">
      <alignment horizontal="center" vertical="center"/>
    </xf>
    <xf numFmtId="0" fontId="7" fillId="5" borderId="1" xfId="0" applyFont="1" applyFill="1" applyBorder="1" applyAlignment="1">
      <alignment vertical="center" wrapText="1"/>
    </xf>
    <xf numFmtId="44" fontId="2" fillId="0" borderId="0" xfId="1" applyFont="1" applyAlignment="1">
      <alignment vertical="center"/>
    </xf>
    <xf numFmtId="9" fontId="2" fillId="0" borderId="0" xfId="0" applyNumberFormat="1" applyFont="1" applyAlignment="1">
      <alignment vertical="center"/>
    </xf>
    <xf numFmtId="166" fontId="2" fillId="0" borderId="0" xfId="0" applyNumberFormat="1" applyFont="1" applyAlignment="1">
      <alignment vertical="center"/>
    </xf>
    <xf numFmtId="164" fontId="6" fillId="0" borderId="1" xfId="1" applyNumberFormat="1" applyFont="1" applyBorder="1" applyAlignment="1">
      <alignment horizontal="right" vertical="center" wrapText="1"/>
    </xf>
    <xf numFmtId="164" fontId="3" fillId="2" borderId="1" xfId="1" applyNumberFormat="1" applyFont="1" applyFill="1" applyBorder="1" applyAlignment="1">
      <alignment horizontal="right" vertical="center"/>
    </xf>
    <xf numFmtId="0" fontId="3" fillId="0" borderId="1" xfId="0" applyFont="1" applyBorder="1" applyAlignment="1">
      <alignment vertical="center" wrapText="1"/>
    </xf>
    <xf numFmtId="164" fontId="3" fillId="3" borderId="1" xfId="1" applyNumberFormat="1" applyFont="1" applyFill="1" applyBorder="1" applyAlignment="1">
      <alignment horizontal="right" vertical="center" wrapText="1"/>
    </xf>
    <xf numFmtId="44" fontId="2" fillId="0" borderId="0" xfId="1" applyFont="1" applyFill="1" applyAlignment="1">
      <alignment vertical="center"/>
    </xf>
    <xf numFmtId="164" fontId="3" fillId="3" borderId="1" xfId="1" applyNumberFormat="1" applyFont="1" applyFill="1" applyBorder="1" applyAlignment="1">
      <alignment vertical="center"/>
    </xf>
    <xf numFmtId="164" fontId="2" fillId="0" borderId="1" xfId="1" applyNumberFormat="1" applyFont="1" applyFill="1" applyBorder="1" applyAlignment="1">
      <alignment vertical="center"/>
    </xf>
    <xf numFmtId="0" fontId="2" fillId="0" borderId="1" xfId="2" applyFont="1" applyBorder="1" applyAlignment="1">
      <alignment horizontal="left" vertical="center" wrapText="1"/>
    </xf>
    <xf numFmtId="167" fontId="2" fillId="0" borderId="0" xfId="0" applyNumberFormat="1" applyFont="1" applyAlignment="1">
      <alignment vertical="center"/>
    </xf>
    <xf numFmtId="164" fontId="8" fillId="3" borderId="1" xfId="1" applyNumberFormat="1" applyFont="1" applyFill="1" applyBorder="1" applyAlignment="1">
      <alignment horizontal="right" vertical="center" wrapText="1"/>
    </xf>
    <xf numFmtId="164" fontId="6" fillId="0" borderId="1" xfId="1" applyNumberFormat="1" applyFont="1" applyFill="1" applyBorder="1" applyAlignment="1">
      <alignment horizontal="right" vertical="center" wrapText="1"/>
    </xf>
    <xf numFmtId="0" fontId="6" fillId="0" borderId="1" xfId="0" applyFont="1" applyBorder="1" applyAlignment="1">
      <alignment horizontal="center" vertical="center" wrapText="1"/>
    </xf>
    <xf numFmtId="0" fontId="3" fillId="2" borderId="1" xfId="0" applyFont="1" applyFill="1" applyBorder="1" applyAlignment="1">
      <alignment horizontal="center" vertical="center"/>
    </xf>
    <xf numFmtId="164" fontId="3" fillId="2" borderId="1" xfId="0" applyNumberFormat="1" applyFont="1" applyFill="1" applyBorder="1" applyAlignment="1">
      <alignment horizontal="center" vertical="center"/>
    </xf>
    <xf numFmtId="0" fontId="2" fillId="4" borderId="1" xfId="0" applyFont="1" applyFill="1" applyBorder="1" applyAlignment="1">
      <alignment horizontal="left" vertical="center" wrapText="1"/>
    </xf>
    <xf numFmtId="164" fontId="2" fillId="4" borderId="1" xfId="0" applyNumberFormat="1"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3" fillId="4" borderId="1" xfId="0" applyFont="1" applyFill="1" applyBorder="1" applyAlignment="1">
      <alignment horizontal="left"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xf>
    <xf numFmtId="0" fontId="3"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3" borderId="1" xfId="0" applyFont="1" applyFill="1" applyBorder="1" applyAlignment="1">
      <alignment horizontal="left" vertical="center"/>
    </xf>
    <xf numFmtId="0" fontId="5" fillId="2" borderId="1" xfId="0" applyFont="1" applyFill="1" applyBorder="1" applyAlignment="1">
      <alignment horizontal="center" vertical="center"/>
    </xf>
  </cellXfs>
  <cellStyles count="3">
    <cellStyle name="Moneda" xfId="1" builtinId="4"/>
    <cellStyle name="Normal" xfId="0" builtinId="0"/>
    <cellStyle name="Normal 2" xfId="2" xr:uid="{A34D85D8-E2FF-854A-870C-B3695DFE38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85632-175B-674F-BF17-572123AEA14C}">
  <dimension ref="A1:M270"/>
  <sheetViews>
    <sheetView tabSelected="1" topLeftCell="A250" zoomScale="110" zoomScaleNormal="100" workbookViewId="0">
      <selection activeCell="G267" sqref="G267"/>
    </sheetView>
  </sheetViews>
  <sheetFormatPr baseColWidth="10" defaultColWidth="10.83203125" defaultRowHeight="12" x14ac:dyDescent="0.2"/>
  <cols>
    <col min="1" max="1" width="5.83203125" style="5" customWidth="1"/>
    <col min="2" max="2" width="58.5" style="4" customWidth="1"/>
    <col min="3" max="3" width="7.6640625" style="4" customWidth="1"/>
    <col min="4" max="4" width="6.1640625" style="4" customWidth="1"/>
    <col min="5" max="5" width="16.5" style="3" customWidth="1"/>
    <col min="6" max="6" width="23.1640625" style="3" customWidth="1"/>
    <col min="7" max="7" width="22.5" style="2" customWidth="1"/>
    <col min="8" max="8" width="29.5" style="1" customWidth="1"/>
    <col min="9" max="9" width="30.33203125" style="1" customWidth="1"/>
    <col min="10" max="10" width="16.33203125" style="1" bestFit="1" customWidth="1"/>
    <col min="11" max="11" width="15" style="1" bestFit="1" customWidth="1"/>
    <col min="12" max="16384" width="10.83203125" style="1"/>
  </cols>
  <sheetData>
    <row r="1" spans="1:7" ht="34" customHeight="1" x14ac:dyDescent="0.2">
      <c r="A1" s="54" t="s">
        <v>190</v>
      </c>
      <c r="B1" s="54"/>
      <c r="C1" s="54"/>
      <c r="D1" s="54"/>
      <c r="E1" s="55"/>
      <c r="F1" s="54"/>
      <c r="G1" s="1"/>
    </row>
    <row r="2" spans="1:7" ht="50" customHeight="1" x14ac:dyDescent="0.2">
      <c r="A2" s="56" t="s">
        <v>189</v>
      </c>
      <c r="B2" s="56"/>
      <c r="C2" s="56"/>
      <c r="D2" s="56"/>
      <c r="E2" s="57"/>
      <c r="F2" s="56"/>
      <c r="G2" s="1"/>
    </row>
    <row r="3" spans="1:7" ht="26" x14ac:dyDescent="0.2">
      <c r="A3" s="31" t="s">
        <v>14</v>
      </c>
      <c r="B3" s="30" t="s">
        <v>13</v>
      </c>
      <c r="C3" s="30" t="s">
        <v>12</v>
      </c>
      <c r="D3" s="30" t="s">
        <v>11</v>
      </c>
      <c r="E3" s="29" t="s">
        <v>10</v>
      </c>
      <c r="F3" s="29" t="s">
        <v>9</v>
      </c>
      <c r="G3" s="1"/>
    </row>
    <row r="4" spans="1:7" ht="18" customHeight="1" x14ac:dyDescent="0.2">
      <c r="A4" s="25">
        <v>1</v>
      </c>
      <c r="B4" s="38" t="s">
        <v>159</v>
      </c>
      <c r="C4" s="32">
        <v>10</v>
      </c>
      <c r="D4" s="32">
        <v>1</v>
      </c>
      <c r="E4" s="28">
        <v>17374.99666666667</v>
      </c>
      <c r="F4" s="28">
        <f t="shared" ref="F4:F20" si="0">E4*C4*D4</f>
        <v>173749.9666666667</v>
      </c>
      <c r="G4" s="1"/>
    </row>
    <row r="5" spans="1:7" ht="18" customHeight="1" x14ac:dyDescent="0.2">
      <c r="A5" s="25">
        <v>2</v>
      </c>
      <c r="B5" s="38" t="s">
        <v>188</v>
      </c>
      <c r="C5" s="32">
        <v>10</v>
      </c>
      <c r="D5" s="32">
        <v>1</v>
      </c>
      <c r="E5" s="28">
        <v>20675</v>
      </c>
      <c r="F5" s="28">
        <f t="shared" si="0"/>
        <v>206750</v>
      </c>
      <c r="G5" s="1"/>
    </row>
    <row r="6" spans="1:7" ht="18" customHeight="1" x14ac:dyDescent="0.2">
      <c r="A6" s="25">
        <v>3</v>
      </c>
      <c r="B6" s="38" t="s">
        <v>187</v>
      </c>
      <c r="C6" s="32">
        <v>10</v>
      </c>
      <c r="D6" s="32">
        <v>1</v>
      </c>
      <c r="E6" s="28">
        <v>3377.0866666666666</v>
      </c>
      <c r="F6" s="28">
        <f t="shared" si="0"/>
        <v>33770.866666666669</v>
      </c>
      <c r="G6" s="1"/>
    </row>
    <row r="7" spans="1:7" ht="18" customHeight="1" x14ac:dyDescent="0.2">
      <c r="A7" s="25">
        <v>4</v>
      </c>
      <c r="B7" s="38" t="s">
        <v>186</v>
      </c>
      <c r="C7" s="32">
        <v>10</v>
      </c>
      <c r="D7" s="32">
        <v>1</v>
      </c>
      <c r="E7" s="28">
        <v>3377.0866666666666</v>
      </c>
      <c r="F7" s="28">
        <f t="shared" si="0"/>
        <v>33770.866666666669</v>
      </c>
      <c r="G7" s="1"/>
    </row>
    <row r="8" spans="1:7" ht="18" customHeight="1" x14ac:dyDescent="0.2">
      <c r="A8" s="25">
        <v>5</v>
      </c>
      <c r="B8" s="38" t="s">
        <v>185</v>
      </c>
      <c r="C8" s="32">
        <v>10</v>
      </c>
      <c r="D8" s="32">
        <v>1</v>
      </c>
      <c r="E8" s="28">
        <v>3377.0866666666666</v>
      </c>
      <c r="F8" s="28">
        <f t="shared" si="0"/>
        <v>33770.866666666669</v>
      </c>
      <c r="G8" s="1"/>
    </row>
    <row r="9" spans="1:7" ht="18" customHeight="1" x14ac:dyDescent="0.2">
      <c r="A9" s="25">
        <v>6</v>
      </c>
      <c r="B9" s="38" t="s">
        <v>184</v>
      </c>
      <c r="C9" s="32">
        <v>10</v>
      </c>
      <c r="D9" s="32">
        <v>1</v>
      </c>
      <c r="E9" s="28">
        <v>6059.4444444444443</v>
      </c>
      <c r="F9" s="28">
        <f t="shared" si="0"/>
        <v>60594.444444444445</v>
      </c>
      <c r="G9" s="1"/>
    </row>
    <row r="10" spans="1:7" ht="18" customHeight="1" x14ac:dyDescent="0.2">
      <c r="A10" s="25">
        <v>7</v>
      </c>
      <c r="B10" s="38" t="s">
        <v>183</v>
      </c>
      <c r="C10" s="32">
        <v>10</v>
      </c>
      <c r="D10" s="32">
        <v>1</v>
      </c>
      <c r="E10" s="28">
        <v>6059.4444444444443</v>
      </c>
      <c r="F10" s="28">
        <f t="shared" si="0"/>
        <v>60594.444444444445</v>
      </c>
      <c r="G10" s="1"/>
    </row>
    <row r="11" spans="1:7" ht="18" customHeight="1" x14ac:dyDescent="0.2">
      <c r="A11" s="25">
        <v>8</v>
      </c>
      <c r="B11" s="38" t="s">
        <v>182</v>
      </c>
      <c r="C11" s="32">
        <v>10</v>
      </c>
      <c r="D11" s="32">
        <v>1</v>
      </c>
      <c r="E11" s="28">
        <v>6059.4444444444443</v>
      </c>
      <c r="F11" s="28">
        <f t="shared" si="0"/>
        <v>60594.444444444445</v>
      </c>
      <c r="G11" s="1"/>
    </row>
    <row r="12" spans="1:7" ht="18" customHeight="1" x14ac:dyDescent="0.2">
      <c r="A12" s="25">
        <v>9</v>
      </c>
      <c r="B12" s="38" t="s">
        <v>181</v>
      </c>
      <c r="C12" s="32">
        <v>10</v>
      </c>
      <c r="D12" s="32">
        <v>1</v>
      </c>
      <c r="E12" s="28">
        <v>3392.3333333333335</v>
      </c>
      <c r="F12" s="28">
        <f t="shared" si="0"/>
        <v>33923.333333333336</v>
      </c>
      <c r="G12" s="1"/>
    </row>
    <row r="13" spans="1:7" ht="18" customHeight="1" x14ac:dyDescent="0.2">
      <c r="A13" s="25">
        <v>10</v>
      </c>
      <c r="B13" s="38" t="s">
        <v>180</v>
      </c>
      <c r="C13" s="32">
        <v>10</v>
      </c>
      <c r="D13" s="32">
        <v>1</v>
      </c>
      <c r="E13" s="28">
        <v>3392.3333333333335</v>
      </c>
      <c r="F13" s="28">
        <f t="shared" si="0"/>
        <v>33923.333333333336</v>
      </c>
      <c r="G13" s="1"/>
    </row>
    <row r="14" spans="1:7" ht="18" customHeight="1" x14ac:dyDescent="0.2">
      <c r="A14" s="25">
        <v>11</v>
      </c>
      <c r="B14" s="38" t="s">
        <v>179</v>
      </c>
      <c r="C14" s="32">
        <v>10</v>
      </c>
      <c r="D14" s="32">
        <v>1</v>
      </c>
      <c r="E14" s="28">
        <v>3392.3333333333335</v>
      </c>
      <c r="F14" s="28">
        <f t="shared" si="0"/>
        <v>33923.333333333336</v>
      </c>
      <c r="G14" s="1"/>
    </row>
    <row r="15" spans="1:7" ht="18" customHeight="1" x14ac:dyDescent="0.2">
      <c r="A15" s="25">
        <v>12</v>
      </c>
      <c r="B15" s="38" t="s">
        <v>178</v>
      </c>
      <c r="C15" s="32">
        <v>10</v>
      </c>
      <c r="D15" s="32">
        <v>1</v>
      </c>
      <c r="E15" s="28">
        <v>4981.666666666667</v>
      </c>
      <c r="F15" s="28">
        <f t="shared" si="0"/>
        <v>49816.666666666672</v>
      </c>
      <c r="G15" s="1"/>
    </row>
    <row r="16" spans="1:7" ht="18" customHeight="1" x14ac:dyDescent="0.2">
      <c r="A16" s="25">
        <v>13</v>
      </c>
      <c r="B16" s="38" t="s">
        <v>177</v>
      </c>
      <c r="C16" s="32">
        <v>10</v>
      </c>
      <c r="D16" s="32">
        <v>1</v>
      </c>
      <c r="E16" s="28">
        <v>5810</v>
      </c>
      <c r="F16" s="28">
        <f t="shared" si="0"/>
        <v>58100</v>
      </c>
      <c r="G16" s="1"/>
    </row>
    <row r="17" spans="1:7" ht="18" customHeight="1" x14ac:dyDescent="0.2">
      <c r="A17" s="25">
        <v>14</v>
      </c>
      <c r="B17" s="38" t="s">
        <v>176</v>
      </c>
      <c r="C17" s="32">
        <v>10</v>
      </c>
      <c r="D17" s="32">
        <v>1</v>
      </c>
      <c r="E17" s="28">
        <v>3050</v>
      </c>
      <c r="F17" s="28">
        <f t="shared" si="0"/>
        <v>30500</v>
      </c>
      <c r="G17" s="1"/>
    </row>
    <row r="18" spans="1:7" ht="18" customHeight="1" x14ac:dyDescent="0.2">
      <c r="A18" s="25">
        <v>15</v>
      </c>
      <c r="B18" s="38" t="s">
        <v>175</v>
      </c>
      <c r="C18" s="32">
        <v>10</v>
      </c>
      <c r="D18" s="32">
        <v>1</v>
      </c>
      <c r="E18" s="28">
        <v>5825</v>
      </c>
      <c r="F18" s="28">
        <f t="shared" si="0"/>
        <v>58250</v>
      </c>
      <c r="G18" s="1"/>
    </row>
    <row r="19" spans="1:7" ht="18" customHeight="1" x14ac:dyDescent="0.2">
      <c r="A19" s="25">
        <v>16</v>
      </c>
      <c r="B19" s="38" t="s">
        <v>174</v>
      </c>
      <c r="C19" s="32">
        <v>10</v>
      </c>
      <c r="D19" s="32">
        <v>1</v>
      </c>
      <c r="E19" s="28">
        <v>19256.666666666668</v>
      </c>
      <c r="F19" s="28">
        <f t="shared" si="0"/>
        <v>192566.66666666669</v>
      </c>
      <c r="G19" s="1"/>
    </row>
    <row r="20" spans="1:7" ht="18" customHeight="1" x14ac:dyDescent="0.2">
      <c r="A20" s="25">
        <v>17</v>
      </c>
      <c r="B20" s="38" t="s">
        <v>173</v>
      </c>
      <c r="C20" s="32">
        <v>10</v>
      </c>
      <c r="D20" s="32">
        <v>1</v>
      </c>
      <c r="E20" s="28">
        <v>2616.6666666666665</v>
      </c>
      <c r="F20" s="28">
        <f t="shared" si="0"/>
        <v>26166.666666666664</v>
      </c>
      <c r="G20" s="1"/>
    </row>
    <row r="21" spans="1:7" ht="19.5" customHeight="1" x14ac:dyDescent="0.2">
      <c r="A21" s="44"/>
      <c r="B21" s="58" t="s">
        <v>172</v>
      </c>
      <c r="C21" s="58"/>
      <c r="D21" s="58"/>
      <c r="E21" s="58"/>
      <c r="F21" s="45">
        <f>SUM(F4:F20)</f>
        <v>1180765.9000000004</v>
      </c>
      <c r="G21" s="1"/>
    </row>
    <row r="22" spans="1:7" ht="36.75" customHeight="1" x14ac:dyDescent="0.2">
      <c r="A22" s="56" t="s">
        <v>171</v>
      </c>
      <c r="B22" s="56"/>
      <c r="C22" s="56"/>
      <c r="D22" s="56"/>
      <c r="E22" s="56"/>
      <c r="F22" s="56"/>
      <c r="G22" s="1"/>
    </row>
    <row r="23" spans="1:7" ht="21" customHeight="1" x14ac:dyDescent="0.2">
      <c r="A23" s="31" t="s">
        <v>14</v>
      </c>
      <c r="B23" s="30" t="s">
        <v>13</v>
      </c>
      <c r="C23" s="30" t="s">
        <v>12</v>
      </c>
      <c r="D23" s="30" t="s">
        <v>40</v>
      </c>
      <c r="E23" s="29" t="s">
        <v>10</v>
      </c>
      <c r="F23" s="29" t="s">
        <v>9</v>
      </c>
      <c r="G23" s="1"/>
    </row>
    <row r="24" spans="1:7" s="8" customFormat="1" ht="72.5" customHeight="1" x14ac:dyDescent="0.2">
      <c r="A24" s="25">
        <v>18</v>
      </c>
      <c r="B24" s="24" t="s">
        <v>170</v>
      </c>
      <c r="C24" s="32">
        <v>1</v>
      </c>
      <c r="D24" s="32">
        <v>1</v>
      </c>
      <c r="E24" s="22">
        <v>6745000</v>
      </c>
      <c r="F24" s="22">
        <f>C24*D24*E24</f>
        <v>6745000</v>
      </c>
      <c r="G24" s="1"/>
    </row>
    <row r="25" spans="1:7" s="8" customFormat="1" ht="78" x14ac:dyDescent="0.2">
      <c r="A25" s="25">
        <v>19</v>
      </c>
      <c r="B25" s="24" t="s">
        <v>169</v>
      </c>
      <c r="C25" s="32">
        <v>1</v>
      </c>
      <c r="D25" s="32">
        <v>1</v>
      </c>
      <c r="E25" s="22">
        <v>4985000</v>
      </c>
      <c r="F25" s="22">
        <f>C25*D25*E25</f>
        <v>4985000</v>
      </c>
      <c r="G25" s="1"/>
    </row>
    <row r="26" spans="1:7" s="8" customFormat="1" ht="52" x14ac:dyDescent="0.2">
      <c r="A26" s="25">
        <v>20</v>
      </c>
      <c r="B26" s="24" t="s">
        <v>168</v>
      </c>
      <c r="C26" s="32">
        <v>1</v>
      </c>
      <c r="D26" s="32">
        <v>1</v>
      </c>
      <c r="E26" s="22">
        <v>4510000</v>
      </c>
      <c r="F26" s="22">
        <f>C26*D26*E26</f>
        <v>4510000</v>
      </c>
      <c r="G26" s="1"/>
    </row>
    <row r="27" spans="1:7" ht="52" x14ac:dyDescent="0.2">
      <c r="A27" s="25">
        <v>21</v>
      </c>
      <c r="B27" s="24" t="s">
        <v>167</v>
      </c>
      <c r="C27" s="32">
        <v>1</v>
      </c>
      <c r="D27" s="32">
        <v>1</v>
      </c>
      <c r="E27" s="22">
        <v>2439000</v>
      </c>
      <c r="F27" s="22">
        <f>C27*D27*E27</f>
        <v>2439000</v>
      </c>
      <c r="G27" s="1"/>
    </row>
    <row r="28" spans="1:7" ht="20" customHeight="1" x14ac:dyDescent="0.2">
      <c r="A28" s="25"/>
      <c r="B28" s="58" t="s">
        <v>166</v>
      </c>
      <c r="C28" s="58"/>
      <c r="D28" s="58"/>
      <c r="E28" s="58"/>
      <c r="F28" s="18">
        <f>SUM(F24:F27)</f>
        <v>18679000</v>
      </c>
      <c r="G28" s="1"/>
    </row>
    <row r="29" spans="1:7" ht="60" customHeight="1" x14ac:dyDescent="0.2">
      <c r="A29" s="56" t="s">
        <v>165</v>
      </c>
      <c r="B29" s="56"/>
      <c r="C29" s="56"/>
      <c r="D29" s="56"/>
      <c r="E29" s="56"/>
      <c r="F29" s="56"/>
      <c r="G29" s="1"/>
    </row>
    <row r="30" spans="1:7" ht="26" customHeight="1" x14ac:dyDescent="0.2">
      <c r="A30" s="31" t="s">
        <v>14</v>
      </c>
      <c r="B30" s="30" t="s">
        <v>13</v>
      </c>
      <c r="C30" s="30" t="s">
        <v>12</v>
      </c>
      <c r="D30" s="30" t="s">
        <v>11</v>
      </c>
      <c r="E30" s="29" t="s">
        <v>10</v>
      </c>
      <c r="F30" s="29" t="s">
        <v>9</v>
      </c>
      <c r="G30" s="1"/>
    </row>
    <row r="31" spans="1:7" ht="27.5" customHeight="1" x14ac:dyDescent="0.2">
      <c r="A31" s="25">
        <v>22</v>
      </c>
      <c r="B31" s="24" t="s">
        <v>164</v>
      </c>
      <c r="C31" s="32">
        <v>80</v>
      </c>
      <c r="D31" s="32">
        <v>3</v>
      </c>
      <c r="E31" s="28">
        <v>23198.1813</v>
      </c>
      <c r="F31" s="28">
        <f t="shared" ref="F31:F43" si="1">E31*C31*D31</f>
        <v>5567563.5120000001</v>
      </c>
      <c r="G31" s="1"/>
    </row>
    <row r="32" spans="1:7" ht="52" x14ac:dyDescent="0.2">
      <c r="A32" s="25">
        <v>23</v>
      </c>
      <c r="B32" s="24" t="s">
        <v>163</v>
      </c>
      <c r="C32" s="32">
        <v>40</v>
      </c>
      <c r="D32" s="32">
        <v>4</v>
      </c>
      <c r="E32" s="22">
        <v>50690.1325</v>
      </c>
      <c r="F32" s="28">
        <f t="shared" si="1"/>
        <v>8110421.2000000002</v>
      </c>
      <c r="G32" s="1"/>
    </row>
    <row r="33" spans="1:7" ht="26" x14ac:dyDescent="0.2">
      <c r="A33" s="25">
        <v>24</v>
      </c>
      <c r="B33" s="34" t="s">
        <v>162</v>
      </c>
      <c r="C33" s="32">
        <v>40</v>
      </c>
      <c r="D33" s="32">
        <v>3</v>
      </c>
      <c r="E33" s="22">
        <v>37218.499499999998</v>
      </c>
      <c r="F33" s="28">
        <f t="shared" si="1"/>
        <v>4466219.9399999995</v>
      </c>
      <c r="G33" s="1"/>
    </row>
    <row r="34" spans="1:7" ht="17" customHeight="1" x14ac:dyDescent="0.2">
      <c r="A34" s="25">
        <v>25</v>
      </c>
      <c r="B34" s="49" t="s">
        <v>101</v>
      </c>
      <c r="C34" s="32">
        <v>250</v>
      </c>
      <c r="D34" s="32">
        <v>4</v>
      </c>
      <c r="E34" s="22">
        <v>4329.3627999999999</v>
      </c>
      <c r="F34" s="28">
        <f t="shared" si="1"/>
        <v>4329362.8</v>
      </c>
      <c r="G34" s="1"/>
    </row>
    <row r="35" spans="1:7" ht="17" customHeight="1" x14ac:dyDescent="0.2">
      <c r="A35" s="25">
        <v>26</v>
      </c>
      <c r="B35" s="34" t="s">
        <v>161</v>
      </c>
      <c r="C35" s="32">
        <v>1</v>
      </c>
      <c r="D35" s="32">
        <v>4</v>
      </c>
      <c r="E35" s="22">
        <v>206489.95430000001</v>
      </c>
      <c r="F35" s="28">
        <f t="shared" si="1"/>
        <v>825959.81720000005</v>
      </c>
      <c r="G35" s="1"/>
    </row>
    <row r="36" spans="1:7" ht="17" customHeight="1" x14ac:dyDescent="0.2">
      <c r="A36" s="25">
        <v>27</v>
      </c>
      <c r="B36" s="34" t="s">
        <v>160</v>
      </c>
      <c r="C36" s="32">
        <v>1</v>
      </c>
      <c r="D36" s="32">
        <v>4</v>
      </c>
      <c r="E36" s="22">
        <v>117821.5549</v>
      </c>
      <c r="F36" s="28">
        <f t="shared" si="1"/>
        <v>471286.21960000001</v>
      </c>
      <c r="G36" s="1"/>
    </row>
    <row r="37" spans="1:7" ht="39" x14ac:dyDescent="0.2">
      <c r="A37" s="25">
        <v>28</v>
      </c>
      <c r="B37" s="34" t="s">
        <v>23</v>
      </c>
      <c r="C37" s="32">
        <v>1</v>
      </c>
      <c r="D37" s="32">
        <v>2</v>
      </c>
      <c r="E37" s="22">
        <v>144415.6035</v>
      </c>
      <c r="F37" s="28">
        <f t="shared" si="1"/>
        <v>288831.20699999999</v>
      </c>
      <c r="G37" s="1"/>
    </row>
    <row r="38" spans="1:7" ht="19.5" customHeight="1" x14ac:dyDescent="0.2">
      <c r="A38" s="25">
        <v>29</v>
      </c>
      <c r="B38" s="38" t="s">
        <v>159</v>
      </c>
      <c r="C38" s="32">
        <v>2</v>
      </c>
      <c r="D38" s="32">
        <v>1</v>
      </c>
      <c r="E38" s="22">
        <v>17374.99666666667</v>
      </c>
      <c r="F38" s="28">
        <f t="shared" si="1"/>
        <v>34749.993333333339</v>
      </c>
      <c r="G38" s="1"/>
    </row>
    <row r="39" spans="1:7" ht="19.5" customHeight="1" x14ac:dyDescent="0.2">
      <c r="A39" s="25">
        <v>30</v>
      </c>
      <c r="B39" s="38" t="s">
        <v>158</v>
      </c>
      <c r="C39" s="32">
        <v>20</v>
      </c>
      <c r="D39" s="32">
        <v>1</v>
      </c>
      <c r="E39" s="22">
        <v>6059.4444444444443</v>
      </c>
      <c r="F39" s="28">
        <f t="shared" si="1"/>
        <v>121188.88888888889</v>
      </c>
      <c r="G39" s="1"/>
    </row>
    <row r="40" spans="1:7" ht="20.5" customHeight="1" x14ac:dyDescent="0.2">
      <c r="A40" s="25">
        <v>31</v>
      </c>
      <c r="B40" s="38" t="s">
        <v>157</v>
      </c>
      <c r="C40" s="32">
        <v>5</v>
      </c>
      <c r="D40" s="32">
        <v>1</v>
      </c>
      <c r="E40" s="22">
        <v>5825</v>
      </c>
      <c r="F40" s="28">
        <f t="shared" si="1"/>
        <v>29125</v>
      </c>
      <c r="G40" s="1"/>
    </row>
    <row r="41" spans="1:7" ht="20.5" customHeight="1" x14ac:dyDescent="0.2">
      <c r="A41" s="25">
        <v>32</v>
      </c>
      <c r="B41" s="38" t="s">
        <v>156</v>
      </c>
      <c r="C41" s="53">
        <v>40</v>
      </c>
      <c r="D41" s="53">
        <v>1</v>
      </c>
      <c r="E41" s="52">
        <v>1408833.3333333333</v>
      </c>
      <c r="F41" s="28">
        <f t="shared" si="1"/>
        <v>56353333.333333328</v>
      </c>
      <c r="G41" s="1"/>
    </row>
    <row r="42" spans="1:7" ht="20.5" customHeight="1" x14ac:dyDescent="0.2">
      <c r="A42" s="25">
        <v>33</v>
      </c>
      <c r="B42" s="38" t="s">
        <v>155</v>
      </c>
      <c r="C42" s="32">
        <v>40</v>
      </c>
      <c r="D42" s="32">
        <v>3</v>
      </c>
      <c r="E42" s="22">
        <v>296012.5</v>
      </c>
      <c r="F42" s="28">
        <f t="shared" si="1"/>
        <v>35521500</v>
      </c>
      <c r="G42" s="1"/>
    </row>
    <row r="43" spans="1:7" ht="23" customHeight="1" x14ac:dyDescent="0.2">
      <c r="A43" s="25">
        <v>34</v>
      </c>
      <c r="B43" s="38" t="s">
        <v>154</v>
      </c>
      <c r="C43" s="32">
        <v>1</v>
      </c>
      <c r="D43" s="32">
        <v>4</v>
      </c>
      <c r="E43" s="22">
        <v>6953333.333333333</v>
      </c>
      <c r="F43" s="28">
        <f t="shared" si="1"/>
        <v>27813333.333333332</v>
      </c>
      <c r="G43" s="1"/>
    </row>
    <row r="44" spans="1:7" ht="26" x14ac:dyDescent="0.2">
      <c r="A44" s="59">
        <v>35</v>
      </c>
      <c r="B44" s="34" t="s">
        <v>153</v>
      </c>
      <c r="C44" s="32"/>
      <c r="D44" s="32"/>
      <c r="E44" s="22"/>
      <c r="F44" s="28"/>
      <c r="G44" s="1"/>
    </row>
    <row r="45" spans="1:7" ht="13" x14ac:dyDescent="0.2">
      <c r="A45" s="60"/>
      <c r="B45" s="34" t="s">
        <v>152</v>
      </c>
      <c r="C45" s="32">
        <v>1</v>
      </c>
      <c r="D45" s="32">
        <v>1</v>
      </c>
      <c r="E45" s="52">
        <v>75200</v>
      </c>
      <c r="F45" s="28">
        <f t="shared" ref="F45:F70" si="2">E45*C45*D45</f>
        <v>75200</v>
      </c>
      <c r="G45" s="1"/>
    </row>
    <row r="46" spans="1:7" ht="13" x14ac:dyDescent="0.2">
      <c r="A46" s="60"/>
      <c r="B46" s="34" t="s">
        <v>151</v>
      </c>
      <c r="C46" s="32">
        <v>1</v>
      </c>
      <c r="D46" s="32">
        <v>1</v>
      </c>
      <c r="E46" s="22">
        <v>33600</v>
      </c>
      <c r="F46" s="28">
        <f t="shared" si="2"/>
        <v>33600</v>
      </c>
      <c r="G46" s="1"/>
    </row>
    <row r="47" spans="1:7" ht="15.75" customHeight="1" x14ac:dyDescent="0.2">
      <c r="A47" s="60"/>
      <c r="B47" s="34" t="s">
        <v>88</v>
      </c>
      <c r="C47" s="32">
        <v>1</v>
      </c>
      <c r="D47" s="32">
        <v>1</v>
      </c>
      <c r="E47" s="22">
        <v>59200</v>
      </c>
      <c r="F47" s="28">
        <f t="shared" si="2"/>
        <v>59200</v>
      </c>
      <c r="G47" s="1"/>
    </row>
    <row r="48" spans="1:7" ht="15.75" customHeight="1" x14ac:dyDescent="0.2">
      <c r="A48" s="60"/>
      <c r="B48" s="34" t="s">
        <v>150</v>
      </c>
      <c r="C48" s="32">
        <v>1</v>
      </c>
      <c r="D48" s="32">
        <v>1</v>
      </c>
      <c r="E48" s="22">
        <v>49600</v>
      </c>
      <c r="F48" s="28">
        <f t="shared" si="2"/>
        <v>49600</v>
      </c>
      <c r="G48" s="1"/>
    </row>
    <row r="49" spans="1:7" ht="15.75" customHeight="1" x14ac:dyDescent="0.2">
      <c r="A49" s="60"/>
      <c r="B49" s="34" t="s">
        <v>149</v>
      </c>
      <c r="C49" s="32">
        <v>1</v>
      </c>
      <c r="D49" s="32">
        <v>1</v>
      </c>
      <c r="E49" s="22">
        <v>24000</v>
      </c>
      <c r="F49" s="28">
        <f t="shared" si="2"/>
        <v>24000</v>
      </c>
      <c r="G49" s="1"/>
    </row>
    <row r="50" spans="1:7" ht="15.75" customHeight="1" x14ac:dyDescent="0.2">
      <c r="A50" s="60"/>
      <c r="B50" s="34" t="s">
        <v>148</v>
      </c>
      <c r="C50" s="32">
        <v>1</v>
      </c>
      <c r="D50" s="32">
        <v>1</v>
      </c>
      <c r="E50" s="22">
        <v>49600</v>
      </c>
      <c r="F50" s="28">
        <f t="shared" si="2"/>
        <v>49600</v>
      </c>
      <c r="G50" s="1"/>
    </row>
    <row r="51" spans="1:7" ht="15.75" customHeight="1" x14ac:dyDescent="0.2">
      <c r="A51" s="60"/>
      <c r="B51" s="34" t="s">
        <v>83</v>
      </c>
      <c r="C51" s="32">
        <v>3</v>
      </c>
      <c r="D51" s="32">
        <v>1</v>
      </c>
      <c r="E51" s="22">
        <v>3500</v>
      </c>
      <c r="F51" s="28">
        <f t="shared" si="2"/>
        <v>10500</v>
      </c>
      <c r="G51" s="1"/>
    </row>
    <row r="52" spans="1:7" ht="15.75" customHeight="1" x14ac:dyDescent="0.2">
      <c r="A52" s="60"/>
      <c r="B52" s="34" t="s">
        <v>147</v>
      </c>
      <c r="C52" s="32">
        <v>1</v>
      </c>
      <c r="D52" s="32">
        <v>1</v>
      </c>
      <c r="E52" s="22">
        <v>65600</v>
      </c>
      <c r="F52" s="28">
        <f t="shared" si="2"/>
        <v>65600</v>
      </c>
      <c r="G52" s="1"/>
    </row>
    <row r="53" spans="1:7" ht="15.75" customHeight="1" x14ac:dyDescent="0.2">
      <c r="A53" s="60"/>
      <c r="B53" s="24" t="s">
        <v>90</v>
      </c>
      <c r="C53" s="32">
        <v>2</v>
      </c>
      <c r="D53" s="32">
        <v>1</v>
      </c>
      <c r="E53" s="22">
        <v>25600</v>
      </c>
      <c r="F53" s="28">
        <f t="shared" si="2"/>
        <v>51200</v>
      </c>
      <c r="G53" s="1"/>
    </row>
    <row r="54" spans="1:7" ht="15.75" customHeight="1" x14ac:dyDescent="0.2">
      <c r="A54" s="60"/>
      <c r="B54" s="34" t="s">
        <v>87</v>
      </c>
      <c r="C54" s="32">
        <v>2</v>
      </c>
      <c r="D54" s="32">
        <v>1</v>
      </c>
      <c r="E54" s="22">
        <v>27200</v>
      </c>
      <c r="F54" s="28">
        <f t="shared" si="2"/>
        <v>54400</v>
      </c>
      <c r="G54" s="1"/>
    </row>
    <row r="55" spans="1:7" ht="15.75" customHeight="1" x14ac:dyDescent="0.2">
      <c r="A55" s="60"/>
      <c r="B55" s="34" t="s">
        <v>146</v>
      </c>
      <c r="C55" s="32">
        <v>1</v>
      </c>
      <c r="D55" s="32">
        <v>1</v>
      </c>
      <c r="E55" s="22">
        <v>102400</v>
      </c>
      <c r="F55" s="28">
        <f t="shared" si="2"/>
        <v>102400</v>
      </c>
      <c r="G55" s="1"/>
    </row>
    <row r="56" spans="1:7" ht="15.75" customHeight="1" x14ac:dyDescent="0.2">
      <c r="A56" s="60"/>
      <c r="B56" s="34" t="s">
        <v>89</v>
      </c>
      <c r="C56" s="32">
        <v>1</v>
      </c>
      <c r="D56" s="32">
        <v>1</v>
      </c>
      <c r="E56" s="22">
        <v>46400</v>
      </c>
      <c r="F56" s="28">
        <f t="shared" si="2"/>
        <v>46400</v>
      </c>
      <c r="G56" s="1"/>
    </row>
    <row r="57" spans="1:7" ht="15.75" customHeight="1" x14ac:dyDescent="0.2">
      <c r="A57" s="60"/>
      <c r="B57" s="34" t="s">
        <v>86</v>
      </c>
      <c r="C57" s="32">
        <v>1</v>
      </c>
      <c r="D57" s="32">
        <v>1</v>
      </c>
      <c r="E57" s="22">
        <v>46400</v>
      </c>
      <c r="F57" s="28">
        <f t="shared" si="2"/>
        <v>46400</v>
      </c>
      <c r="G57" s="1"/>
    </row>
    <row r="58" spans="1:7" ht="15.75" customHeight="1" x14ac:dyDescent="0.2">
      <c r="A58" s="60"/>
      <c r="B58" s="34" t="s">
        <v>145</v>
      </c>
      <c r="C58" s="32">
        <v>1</v>
      </c>
      <c r="D58" s="32">
        <v>1</v>
      </c>
      <c r="E58" s="22">
        <v>49600</v>
      </c>
      <c r="F58" s="28">
        <f t="shared" si="2"/>
        <v>49600</v>
      </c>
      <c r="G58" s="1"/>
    </row>
    <row r="59" spans="1:7" ht="15.75" customHeight="1" x14ac:dyDescent="0.2">
      <c r="A59" s="60"/>
      <c r="B59" s="34" t="s">
        <v>85</v>
      </c>
      <c r="C59" s="32">
        <v>1</v>
      </c>
      <c r="D59" s="32">
        <v>1</v>
      </c>
      <c r="E59" s="22">
        <v>52800</v>
      </c>
      <c r="F59" s="28">
        <f t="shared" si="2"/>
        <v>52800</v>
      </c>
      <c r="G59" s="1"/>
    </row>
    <row r="60" spans="1:7" ht="15.75" customHeight="1" x14ac:dyDescent="0.2">
      <c r="A60" s="60"/>
      <c r="B60" s="34" t="s">
        <v>84</v>
      </c>
      <c r="C60" s="32">
        <v>1</v>
      </c>
      <c r="D60" s="32">
        <v>1</v>
      </c>
      <c r="E60" s="22">
        <v>57600</v>
      </c>
      <c r="F60" s="28">
        <f t="shared" si="2"/>
        <v>57600</v>
      </c>
      <c r="G60" s="1"/>
    </row>
    <row r="61" spans="1:7" ht="15.75" customHeight="1" x14ac:dyDescent="0.2">
      <c r="A61" s="60"/>
      <c r="B61" s="24" t="s">
        <v>93</v>
      </c>
      <c r="C61" s="32">
        <v>2</v>
      </c>
      <c r="D61" s="32">
        <v>1</v>
      </c>
      <c r="E61" s="22">
        <v>16000</v>
      </c>
      <c r="F61" s="28">
        <f t="shared" si="2"/>
        <v>32000</v>
      </c>
      <c r="G61" s="1"/>
    </row>
    <row r="62" spans="1:7" ht="15.75" customHeight="1" x14ac:dyDescent="0.2">
      <c r="A62" s="60"/>
      <c r="B62" s="24" t="s">
        <v>91</v>
      </c>
      <c r="C62" s="32">
        <v>1</v>
      </c>
      <c r="D62" s="32">
        <v>1</v>
      </c>
      <c r="E62" s="22">
        <v>104000</v>
      </c>
      <c r="F62" s="28">
        <f t="shared" si="2"/>
        <v>104000</v>
      </c>
      <c r="G62" s="1"/>
    </row>
    <row r="63" spans="1:7" ht="15.75" customHeight="1" x14ac:dyDescent="0.2">
      <c r="A63" s="60"/>
      <c r="B63" s="24" t="s">
        <v>92</v>
      </c>
      <c r="C63" s="32">
        <v>3</v>
      </c>
      <c r="D63" s="32">
        <v>1</v>
      </c>
      <c r="E63" s="22">
        <v>17600</v>
      </c>
      <c r="F63" s="28">
        <f t="shared" si="2"/>
        <v>52800</v>
      </c>
      <c r="G63" s="1"/>
    </row>
    <row r="64" spans="1:7" ht="15.75" customHeight="1" x14ac:dyDescent="0.2">
      <c r="A64" s="60"/>
      <c r="B64" s="24" t="s">
        <v>95</v>
      </c>
      <c r="C64" s="32">
        <v>2</v>
      </c>
      <c r="D64" s="32">
        <v>1</v>
      </c>
      <c r="E64" s="22">
        <v>36800</v>
      </c>
      <c r="F64" s="28">
        <f t="shared" si="2"/>
        <v>73600</v>
      </c>
      <c r="G64" s="1"/>
    </row>
    <row r="65" spans="1:7" ht="15.75" customHeight="1" x14ac:dyDescent="0.2">
      <c r="A65" s="60"/>
      <c r="B65" s="34" t="s">
        <v>144</v>
      </c>
      <c r="C65" s="32">
        <v>1</v>
      </c>
      <c r="D65" s="32">
        <v>1</v>
      </c>
      <c r="E65" s="22">
        <v>59200</v>
      </c>
      <c r="F65" s="28">
        <f t="shared" si="2"/>
        <v>59200</v>
      </c>
      <c r="G65" s="1"/>
    </row>
    <row r="66" spans="1:7" ht="15.75" customHeight="1" x14ac:dyDescent="0.2">
      <c r="A66" s="60"/>
      <c r="B66" s="24" t="s">
        <v>94</v>
      </c>
      <c r="C66" s="32">
        <v>1</v>
      </c>
      <c r="D66" s="32">
        <v>1</v>
      </c>
      <c r="E66" s="22">
        <v>54400</v>
      </c>
      <c r="F66" s="28">
        <f t="shared" si="2"/>
        <v>54400</v>
      </c>
      <c r="G66" s="1"/>
    </row>
    <row r="67" spans="1:7" ht="15.75" customHeight="1" x14ac:dyDescent="0.2">
      <c r="A67" s="60"/>
      <c r="B67" s="24" t="s">
        <v>143</v>
      </c>
      <c r="C67" s="32">
        <v>2</v>
      </c>
      <c r="D67" s="32">
        <v>1</v>
      </c>
      <c r="E67" s="22">
        <v>33600</v>
      </c>
      <c r="F67" s="28">
        <f t="shared" si="2"/>
        <v>67200</v>
      </c>
      <c r="G67" s="1"/>
    </row>
    <row r="68" spans="1:7" ht="15.75" customHeight="1" x14ac:dyDescent="0.2">
      <c r="A68" s="60"/>
      <c r="B68" s="24" t="s">
        <v>142</v>
      </c>
      <c r="C68" s="32">
        <v>1</v>
      </c>
      <c r="D68" s="32">
        <v>1</v>
      </c>
      <c r="E68" s="22">
        <v>8000</v>
      </c>
      <c r="F68" s="28">
        <f t="shared" si="2"/>
        <v>8000</v>
      </c>
      <c r="G68" s="1"/>
    </row>
    <row r="69" spans="1:7" ht="15.75" customHeight="1" x14ac:dyDescent="0.2">
      <c r="A69" s="61"/>
      <c r="B69" s="24" t="s">
        <v>141</v>
      </c>
      <c r="C69" s="32">
        <v>1</v>
      </c>
      <c r="D69" s="32">
        <v>1</v>
      </c>
      <c r="E69" s="22">
        <v>35200</v>
      </c>
      <c r="F69" s="28">
        <f t="shared" si="2"/>
        <v>35200</v>
      </c>
      <c r="G69" s="1"/>
    </row>
    <row r="70" spans="1:7" ht="65" x14ac:dyDescent="0.2">
      <c r="A70" s="25">
        <v>36</v>
      </c>
      <c r="B70" s="24" t="s">
        <v>3</v>
      </c>
      <c r="C70" s="32">
        <v>2</v>
      </c>
      <c r="D70" s="32">
        <v>1</v>
      </c>
      <c r="E70" s="22">
        <v>2364750</v>
      </c>
      <c r="F70" s="28">
        <f t="shared" si="2"/>
        <v>4729500</v>
      </c>
      <c r="G70" s="1"/>
    </row>
    <row r="71" spans="1:7" ht="20" customHeight="1" x14ac:dyDescent="0.2">
      <c r="A71" s="44"/>
      <c r="B71" s="58" t="s">
        <v>140</v>
      </c>
      <c r="C71" s="58"/>
      <c r="D71" s="58"/>
      <c r="E71" s="58"/>
      <c r="F71" s="51">
        <f>SUM(F31:F70)</f>
        <v>149976875.2446889</v>
      </c>
      <c r="G71" s="1"/>
    </row>
    <row r="72" spans="1:7" ht="49" customHeight="1" x14ac:dyDescent="0.2">
      <c r="A72" s="56" t="s">
        <v>139</v>
      </c>
      <c r="B72" s="56"/>
      <c r="C72" s="56"/>
      <c r="D72" s="56"/>
      <c r="E72" s="56"/>
      <c r="F72" s="56"/>
      <c r="G72" s="1"/>
    </row>
    <row r="73" spans="1:7" ht="26" x14ac:dyDescent="0.2">
      <c r="A73" s="31" t="s">
        <v>14</v>
      </c>
      <c r="B73" s="30" t="s">
        <v>13</v>
      </c>
      <c r="C73" s="30" t="s">
        <v>12</v>
      </c>
      <c r="D73" s="30" t="s">
        <v>26</v>
      </c>
      <c r="E73" s="29" t="s">
        <v>10</v>
      </c>
      <c r="F73" s="29" t="s">
        <v>9</v>
      </c>
      <c r="G73" s="1"/>
    </row>
    <row r="74" spans="1:7" ht="26" x14ac:dyDescent="0.2">
      <c r="A74" s="25">
        <v>37</v>
      </c>
      <c r="B74" s="24" t="s">
        <v>138</v>
      </c>
      <c r="C74" s="32">
        <v>15</v>
      </c>
      <c r="D74" s="32">
        <v>4</v>
      </c>
      <c r="E74" s="28">
        <v>15539.02</v>
      </c>
      <c r="F74" s="28">
        <f>E74*C74*D74</f>
        <v>932341.20000000007</v>
      </c>
      <c r="G74" s="6"/>
    </row>
    <row r="75" spans="1:7" ht="23" customHeight="1" x14ac:dyDescent="0.2">
      <c r="A75" s="25">
        <v>38</v>
      </c>
      <c r="B75" s="24" t="s">
        <v>137</v>
      </c>
      <c r="C75" s="32">
        <v>15</v>
      </c>
      <c r="D75" s="32">
        <v>4</v>
      </c>
      <c r="E75" s="28">
        <v>4329.3627999999999</v>
      </c>
      <c r="F75" s="28">
        <f>E75*C75*D75</f>
        <v>259761.76799999998</v>
      </c>
      <c r="G75" s="39"/>
    </row>
    <row r="76" spans="1:7" ht="20.5" customHeight="1" x14ac:dyDescent="0.2">
      <c r="A76" s="44"/>
      <c r="B76" s="58" t="s">
        <v>136</v>
      </c>
      <c r="C76" s="58"/>
      <c r="D76" s="58"/>
      <c r="E76" s="58"/>
      <c r="F76" s="45">
        <f>SUM(F74:F75)</f>
        <v>1192102.9680000001</v>
      </c>
      <c r="G76" s="1"/>
    </row>
    <row r="77" spans="1:7" ht="58" customHeight="1" x14ac:dyDescent="0.2">
      <c r="A77" s="62" t="s">
        <v>135</v>
      </c>
      <c r="B77" s="56"/>
      <c r="C77" s="56"/>
      <c r="D77" s="56"/>
      <c r="E77" s="56"/>
      <c r="F77" s="56"/>
      <c r="G77" s="1"/>
    </row>
    <row r="78" spans="1:7" ht="26" x14ac:dyDescent="0.2">
      <c r="A78" s="31" t="s">
        <v>14</v>
      </c>
      <c r="B78" s="30" t="s">
        <v>13</v>
      </c>
      <c r="C78" s="30" t="s">
        <v>12</v>
      </c>
      <c r="D78" s="30" t="s">
        <v>11</v>
      </c>
      <c r="E78" s="29" t="s">
        <v>10</v>
      </c>
      <c r="F78" s="29" t="s">
        <v>9</v>
      </c>
      <c r="G78" s="1"/>
    </row>
    <row r="79" spans="1:7" ht="26" x14ac:dyDescent="0.2">
      <c r="A79" s="25">
        <v>39</v>
      </c>
      <c r="B79" s="24" t="s">
        <v>25</v>
      </c>
      <c r="C79" s="32">
        <v>1</v>
      </c>
      <c r="D79" s="32">
        <v>4</v>
      </c>
      <c r="E79" s="22">
        <v>490581.49839999998</v>
      </c>
      <c r="F79" s="28">
        <f t="shared" ref="F79:F93" si="3">E79*C79*D79</f>
        <v>1962325.9935999999</v>
      </c>
      <c r="G79" s="50"/>
    </row>
    <row r="80" spans="1:7" ht="27" customHeight="1" x14ac:dyDescent="0.2">
      <c r="A80" s="25">
        <v>40</v>
      </c>
      <c r="B80" s="34" t="s">
        <v>24</v>
      </c>
      <c r="C80" s="32">
        <v>1</v>
      </c>
      <c r="D80" s="32">
        <v>4</v>
      </c>
      <c r="E80" s="22">
        <v>206489.95430000001</v>
      </c>
      <c r="F80" s="22">
        <f t="shared" si="3"/>
        <v>825959.81720000005</v>
      </c>
      <c r="G80" s="1"/>
    </row>
    <row r="81" spans="1:7" ht="27" customHeight="1" x14ac:dyDescent="0.2">
      <c r="A81" s="25">
        <v>41</v>
      </c>
      <c r="B81" s="34" t="s">
        <v>23</v>
      </c>
      <c r="C81" s="32">
        <v>1</v>
      </c>
      <c r="D81" s="32">
        <v>4</v>
      </c>
      <c r="E81" s="22">
        <v>144415.6035</v>
      </c>
      <c r="F81" s="28">
        <f t="shared" si="3"/>
        <v>577662.41399999999</v>
      </c>
      <c r="G81" s="1"/>
    </row>
    <row r="82" spans="1:7" ht="49" customHeight="1" x14ac:dyDescent="0.2">
      <c r="A82" s="25">
        <v>42</v>
      </c>
      <c r="B82" s="34" t="s">
        <v>120</v>
      </c>
      <c r="C82" s="32">
        <v>28</v>
      </c>
      <c r="D82" s="32">
        <v>4</v>
      </c>
      <c r="E82" s="22">
        <v>2613.2399999999998</v>
      </c>
      <c r="F82" s="28">
        <f t="shared" si="3"/>
        <v>292682.88</v>
      </c>
      <c r="G82" s="1"/>
    </row>
    <row r="83" spans="1:7" ht="29" customHeight="1" x14ac:dyDescent="0.2">
      <c r="A83" s="25">
        <v>43</v>
      </c>
      <c r="B83" s="49" t="s">
        <v>119</v>
      </c>
      <c r="C83" s="32">
        <v>1</v>
      </c>
      <c r="D83" s="32">
        <v>4</v>
      </c>
      <c r="E83" s="22">
        <v>117821.5549</v>
      </c>
      <c r="F83" s="28">
        <f t="shared" si="3"/>
        <v>471286.21960000001</v>
      </c>
      <c r="G83" s="1"/>
    </row>
    <row r="84" spans="1:7" ht="20" customHeight="1" x14ac:dyDescent="0.2">
      <c r="A84" s="25">
        <v>44</v>
      </c>
      <c r="B84" s="49" t="s">
        <v>118</v>
      </c>
      <c r="C84" s="32">
        <v>1</v>
      </c>
      <c r="D84" s="32">
        <v>4</v>
      </c>
      <c r="E84" s="22">
        <v>62257.408500000005</v>
      </c>
      <c r="F84" s="28">
        <f t="shared" si="3"/>
        <v>249029.63400000002</v>
      </c>
      <c r="G84" s="1"/>
    </row>
    <row r="85" spans="1:7" ht="20" customHeight="1" x14ac:dyDescent="0.2">
      <c r="A85" s="25">
        <v>45</v>
      </c>
      <c r="B85" s="49" t="s">
        <v>101</v>
      </c>
      <c r="C85" s="32">
        <v>60</v>
      </c>
      <c r="D85" s="32">
        <v>4</v>
      </c>
      <c r="E85" s="22">
        <v>4329.3627999999999</v>
      </c>
      <c r="F85" s="28">
        <f t="shared" si="3"/>
        <v>1039047.0719999999</v>
      </c>
      <c r="G85" s="1"/>
    </row>
    <row r="86" spans="1:7" ht="20" customHeight="1" x14ac:dyDescent="0.2">
      <c r="A86" s="25">
        <v>46</v>
      </c>
      <c r="B86" s="49" t="s">
        <v>117</v>
      </c>
      <c r="C86" s="32">
        <v>1</v>
      </c>
      <c r="D86" s="32">
        <v>4</v>
      </c>
      <c r="E86" s="22">
        <v>417647.37419999996</v>
      </c>
      <c r="F86" s="28">
        <f t="shared" si="3"/>
        <v>1670589.4967999998</v>
      </c>
      <c r="G86" s="1"/>
    </row>
    <row r="87" spans="1:7" ht="20" customHeight="1" x14ac:dyDescent="0.2">
      <c r="A87" s="25">
        <v>47</v>
      </c>
      <c r="B87" s="49" t="s">
        <v>134</v>
      </c>
      <c r="C87" s="32">
        <v>28</v>
      </c>
      <c r="D87" s="32">
        <v>4</v>
      </c>
      <c r="E87" s="22">
        <v>15539.103299999999</v>
      </c>
      <c r="F87" s="28">
        <f t="shared" si="3"/>
        <v>1740379.5695999998</v>
      </c>
      <c r="G87" s="1"/>
    </row>
    <row r="88" spans="1:7" ht="29.5" customHeight="1" x14ac:dyDescent="0.2">
      <c r="A88" s="25">
        <v>48</v>
      </c>
      <c r="B88" s="49" t="s">
        <v>133</v>
      </c>
      <c r="C88" s="32">
        <v>28</v>
      </c>
      <c r="D88" s="32">
        <v>4</v>
      </c>
      <c r="E88" s="22">
        <v>33119.919999999998</v>
      </c>
      <c r="F88" s="28">
        <f t="shared" si="3"/>
        <v>3709431.04</v>
      </c>
      <c r="G88" s="1"/>
    </row>
    <row r="89" spans="1:7" ht="26" x14ac:dyDescent="0.2">
      <c r="A89" s="25">
        <v>49</v>
      </c>
      <c r="B89" s="34" t="s">
        <v>132</v>
      </c>
      <c r="C89" s="32">
        <v>28</v>
      </c>
      <c r="D89" s="32">
        <v>4</v>
      </c>
      <c r="E89" s="22">
        <v>29279.0337</v>
      </c>
      <c r="F89" s="28">
        <f t="shared" si="3"/>
        <v>3279251.7744</v>
      </c>
      <c r="G89" s="1"/>
    </row>
    <row r="90" spans="1:7" ht="28.5" customHeight="1" x14ac:dyDescent="0.2">
      <c r="A90" s="25">
        <v>50</v>
      </c>
      <c r="B90" s="49" t="s">
        <v>131</v>
      </c>
      <c r="C90" s="32">
        <v>28</v>
      </c>
      <c r="D90" s="32">
        <v>4</v>
      </c>
      <c r="E90" s="22">
        <v>20378.511999999999</v>
      </c>
      <c r="F90" s="28">
        <f t="shared" si="3"/>
        <v>2282393.344</v>
      </c>
      <c r="G90" s="1"/>
    </row>
    <row r="91" spans="1:7" ht="52" x14ac:dyDescent="0.2">
      <c r="A91" s="25">
        <v>51</v>
      </c>
      <c r="B91" s="49" t="s">
        <v>130</v>
      </c>
      <c r="C91" s="32">
        <v>28</v>
      </c>
      <c r="D91" s="32">
        <v>4</v>
      </c>
      <c r="E91" s="22">
        <v>50690.1325</v>
      </c>
      <c r="F91" s="28">
        <f t="shared" si="3"/>
        <v>5677294.8399999999</v>
      </c>
      <c r="G91" s="1"/>
    </row>
    <row r="92" spans="1:7" ht="54.5" customHeight="1" x14ac:dyDescent="0.2">
      <c r="A92" s="25">
        <v>52</v>
      </c>
      <c r="B92" s="49" t="s">
        <v>129</v>
      </c>
      <c r="C92" s="32">
        <v>28</v>
      </c>
      <c r="D92" s="32">
        <v>4</v>
      </c>
      <c r="E92" s="22">
        <v>23198.184999999998</v>
      </c>
      <c r="F92" s="28">
        <f t="shared" si="3"/>
        <v>2598196.7199999997</v>
      </c>
      <c r="G92" s="1"/>
    </row>
    <row r="93" spans="1:7" ht="27.5" customHeight="1" x14ac:dyDescent="0.2">
      <c r="A93" s="25">
        <v>53</v>
      </c>
      <c r="B93" s="38" t="s">
        <v>128</v>
      </c>
      <c r="C93" s="32">
        <v>19</v>
      </c>
      <c r="D93" s="32">
        <v>2</v>
      </c>
      <c r="E93" s="22">
        <v>138333.33333333334</v>
      </c>
      <c r="F93" s="28">
        <f t="shared" si="3"/>
        <v>5256666.666666667</v>
      </c>
      <c r="G93" s="1"/>
    </row>
    <row r="94" spans="1:7" ht="20.5" customHeight="1" x14ac:dyDescent="0.2">
      <c r="A94" s="44"/>
      <c r="B94" s="58" t="s">
        <v>127</v>
      </c>
      <c r="C94" s="58"/>
      <c r="D94" s="58"/>
      <c r="E94" s="58"/>
      <c r="F94" s="45">
        <f>SUM(F79:F93)</f>
        <v>31632197.481866665</v>
      </c>
      <c r="G94" s="1"/>
    </row>
    <row r="95" spans="1:7" ht="68" customHeight="1" x14ac:dyDescent="0.2">
      <c r="A95" s="62" t="s">
        <v>126</v>
      </c>
      <c r="B95" s="62"/>
      <c r="C95" s="62"/>
      <c r="D95" s="62"/>
      <c r="E95" s="62"/>
      <c r="F95" s="62"/>
      <c r="G95" s="1"/>
    </row>
    <row r="96" spans="1:7" ht="26" x14ac:dyDescent="0.2">
      <c r="A96" s="31" t="s">
        <v>14</v>
      </c>
      <c r="B96" s="30" t="s">
        <v>13</v>
      </c>
      <c r="C96" s="30" t="s">
        <v>12</v>
      </c>
      <c r="D96" s="30" t="s">
        <v>11</v>
      </c>
      <c r="E96" s="29" t="s">
        <v>10</v>
      </c>
      <c r="F96" s="29" t="s">
        <v>9</v>
      </c>
      <c r="G96" s="1"/>
    </row>
    <row r="97" spans="1:7" ht="26" x14ac:dyDescent="0.2">
      <c r="A97" s="25">
        <v>54</v>
      </c>
      <c r="B97" s="24" t="s">
        <v>25</v>
      </c>
      <c r="C97" s="32">
        <v>1</v>
      </c>
      <c r="D97" s="32">
        <v>2</v>
      </c>
      <c r="E97" s="22">
        <v>490581.49839999998</v>
      </c>
      <c r="F97" s="28">
        <f t="shared" ref="F97:F106" si="4">E97*C97*D97</f>
        <v>981162.99679999996</v>
      </c>
      <c r="G97" s="50"/>
    </row>
    <row r="98" spans="1:7" ht="27" customHeight="1" x14ac:dyDescent="0.2">
      <c r="A98" s="25">
        <v>55</v>
      </c>
      <c r="B98" s="34" t="s">
        <v>24</v>
      </c>
      <c r="C98" s="32">
        <v>1</v>
      </c>
      <c r="D98" s="32">
        <v>2</v>
      </c>
      <c r="E98" s="22">
        <v>206489.95430000001</v>
      </c>
      <c r="F98" s="28">
        <f t="shared" si="4"/>
        <v>412979.90860000002</v>
      </c>
      <c r="G98" s="1"/>
    </row>
    <row r="99" spans="1:7" ht="27" customHeight="1" x14ac:dyDescent="0.2">
      <c r="A99" s="25">
        <v>56</v>
      </c>
      <c r="B99" s="34" t="s">
        <v>23</v>
      </c>
      <c r="C99" s="32">
        <v>1</v>
      </c>
      <c r="D99" s="32">
        <v>2</v>
      </c>
      <c r="E99" s="22">
        <v>144415.6035</v>
      </c>
      <c r="F99" s="28">
        <f t="shared" si="4"/>
        <v>288831.20699999999</v>
      </c>
      <c r="G99" s="1"/>
    </row>
    <row r="100" spans="1:7" ht="26" x14ac:dyDescent="0.2">
      <c r="A100" s="25">
        <v>57</v>
      </c>
      <c r="B100" s="34" t="s">
        <v>120</v>
      </c>
      <c r="C100" s="32">
        <v>20</v>
      </c>
      <c r="D100" s="32">
        <v>2</v>
      </c>
      <c r="E100" s="22">
        <v>22968.404200000001</v>
      </c>
      <c r="F100" s="28">
        <f t="shared" si="4"/>
        <v>918736.16800000006</v>
      </c>
      <c r="G100" s="1"/>
    </row>
    <row r="101" spans="1:7" ht="13" x14ac:dyDescent="0.2">
      <c r="A101" s="25">
        <v>58</v>
      </c>
      <c r="B101" s="49" t="s">
        <v>119</v>
      </c>
      <c r="C101" s="32">
        <v>1</v>
      </c>
      <c r="D101" s="32">
        <v>2</v>
      </c>
      <c r="E101" s="22">
        <v>117821.5549</v>
      </c>
      <c r="F101" s="28">
        <f t="shared" si="4"/>
        <v>235643.10980000001</v>
      </c>
      <c r="G101" s="1"/>
    </row>
    <row r="102" spans="1:7" ht="20" customHeight="1" x14ac:dyDescent="0.2">
      <c r="A102" s="25">
        <v>59</v>
      </c>
      <c r="B102" s="49" t="s">
        <v>118</v>
      </c>
      <c r="C102" s="32">
        <v>1</v>
      </c>
      <c r="D102" s="32">
        <v>2</v>
      </c>
      <c r="E102" s="22">
        <v>62257.408500000005</v>
      </c>
      <c r="F102" s="28">
        <f t="shared" si="4"/>
        <v>124514.81700000001</v>
      </c>
      <c r="G102" s="1"/>
    </row>
    <row r="103" spans="1:7" ht="20" customHeight="1" x14ac:dyDescent="0.2">
      <c r="A103" s="25">
        <v>60</v>
      </c>
      <c r="B103" s="49" t="s">
        <v>101</v>
      </c>
      <c r="C103" s="32">
        <v>50</v>
      </c>
      <c r="D103" s="32">
        <v>2</v>
      </c>
      <c r="E103" s="22">
        <v>4329.3627999999999</v>
      </c>
      <c r="F103" s="28">
        <f t="shared" si="4"/>
        <v>432936.27999999997</v>
      </c>
      <c r="G103" s="1"/>
    </row>
    <row r="104" spans="1:7" ht="20" customHeight="1" x14ac:dyDescent="0.2">
      <c r="A104" s="25">
        <v>61</v>
      </c>
      <c r="B104" s="49" t="s">
        <v>117</v>
      </c>
      <c r="C104" s="32">
        <v>1</v>
      </c>
      <c r="D104" s="32">
        <v>2</v>
      </c>
      <c r="E104" s="22">
        <v>417647.37419999996</v>
      </c>
      <c r="F104" s="28">
        <f t="shared" si="4"/>
        <v>835294.74839999992</v>
      </c>
      <c r="G104" s="1"/>
    </row>
    <row r="105" spans="1:7" ht="20" customHeight="1" x14ac:dyDescent="0.2">
      <c r="A105" s="25">
        <v>62</v>
      </c>
      <c r="B105" s="49" t="s">
        <v>125</v>
      </c>
      <c r="C105" s="32">
        <v>20</v>
      </c>
      <c r="D105" s="32">
        <v>2</v>
      </c>
      <c r="E105" s="22">
        <v>15539.103299999999</v>
      </c>
      <c r="F105" s="28">
        <f t="shared" si="4"/>
        <v>621564.13199999998</v>
      </c>
      <c r="G105" s="1"/>
    </row>
    <row r="106" spans="1:7" ht="27" customHeight="1" x14ac:dyDescent="0.2">
      <c r="A106" s="25">
        <v>63</v>
      </c>
      <c r="B106" s="49" t="s">
        <v>124</v>
      </c>
      <c r="C106" s="32">
        <v>20</v>
      </c>
      <c r="D106" s="32">
        <v>2</v>
      </c>
      <c r="E106" s="22">
        <v>33119.919999999998</v>
      </c>
      <c r="F106" s="28">
        <f t="shared" si="4"/>
        <v>1324796.7999999998</v>
      </c>
      <c r="G106" s="1"/>
    </row>
    <row r="107" spans="1:7" ht="13" x14ac:dyDescent="0.2">
      <c r="A107" s="59">
        <v>64</v>
      </c>
      <c r="B107" s="33" t="s">
        <v>123</v>
      </c>
      <c r="C107" s="32"/>
      <c r="D107" s="32"/>
      <c r="E107" s="22"/>
      <c r="F107" s="28"/>
      <c r="G107" s="1"/>
    </row>
    <row r="108" spans="1:7" ht="13" x14ac:dyDescent="0.2">
      <c r="A108" s="60"/>
      <c r="B108" s="24" t="s">
        <v>95</v>
      </c>
      <c r="C108" s="32">
        <v>1</v>
      </c>
      <c r="D108" s="32">
        <v>2</v>
      </c>
      <c r="E108" s="22">
        <v>36800</v>
      </c>
      <c r="F108" s="28">
        <f t="shared" ref="F108:F120" si="5">E108*C108*D108</f>
        <v>73600</v>
      </c>
      <c r="G108" s="1"/>
    </row>
    <row r="109" spans="1:7" ht="13" x14ac:dyDescent="0.2">
      <c r="A109" s="60"/>
      <c r="B109" s="24" t="s">
        <v>94</v>
      </c>
      <c r="C109" s="32">
        <v>1</v>
      </c>
      <c r="D109" s="32">
        <v>2</v>
      </c>
      <c r="E109" s="22">
        <v>54400</v>
      </c>
      <c r="F109" s="28">
        <f t="shared" si="5"/>
        <v>108800</v>
      </c>
      <c r="G109" s="1"/>
    </row>
    <row r="110" spans="1:7" ht="13" x14ac:dyDescent="0.2">
      <c r="A110" s="60"/>
      <c r="B110" s="24" t="s">
        <v>93</v>
      </c>
      <c r="C110" s="32">
        <v>1</v>
      </c>
      <c r="D110" s="32">
        <v>2</v>
      </c>
      <c r="E110" s="22">
        <v>16000</v>
      </c>
      <c r="F110" s="28">
        <f t="shared" si="5"/>
        <v>32000</v>
      </c>
      <c r="G110" s="1"/>
    </row>
    <row r="111" spans="1:7" ht="13" x14ac:dyDescent="0.2">
      <c r="A111" s="60"/>
      <c r="B111" s="24" t="s">
        <v>92</v>
      </c>
      <c r="C111" s="32">
        <v>1</v>
      </c>
      <c r="D111" s="32">
        <v>2</v>
      </c>
      <c r="E111" s="22">
        <v>17600</v>
      </c>
      <c r="F111" s="28">
        <f t="shared" si="5"/>
        <v>35200</v>
      </c>
      <c r="G111" s="1"/>
    </row>
    <row r="112" spans="1:7" ht="13" x14ac:dyDescent="0.2">
      <c r="A112" s="60"/>
      <c r="B112" s="24" t="s">
        <v>91</v>
      </c>
      <c r="C112" s="32">
        <v>1</v>
      </c>
      <c r="D112" s="32">
        <v>2</v>
      </c>
      <c r="E112" s="22">
        <v>104000</v>
      </c>
      <c r="F112" s="28">
        <f t="shared" si="5"/>
        <v>208000</v>
      </c>
      <c r="G112" s="1"/>
    </row>
    <row r="113" spans="1:7" ht="13" x14ac:dyDescent="0.2">
      <c r="A113" s="60"/>
      <c r="B113" s="24" t="s">
        <v>90</v>
      </c>
      <c r="C113" s="32">
        <v>1</v>
      </c>
      <c r="D113" s="32">
        <v>2</v>
      </c>
      <c r="E113" s="22">
        <v>25600</v>
      </c>
      <c r="F113" s="28">
        <f t="shared" si="5"/>
        <v>51200</v>
      </c>
      <c r="G113" s="1"/>
    </row>
    <row r="114" spans="1:7" ht="13" x14ac:dyDescent="0.2">
      <c r="A114" s="60"/>
      <c r="B114" s="34" t="s">
        <v>89</v>
      </c>
      <c r="C114" s="32">
        <v>1</v>
      </c>
      <c r="D114" s="32">
        <v>2</v>
      </c>
      <c r="E114" s="22">
        <v>46400</v>
      </c>
      <c r="F114" s="28">
        <f t="shared" si="5"/>
        <v>92800</v>
      </c>
      <c r="G114" s="1"/>
    </row>
    <row r="115" spans="1:7" ht="13" x14ac:dyDescent="0.2">
      <c r="A115" s="60"/>
      <c r="B115" s="34" t="s">
        <v>88</v>
      </c>
      <c r="C115" s="32">
        <v>1</v>
      </c>
      <c r="D115" s="32">
        <v>2</v>
      </c>
      <c r="E115" s="22">
        <v>59200</v>
      </c>
      <c r="F115" s="28">
        <f t="shared" si="5"/>
        <v>118400</v>
      </c>
      <c r="G115" s="1"/>
    </row>
    <row r="116" spans="1:7" ht="13" x14ac:dyDescent="0.2">
      <c r="A116" s="60"/>
      <c r="B116" s="34" t="s">
        <v>87</v>
      </c>
      <c r="C116" s="32">
        <v>1</v>
      </c>
      <c r="D116" s="32">
        <v>2</v>
      </c>
      <c r="E116" s="22">
        <v>27200</v>
      </c>
      <c r="F116" s="28">
        <f t="shared" si="5"/>
        <v>54400</v>
      </c>
      <c r="G116" s="1"/>
    </row>
    <row r="117" spans="1:7" ht="13" x14ac:dyDescent="0.2">
      <c r="A117" s="60"/>
      <c r="B117" s="34" t="s">
        <v>86</v>
      </c>
      <c r="C117" s="32">
        <v>1</v>
      </c>
      <c r="D117" s="32">
        <v>2</v>
      </c>
      <c r="E117" s="22">
        <v>46400</v>
      </c>
      <c r="F117" s="28">
        <f t="shared" si="5"/>
        <v>92800</v>
      </c>
      <c r="G117" s="1"/>
    </row>
    <row r="118" spans="1:7" ht="13" x14ac:dyDescent="0.2">
      <c r="A118" s="60"/>
      <c r="B118" s="34" t="s">
        <v>85</v>
      </c>
      <c r="C118" s="32">
        <v>1</v>
      </c>
      <c r="D118" s="32">
        <v>2</v>
      </c>
      <c r="E118" s="22">
        <v>52800</v>
      </c>
      <c r="F118" s="28">
        <f t="shared" si="5"/>
        <v>105600</v>
      </c>
      <c r="G118" s="1"/>
    </row>
    <row r="119" spans="1:7" ht="13" x14ac:dyDescent="0.2">
      <c r="A119" s="60"/>
      <c r="B119" s="34" t="s">
        <v>84</v>
      </c>
      <c r="C119" s="32">
        <v>1</v>
      </c>
      <c r="D119" s="32">
        <v>2</v>
      </c>
      <c r="E119" s="22">
        <v>57600</v>
      </c>
      <c r="F119" s="28">
        <f t="shared" si="5"/>
        <v>115200</v>
      </c>
      <c r="G119" s="1"/>
    </row>
    <row r="120" spans="1:7" ht="13" x14ac:dyDescent="0.2">
      <c r="A120" s="61"/>
      <c r="B120" s="34" t="s">
        <v>83</v>
      </c>
      <c r="C120" s="32">
        <v>2</v>
      </c>
      <c r="D120" s="32">
        <v>2</v>
      </c>
      <c r="E120" s="22">
        <v>3500</v>
      </c>
      <c r="F120" s="28">
        <f t="shared" si="5"/>
        <v>14000</v>
      </c>
      <c r="G120" s="1"/>
    </row>
    <row r="121" spans="1:7" ht="19" customHeight="1" x14ac:dyDescent="0.2">
      <c r="A121" s="44"/>
      <c r="B121" s="58" t="s">
        <v>122</v>
      </c>
      <c r="C121" s="58"/>
      <c r="D121" s="58"/>
      <c r="E121" s="58"/>
      <c r="F121" s="45">
        <f>+SUM(F97:F120)</f>
        <v>7278460.1676000003</v>
      </c>
      <c r="G121" s="1"/>
    </row>
    <row r="122" spans="1:7" ht="63" customHeight="1" x14ac:dyDescent="0.2">
      <c r="A122" s="56" t="s">
        <v>121</v>
      </c>
      <c r="B122" s="56"/>
      <c r="C122" s="56"/>
      <c r="D122" s="56"/>
      <c r="E122" s="56"/>
      <c r="F122" s="56"/>
      <c r="G122" s="1"/>
    </row>
    <row r="123" spans="1:7" ht="26" x14ac:dyDescent="0.2">
      <c r="A123" s="31" t="s">
        <v>14</v>
      </c>
      <c r="B123" s="30" t="s">
        <v>13</v>
      </c>
      <c r="C123" s="30" t="s">
        <v>12</v>
      </c>
      <c r="D123" s="30" t="s">
        <v>11</v>
      </c>
      <c r="E123" s="29" t="s">
        <v>10</v>
      </c>
      <c r="F123" s="29" t="s">
        <v>9</v>
      </c>
      <c r="G123" s="1"/>
    </row>
    <row r="124" spans="1:7" ht="26" x14ac:dyDescent="0.2">
      <c r="A124" s="25">
        <v>65</v>
      </c>
      <c r="B124" s="24" t="s">
        <v>25</v>
      </c>
      <c r="C124" s="32">
        <v>1</v>
      </c>
      <c r="D124" s="32">
        <v>1</v>
      </c>
      <c r="E124" s="22">
        <v>490581.49839999998</v>
      </c>
      <c r="F124" s="28">
        <f t="shared" ref="F124:F134" si="6">E124*C124*D124</f>
        <v>490581.49839999998</v>
      </c>
      <c r="G124" s="1"/>
    </row>
    <row r="125" spans="1:7" ht="18.5" customHeight="1" x14ac:dyDescent="0.2">
      <c r="A125" s="25">
        <v>66</v>
      </c>
      <c r="B125" s="24" t="s">
        <v>69</v>
      </c>
      <c r="C125" s="32">
        <v>5</v>
      </c>
      <c r="D125" s="32">
        <v>1</v>
      </c>
      <c r="E125" s="22">
        <v>38921.246700000003</v>
      </c>
      <c r="F125" s="28">
        <f t="shared" si="6"/>
        <v>194606.23350000003</v>
      </c>
      <c r="G125" s="1"/>
    </row>
    <row r="126" spans="1:7" ht="13" x14ac:dyDescent="0.2">
      <c r="A126" s="25">
        <v>67</v>
      </c>
      <c r="B126" s="34" t="s">
        <v>24</v>
      </c>
      <c r="C126" s="32">
        <v>1</v>
      </c>
      <c r="D126" s="32">
        <v>1</v>
      </c>
      <c r="E126" s="22">
        <v>206489.95430000001</v>
      </c>
      <c r="F126" s="28">
        <f t="shared" si="6"/>
        <v>206489.95430000001</v>
      </c>
      <c r="G126" s="1"/>
    </row>
    <row r="127" spans="1:7" ht="19.5" customHeight="1" x14ac:dyDescent="0.2">
      <c r="A127" s="25">
        <v>68</v>
      </c>
      <c r="B127" s="34" t="s">
        <v>23</v>
      </c>
      <c r="C127" s="32">
        <v>1</v>
      </c>
      <c r="D127" s="32">
        <v>1</v>
      </c>
      <c r="E127" s="22">
        <v>144415.6035</v>
      </c>
      <c r="F127" s="28">
        <f t="shared" si="6"/>
        <v>144415.6035</v>
      </c>
      <c r="G127" s="1"/>
    </row>
    <row r="128" spans="1:7" ht="26" x14ac:dyDescent="0.2">
      <c r="A128" s="25">
        <v>69</v>
      </c>
      <c r="B128" s="34" t="s">
        <v>120</v>
      </c>
      <c r="C128" s="32">
        <v>40</v>
      </c>
      <c r="D128" s="32">
        <v>1</v>
      </c>
      <c r="E128" s="22">
        <v>22968.404200000001</v>
      </c>
      <c r="F128" s="28">
        <f t="shared" si="6"/>
        <v>918736.16800000006</v>
      </c>
      <c r="G128" s="1"/>
    </row>
    <row r="129" spans="1:7" ht="29" customHeight="1" x14ac:dyDescent="0.2">
      <c r="A129" s="25">
        <v>70</v>
      </c>
      <c r="B129" s="49" t="s">
        <v>119</v>
      </c>
      <c r="C129" s="32">
        <v>1</v>
      </c>
      <c r="D129" s="32">
        <v>1</v>
      </c>
      <c r="E129" s="22">
        <v>117821.5549</v>
      </c>
      <c r="F129" s="28">
        <f t="shared" si="6"/>
        <v>117821.5549</v>
      </c>
      <c r="G129" s="1"/>
    </row>
    <row r="130" spans="1:7" ht="18.5" customHeight="1" x14ac:dyDescent="0.2">
      <c r="A130" s="25">
        <v>71</v>
      </c>
      <c r="B130" s="49" t="s">
        <v>118</v>
      </c>
      <c r="C130" s="32">
        <v>1</v>
      </c>
      <c r="D130" s="32">
        <v>1</v>
      </c>
      <c r="E130" s="22">
        <v>62257.408500000005</v>
      </c>
      <c r="F130" s="28">
        <f t="shared" si="6"/>
        <v>62257.408500000005</v>
      </c>
      <c r="G130" s="1"/>
    </row>
    <row r="131" spans="1:7" ht="18.5" customHeight="1" x14ac:dyDescent="0.2">
      <c r="A131" s="25">
        <v>72</v>
      </c>
      <c r="B131" s="49" t="s">
        <v>101</v>
      </c>
      <c r="C131" s="32">
        <v>100</v>
      </c>
      <c r="D131" s="32">
        <v>1</v>
      </c>
      <c r="E131" s="22">
        <v>4329.3627999999999</v>
      </c>
      <c r="F131" s="28">
        <f t="shared" si="6"/>
        <v>432936.27999999997</v>
      </c>
      <c r="G131" s="1"/>
    </row>
    <row r="132" spans="1:7" ht="18.5" customHeight="1" x14ac:dyDescent="0.2">
      <c r="A132" s="25">
        <v>73</v>
      </c>
      <c r="B132" s="49" t="s">
        <v>117</v>
      </c>
      <c r="C132" s="32">
        <v>1</v>
      </c>
      <c r="D132" s="32">
        <v>1</v>
      </c>
      <c r="E132" s="22">
        <v>417647.37419999996</v>
      </c>
      <c r="F132" s="28">
        <f t="shared" si="6"/>
        <v>417647.37419999996</v>
      </c>
      <c r="G132" s="1"/>
    </row>
    <row r="133" spans="1:7" ht="18.5" customHeight="1" x14ac:dyDescent="0.2">
      <c r="A133" s="25">
        <v>74</v>
      </c>
      <c r="B133" s="49" t="s">
        <v>116</v>
      </c>
      <c r="C133" s="32">
        <v>40</v>
      </c>
      <c r="D133" s="32">
        <v>1</v>
      </c>
      <c r="E133" s="22">
        <v>15539.103299999999</v>
      </c>
      <c r="F133" s="28">
        <f t="shared" si="6"/>
        <v>621564.13199999998</v>
      </c>
      <c r="G133" s="1"/>
    </row>
    <row r="134" spans="1:7" ht="27.5" customHeight="1" x14ac:dyDescent="0.2">
      <c r="A134" s="25">
        <v>75</v>
      </c>
      <c r="B134" s="49" t="s">
        <v>115</v>
      </c>
      <c r="C134" s="32">
        <v>40</v>
      </c>
      <c r="D134" s="32">
        <v>1</v>
      </c>
      <c r="E134" s="22">
        <v>50690.1325</v>
      </c>
      <c r="F134" s="28">
        <f t="shared" si="6"/>
        <v>2027605.3</v>
      </c>
      <c r="G134" s="1"/>
    </row>
    <row r="135" spans="1:7" ht="21.5" customHeight="1" x14ac:dyDescent="0.2">
      <c r="A135" s="44"/>
      <c r="B135" s="58" t="s">
        <v>114</v>
      </c>
      <c r="C135" s="58"/>
      <c r="D135" s="58"/>
      <c r="E135" s="58"/>
      <c r="F135" s="45">
        <f>SUM(F124:F134)</f>
        <v>5634661.5072999997</v>
      </c>
      <c r="G135" s="1"/>
    </row>
    <row r="136" spans="1:7" ht="62" customHeight="1" x14ac:dyDescent="0.2">
      <c r="A136" s="56" t="s">
        <v>113</v>
      </c>
      <c r="B136" s="56"/>
      <c r="C136" s="56"/>
      <c r="D136" s="56"/>
      <c r="E136" s="56"/>
      <c r="F136" s="56"/>
      <c r="G136" s="1"/>
    </row>
    <row r="137" spans="1:7" ht="26" x14ac:dyDescent="0.2">
      <c r="A137" s="31" t="s">
        <v>14</v>
      </c>
      <c r="B137" s="30" t="s">
        <v>13</v>
      </c>
      <c r="C137" s="30" t="s">
        <v>112</v>
      </c>
      <c r="D137" s="30" t="s">
        <v>34</v>
      </c>
      <c r="E137" s="29" t="s">
        <v>10</v>
      </c>
      <c r="F137" s="29" t="s">
        <v>9</v>
      </c>
      <c r="G137" s="1"/>
    </row>
    <row r="138" spans="1:7" ht="18.5" customHeight="1" x14ac:dyDescent="0.2">
      <c r="A138" s="25">
        <v>76</v>
      </c>
      <c r="B138" s="38" t="s">
        <v>111</v>
      </c>
      <c r="C138" s="32">
        <v>1</v>
      </c>
      <c r="D138" s="32">
        <v>2</v>
      </c>
      <c r="E138" s="48">
        <v>4047000</v>
      </c>
      <c r="F138" s="48">
        <f t="shared" ref="F138:F154" si="7">E138*C138*D138</f>
        <v>8094000</v>
      </c>
      <c r="G138" s="1"/>
    </row>
    <row r="139" spans="1:7" ht="26" x14ac:dyDescent="0.2">
      <c r="A139" s="25">
        <v>77</v>
      </c>
      <c r="B139" s="24" t="s">
        <v>110</v>
      </c>
      <c r="C139" s="32">
        <v>1</v>
      </c>
      <c r="D139" s="32">
        <v>2</v>
      </c>
      <c r="E139" s="48">
        <v>855036.75320000004</v>
      </c>
      <c r="F139" s="48">
        <f t="shared" si="7"/>
        <v>1710073.5064000001</v>
      </c>
      <c r="G139" s="1"/>
    </row>
    <row r="140" spans="1:7" ht="28.5" customHeight="1" x14ac:dyDescent="0.2">
      <c r="A140" s="25">
        <v>78</v>
      </c>
      <c r="B140" s="24" t="s">
        <v>109</v>
      </c>
      <c r="C140" s="32">
        <v>1</v>
      </c>
      <c r="D140" s="32">
        <v>2</v>
      </c>
      <c r="E140" s="48">
        <v>5630150.5649999995</v>
      </c>
      <c r="F140" s="48">
        <f t="shared" si="7"/>
        <v>11260301.129999999</v>
      </c>
      <c r="G140" s="1"/>
    </row>
    <row r="141" spans="1:7" ht="28.5" customHeight="1" x14ac:dyDescent="0.2">
      <c r="A141" s="25">
        <v>79</v>
      </c>
      <c r="B141" s="24" t="s">
        <v>108</v>
      </c>
      <c r="C141" s="32">
        <v>1</v>
      </c>
      <c r="D141" s="32">
        <v>2</v>
      </c>
      <c r="E141" s="48">
        <v>4108096.9775</v>
      </c>
      <c r="F141" s="48">
        <f t="shared" si="7"/>
        <v>8216193.9550000001</v>
      </c>
      <c r="G141" s="1"/>
    </row>
    <row r="142" spans="1:7" ht="28.5" customHeight="1" x14ac:dyDescent="0.2">
      <c r="A142" s="25">
        <v>80</v>
      </c>
      <c r="B142" s="24" t="s">
        <v>107</v>
      </c>
      <c r="C142" s="32">
        <v>1</v>
      </c>
      <c r="D142" s="32">
        <v>2</v>
      </c>
      <c r="E142" s="48">
        <v>852637.70750000002</v>
      </c>
      <c r="F142" s="48">
        <f t="shared" si="7"/>
        <v>1705275.415</v>
      </c>
      <c r="G142" s="1"/>
    </row>
    <row r="143" spans="1:7" ht="28.5" customHeight="1" x14ac:dyDescent="0.2">
      <c r="A143" s="25">
        <v>81</v>
      </c>
      <c r="B143" s="24" t="s">
        <v>71</v>
      </c>
      <c r="C143" s="32">
        <v>300</v>
      </c>
      <c r="D143" s="32">
        <v>2</v>
      </c>
      <c r="E143" s="48">
        <v>2195.9925000000003</v>
      </c>
      <c r="F143" s="48">
        <f t="shared" si="7"/>
        <v>1317595.5000000002</v>
      </c>
      <c r="G143" s="1"/>
    </row>
    <row r="144" spans="1:7" ht="28.5" customHeight="1" x14ac:dyDescent="0.2">
      <c r="A144" s="25">
        <v>82</v>
      </c>
      <c r="B144" s="24" t="s">
        <v>106</v>
      </c>
      <c r="C144" s="32">
        <v>1</v>
      </c>
      <c r="D144" s="32">
        <v>2</v>
      </c>
      <c r="E144" s="48">
        <v>361552.73</v>
      </c>
      <c r="F144" s="48">
        <f t="shared" si="7"/>
        <v>723105.46</v>
      </c>
      <c r="G144" s="1"/>
    </row>
    <row r="145" spans="1:7" ht="28.5" customHeight="1" x14ac:dyDescent="0.2">
      <c r="A145" s="25">
        <v>83</v>
      </c>
      <c r="B145" s="24" t="s">
        <v>105</v>
      </c>
      <c r="C145" s="32">
        <v>1</v>
      </c>
      <c r="D145" s="32">
        <v>2</v>
      </c>
      <c r="E145" s="48">
        <v>67834.882500000007</v>
      </c>
      <c r="F145" s="48">
        <f t="shared" si="7"/>
        <v>135669.76500000001</v>
      </c>
      <c r="G145" s="1"/>
    </row>
    <row r="146" spans="1:7" ht="28.5" customHeight="1" x14ac:dyDescent="0.2">
      <c r="A146" s="25">
        <v>84</v>
      </c>
      <c r="B146" s="24" t="s">
        <v>67</v>
      </c>
      <c r="C146" s="32">
        <v>1</v>
      </c>
      <c r="D146" s="32">
        <v>2</v>
      </c>
      <c r="E146" s="48">
        <v>163305.63750000001</v>
      </c>
      <c r="F146" s="48">
        <f t="shared" si="7"/>
        <v>326611.27500000002</v>
      </c>
      <c r="G146" s="1"/>
    </row>
    <row r="147" spans="1:7" ht="27" customHeight="1" x14ac:dyDescent="0.2">
      <c r="A147" s="25">
        <v>85</v>
      </c>
      <c r="B147" s="24" t="s">
        <v>104</v>
      </c>
      <c r="C147" s="32">
        <v>1</v>
      </c>
      <c r="D147" s="32">
        <v>2</v>
      </c>
      <c r="E147" s="48">
        <v>343407.82750000001</v>
      </c>
      <c r="F147" s="48">
        <f t="shared" si="7"/>
        <v>686815.65500000003</v>
      </c>
      <c r="G147" s="1"/>
    </row>
    <row r="148" spans="1:7" ht="30" customHeight="1" x14ac:dyDescent="0.2">
      <c r="A148" s="25">
        <v>86</v>
      </c>
      <c r="B148" s="24" t="s">
        <v>103</v>
      </c>
      <c r="C148" s="32">
        <v>300</v>
      </c>
      <c r="D148" s="32">
        <v>2</v>
      </c>
      <c r="E148" s="48">
        <v>15539.102500000001</v>
      </c>
      <c r="F148" s="48">
        <f t="shared" si="7"/>
        <v>9323461.5</v>
      </c>
      <c r="G148" s="1"/>
    </row>
    <row r="149" spans="1:7" ht="36.5" customHeight="1" x14ac:dyDescent="0.2">
      <c r="A149" s="25">
        <v>87</v>
      </c>
      <c r="B149" s="24" t="s">
        <v>102</v>
      </c>
      <c r="C149" s="32">
        <v>300</v>
      </c>
      <c r="D149" s="32">
        <v>2</v>
      </c>
      <c r="E149" s="48">
        <v>45212.650000000009</v>
      </c>
      <c r="F149" s="48">
        <f t="shared" si="7"/>
        <v>27127590.000000004</v>
      </c>
      <c r="G149" s="1"/>
    </row>
    <row r="150" spans="1:7" ht="27" customHeight="1" x14ac:dyDescent="0.2">
      <c r="A150" s="25">
        <v>88</v>
      </c>
      <c r="B150" s="49" t="s">
        <v>101</v>
      </c>
      <c r="C150" s="32">
        <v>1000</v>
      </c>
      <c r="D150" s="32">
        <v>2</v>
      </c>
      <c r="E150" s="48">
        <v>4329.3627999999999</v>
      </c>
      <c r="F150" s="48">
        <f t="shared" si="7"/>
        <v>8658725.5999999996</v>
      </c>
      <c r="G150" s="1"/>
    </row>
    <row r="151" spans="1:7" ht="27" customHeight="1" x14ac:dyDescent="0.2">
      <c r="A151" s="25">
        <v>89</v>
      </c>
      <c r="B151" s="24" t="s">
        <v>100</v>
      </c>
      <c r="C151" s="32">
        <v>1</v>
      </c>
      <c r="D151" s="32">
        <v>1</v>
      </c>
      <c r="E151" s="48">
        <v>145629.6275</v>
      </c>
      <c r="F151" s="48">
        <f t="shared" si="7"/>
        <v>145629.6275</v>
      </c>
      <c r="G151" s="1"/>
    </row>
    <row r="152" spans="1:7" ht="27" customHeight="1" x14ac:dyDescent="0.2">
      <c r="A152" s="25">
        <v>90</v>
      </c>
      <c r="B152" s="34" t="s">
        <v>99</v>
      </c>
      <c r="C152" s="32">
        <v>1</v>
      </c>
      <c r="D152" s="32">
        <v>1</v>
      </c>
      <c r="E152" s="48">
        <v>3684400.4625000004</v>
      </c>
      <c r="F152" s="48">
        <f t="shared" si="7"/>
        <v>3684400.4625000004</v>
      </c>
      <c r="G152" s="1"/>
    </row>
    <row r="153" spans="1:7" ht="27" customHeight="1" x14ac:dyDescent="0.2">
      <c r="A153" s="25">
        <v>91</v>
      </c>
      <c r="B153" s="24" t="s">
        <v>98</v>
      </c>
      <c r="C153" s="32">
        <v>8</v>
      </c>
      <c r="D153" s="32">
        <v>2</v>
      </c>
      <c r="E153" s="48">
        <v>62227.11</v>
      </c>
      <c r="F153" s="48">
        <f t="shared" si="7"/>
        <v>995633.76</v>
      </c>
      <c r="G153" s="1"/>
    </row>
    <row r="154" spans="1:7" ht="27" customHeight="1" x14ac:dyDescent="0.2">
      <c r="A154" s="25">
        <v>92</v>
      </c>
      <c r="B154" s="24" t="s">
        <v>97</v>
      </c>
      <c r="C154" s="32">
        <v>6</v>
      </c>
      <c r="D154" s="32">
        <v>2</v>
      </c>
      <c r="E154" s="48">
        <v>241631.3921</v>
      </c>
      <c r="F154" s="48">
        <f t="shared" si="7"/>
        <v>2899576.7051999997</v>
      </c>
      <c r="G154" s="1"/>
    </row>
    <row r="155" spans="1:7" ht="27" customHeight="1" x14ac:dyDescent="0.2">
      <c r="A155" s="63">
        <v>93</v>
      </c>
      <c r="B155" s="38" t="s">
        <v>96</v>
      </c>
      <c r="C155" s="32">
        <v>14</v>
      </c>
      <c r="D155" s="32">
        <v>1</v>
      </c>
      <c r="E155" s="48"/>
      <c r="F155" s="48"/>
      <c r="G155" s="1"/>
    </row>
    <row r="156" spans="1:7" ht="13" x14ac:dyDescent="0.2">
      <c r="A156" s="63"/>
      <c r="B156" s="24" t="s">
        <v>95</v>
      </c>
      <c r="C156" s="32">
        <v>1</v>
      </c>
      <c r="D156" s="32">
        <v>1</v>
      </c>
      <c r="E156" s="22">
        <v>36800</v>
      </c>
      <c r="F156" s="48">
        <f t="shared" ref="F156:F168" si="8">E156*C156*D156</f>
        <v>36800</v>
      </c>
      <c r="G156" s="1"/>
    </row>
    <row r="157" spans="1:7" ht="13" x14ac:dyDescent="0.2">
      <c r="A157" s="63"/>
      <c r="B157" s="24" t="s">
        <v>94</v>
      </c>
      <c r="C157" s="32">
        <v>1</v>
      </c>
      <c r="D157" s="32">
        <v>1</v>
      </c>
      <c r="E157" s="22">
        <v>54400</v>
      </c>
      <c r="F157" s="48">
        <f t="shared" si="8"/>
        <v>54400</v>
      </c>
      <c r="G157" s="1"/>
    </row>
    <row r="158" spans="1:7" ht="13" x14ac:dyDescent="0.2">
      <c r="A158" s="63"/>
      <c r="B158" s="24" t="s">
        <v>93</v>
      </c>
      <c r="C158" s="32">
        <v>1</v>
      </c>
      <c r="D158" s="32">
        <v>1</v>
      </c>
      <c r="E158" s="22">
        <v>16000</v>
      </c>
      <c r="F158" s="48">
        <f t="shared" si="8"/>
        <v>16000</v>
      </c>
      <c r="G158" s="1"/>
    </row>
    <row r="159" spans="1:7" ht="13" x14ac:dyDescent="0.2">
      <c r="A159" s="63"/>
      <c r="B159" s="24" t="s">
        <v>92</v>
      </c>
      <c r="C159" s="32">
        <v>1</v>
      </c>
      <c r="D159" s="32">
        <v>1</v>
      </c>
      <c r="E159" s="22">
        <v>17600</v>
      </c>
      <c r="F159" s="48">
        <f t="shared" si="8"/>
        <v>17600</v>
      </c>
      <c r="G159" s="1"/>
    </row>
    <row r="160" spans="1:7" ht="13" x14ac:dyDescent="0.2">
      <c r="A160" s="63"/>
      <c r="B160" s="24" t="s">
        <v>91</v>
      </c>
      <c r="C160" s="32">
        <v>1</v>
      </c>
      <c r="D160" s="32">
        <v>1</v>
      </c>
      <c r="E160" s="22">
        <v>104000</v>
      </c>
      <c r="F160" s="48">
        <f t="shared" si="8"/>
        <v>104000</v>
      </c>
      <c r="G160" s="1"/>
    </row>
    <row r="161" spans="1:7" ht="13" x14ac:dyDescent="0.2">
      <c r="A161" s="63"/>
      <c r="B161" s="24" t="s">
        <v>90</v>
      </c>
      <c r="C161" s="32">
        <v>1</v>
      </c>
      <c r="D161" s="32">
        <v>1</v>
      </c>
      <c r="E161" s="22">
        <v>25600</v>
      </c>
      <c r="F161" s="48">
        <f t="shared" si="8"/>
        <v>25600</v>
      </c>
      <c r="G161" s="1"/>
    </row>
    <row r="162" spans="1:7" ht="13" x14ac:dyDescent="0.2">
      <c r="A162" s="63"/>
      <c r="B162" s="34" t="s">
        <v>89</v>
      </c>
      <c r="C162" s="32">
        <v>1</v>
      </c>
      <c r="D162" s="32">
        <v>1</v>
      </c>
      <c r="E162" s="22">
        <v>46400</v>
      </c>
      <c r="F162" s="48">
        <f t="shared" si="8"/>
        <v>46400</v>
      </c>
      <c r="G162" s="1"/>
    </row>
    <row r="163" spans="1:7" ht="13" x14ac:dyDescent="0.2">
      <c r="A163" s="63"/>
      <c r="B163" s="34" t="s">
        <v>88</v>
      </c>
      <c r="C163" s="32">
        <v>1</v>
      </c>
      <c r="D163" s="32">
        <v>1</v>
      </c>
      <c r="E163" s="22">
        <v>59200</v>
      </c>
      <c r="F163" s="48">
        <f t="shared" si="8"/>
        <v>59200</v>
      </c>
      <c r="G163" s="1"/>
    </row>
    <row r="164" spans="1:7" ht="13" x14ac:dyDescent="0.2">
      <c r="A164" s="63"/>
      <c r="B164" s="34" t="s">
        <v>87</v>
      </c>
      <c r="C164" s="32">
        <v>1</v>
      </c>
      <c r="D164" s="32">
        <v>1</v>
      </c>
      <c r="E164" s="22">
        <v>27200</v>
      </c>
      <c r="F164" s="48">
        <f t="shared" si="8"/>
        <v>27200</v>
      </c>
      <c r="G164" s="1"/>
    </row>
    <row r="165" spans="1:7" ht="13" x14ac:dyDescent="0.2">
      <c r="A165" s="63"/>
      <c r="B165" s="34" t="s">
        <v>86</v>
      </c>
      <c r="C165" s="32">
        <v>1</v>
      </c>
      <c r="D165" s="32">
        <v>1</v>
      </c>
      <c r="E165" s="22">
        <v>46400</v>
      </c>
      <c r="F165" s="48">
        <f t="shared" si="8"/>
        <v>46400</v>
      </c>
      <c r="G165" s="1"/>
    </row>
    <row r="166" spans="1:7" ht="13" x14ac:dyDescent="0.2">
      <c r="A166" s="63"/>
      <c r="B166" s="34" t="s">
        <v>85</v>
      </c>
      <c r="C166" s="32">
        <v>1</v>
      </c>
      <c r="D166" s="32">
        <v>1</v>
      </c>
      <c r="E166" s="22">
        <v>52800</v>
      </c>
      <c r="F166" s="48">
        <f t="shared" si="8"/>
        <v>52800</v>
      </c>
      <c r="G166" s="1"/>
    </row>
    <row r="167" spans="1:7" ht="13" x14ac:dyDescent="0.2">
      <c r="A167" s="63"/>
      <c r="B167" s="34" t="s">
        <v>84</v>
      </c>
      <c r="C167" s="32">
        <v>1</v>
      </c>
      <c r="D167" s="32">
        <v>1</v>
      </c>
      <c r="E167" s="22">
        <v>57600</v>
      </c>
      <c r="F167" s="48">
        <f t="shared" si="8"/>
        <v>57600</v>
      </c>
      <c r="G167" s="1"/>
    </row>
    <row r="168" spans="1:7" ht="13" x14ac:dyDescent="0.2">
      <c r="A168" s="63"/>
      <c r="B168" s="34" t="s">
        <v>83</v>
      </c>
      <c r="C168" s="32">
        <v>2</v>
      </c>
      <c r="D168" s="32">
        <v>1</v>
      </c>
      <c r="E168" s="22">
        <v>3500</v>
      </c>
      <c r="F168" s="48">
        <f t="shared" si="8"/>
        <v>7000</v>
      </c>
      <c r="G168" s="1"/>
    </row>
    <row r="169" spans="1:7" ht="20" customHeight="1" x14ac:dyDescent="0.2">
      <c r="A169" s="44"/>
      <c r="B169" s="58" t="s">
        <v>82</v>
      </c>
      <c r="C169" s="58"/>
      <c r="D169" s="58"/>
      <c r="E169" s="58"/>
      <c r="F169" s="47">
        <f>+SUM(F138:F168)</f>
        <v>87561659.31660001</v>
      </c>
      <c r="G169" s="1"/>
    </row>
    <row r="170" spans="1:7" ht="48" customHeight="1" x14ac:dyDescent="0.2">
      <c r="A170" s="56" t="s">
        <v>81</v>
      </c>
      <c r="B170" s="56"/>
      <c r="C170" s="56"/>
      <c r="D170" s="56"/>
      <c r="E170" s="56"/>
      <c r="F170" s="56"/>
      <c r="G170" s="1"/>
    </row>
    <row r="171" spans="1:7" ht="26" x14ac:dyDescent="0.2">
      <c r="A171" s="31" t="s">
        <v>14</v>
      </c>
      <c r="B171" s="30" t="s">
        <v>13</v>
      </c>
      <c r="C171" s="64" t="s">
        <v>12</v>
      </c>
      <c r="D171" s="64"/>
      <c r="E171" s="29" t="s">
        <v>10</v>
      </c>
      <c r="F171" s="29" t="s">
        <v>9</v>
      </c>
      <c r="G171" s="1"/>
    </row>
    <row r="172" spans="1:7" ht="74" customHeight="1" x14ac:dyDescent="0.2">
      <c r="A172" s="25">
        <v>94</v>
      </c>
      <c r="B172" s="38" t="s">
        <v>80</v>
      </c>
      <c r="C172" s="65">
        <v>469</v>
      </c>
      <c r="D172" s="65"/>
      <c r="E172" s="22">
        <v>817875.59499999997</v>
      </c>
      <c r="F172" s="28">
        <f>E172*C172</f>
        <v>383583654.05500001</v>
      </c>
      <c r="G172" s="39"/>
    </row>
    <row r="173" spans="1:7" ht="52" x14ac:dyDescent="0.2">
      <c r="A173" s="25">
        <v>95</v>
      </c>
      <c r="B173" s="38" t="s">
        <v>79</v>
      </c>
      <c r="C173" s="65">
        <v>34</v>
      </c>
      <c r="D173" s="65"/>
      <c r="E173" s="22">
        <v>158936.11333333331</v>
      </c>
      <c r="F173" s="28">
        <f>E173*C173</f>
        <v>5403827.8533333326</v>
      </c>
      <c r="G173" s="46"/>
    </row>
    <row r="174" spans="1:7" ht="37" customHeight="1" x14ac:dyDescent="0.2">
      <c r="A174" s="25">
        <v>96</v>
      </c>
      <c r="B174" s="38" t="s">
        <v>18</v>
      </c>
      <c r="C174" s="65">
        <v>34</v>
      </c>
      <c r="D174" s="65"/>
      <c r="E174" s="22">
        <v>40405.086666666662</v>
      </c>
      <c r="F174" s="28">
        <f>E174*C174</f>
        <v>1373772.9466666665</v>
      </c>
      <c r="G174" s="46"/>
    </row>
    <row r="175" spans="1:7" ht="35.5" customHeight="1" x14ac:dyDescent="0.2">
      <c r="A175" s="25">
        <v>97</v>
      </c>
      <c r="B175" s="38" t="s">
        <v>78</v>
      </c>
      <c r="C175" s="65">
        <v>34</v>
      </c>
      <c r="D175" s="65"/>
      <c r="E175" s="22">
        <v>232893.35</v>
      </c>
      <c r="F175" s="28">
        <f>E175*C175</f>
        <v>7918373.9000000004</v>
      </c>
      <c r="G175" s="46"/>
    </row>
    <row r="176" spans="1:7" ht="19" customHeight="1" x14ac:dyDescent="0.2">
      <c r="A176" s="20"/>
      <c r="B176" s="66" t="s">
        <v>77</v>
      </c>
      <c r="C176" s="66"/>
      <c r="D176" s="66"/>
      <c r="E176" s="66"/>
      <c r="F176" s="18">
        <f>SUM(F172:F175)</f>
        <v>398279628.755</v>
      </c>
      <c r="G176" s="1"/>
    </row>
    <row r="177" spans="1:7" ht="47" customHeight="1" x14ac:dyDescent="0.2">
      <c r="A177" s="56" t="s">
        <v>76</v>
      </c>
      <c r="B177" s="56"/>
      <c r="C177" s="56"/>
      <c r="D177" s="56"/>
      <c r="E177" s="56"/>
      <c r="F177" s="56"/>
      <c r="G177" s="1"/>
    </row>
    <row r="178" spans="1:7" ht="26" x14ac:dyDescent="0.2">
      <c r="A178" s="31" t="s">
        <v>14</v>
      </c>
      <c r="B178" s="30" t="s">
        <v>13</v>
      </c>
      <c r="C178" s="30" t="s">
        <v>12</v>
      </c>
      <c r="D178" s="30" t="s">
        <v>11</v>
      </c>
      <c r="E178" s="29" t="s">
        <v>10</v>
      </c>
      <c r="F178" s="29" t="s">
        <v>9</v>
      </c>
      <c r="G178" s="1"/>
    </row>
    <row r="179" spans="1:7" ht="29.5" customHeight="1" x14ac:dyDescent="0.2">
      <c r="A179" s="25">
        <v>98</v>
      </c>
      <c r="B179" s="38" t="s">
        <v>75</v>
      </c>
      <c r="C179" s="32">
        <v>1</v>
      </c>
      <c r="D179" s="32">
        <v>2</v>
      </c>
      <c r="E179" s="22">
        <v>8772500</v>
      </c>
      <c r="F179" s="22">
        <f t="shared" ref="F179:F194" si="9">E179*C179*D179</f>
        <v>17545000</v>
      </c>
      <c r="G179" s="1"/>
    </row>
    <row r="180" spans="1:7" ht="35.5" customHeight="1" x14ac:dyDescent="0.2">
      <c r="A180" s="25">
        <v>99</v>
      </c>
      <c r="B180" s="24" t="s">
        <v>74</v>
      </c>
      <c r="C180" s="32">
        <v>1</v>
      </c>
      <c r="D180" s="32">
        <v>2</v>
      </c>
      <c r="E180" s="28">
        <v>1324372.42</v>
      </c>
      <c r="F180" s="22">
        <f t="shared" si="9"/>
        <v>2648744.84</v>
      </c>
      <c r="G180" s="1"/>
    </row>
    <row r="181" spans="1:7" ht="29.5" customHeight="1" x14ac:dyDescent="0.2">
      <c r="A181" s="25">
        <v>100</v>
      </c>
      <c r="B181" s="24" t="s">
        <v>73</v>
      </c>
      <c r="C181" s="32">
        <v>1</v>
      </c>
      <c r="D181" s="32">
        <v>2</v>
      </c>
      <c r="E181" s="28">
        <v>8992875.3747000005</v>
      </c>
      <c r="F181" s="22">
        <f t="shared" si="9"/>
        <v>17985750.749400001</v>
      </c>
      <c r="G181" s="1"/>
    </row>
    <row r="182" spans="1:7" ht="29.5" customHeight="1" x14ac:dyDescent="0.2">
      <c r="A182" s="25">
        <v>101</v>
      </c>
      <c r="B182" s="24" t="s">
        <v>72</v>
      </c>
      <c r="C182" s="32">
        <v>1</v>
      </c>
      <c r="D182" s="32">
        <v>2</v>
      </c>
      <c r="E182" s="28">
        <v>852637.7132</v>
      </c>
      <c r="F182" s="22">
        <f t="shared" si="9"/>
        <v>1705275.4264</v>
      </c>
      <c r="G182" s="1"/>
    </row>
    <row r="183" spans="1:7" ht="29.5" customHeight="1" x14ac:dyDescent="0.2">
      <c r="A183" s="25">
        <v>102</v>
      </c>
      <c r="B183" s="24" t="s">
        <v>71</v>
      </c>
      <c r="C183" s="32">
        <v>100</v>
      </c>
      <c r="D183" s="32">
        <v>2</v>
      </c>
      <c r="E183" s="28">
        <v>2195.9902999999999</v>
      </c>
      <c r="F183" s="22">
        <f t="shared" si="9"/>
        <v>439198.06</v>
      </c>
      <c r="G183" s="1"/>
    </row>
    <row r="184" spans="1:7" ht="29.5" customHeight="1" x14ac:dyDescent="0.2">
      <c r="A184" s="25">
        <v>103</v>
      </c>
      <c r="B184" s="24" t="s">
        <v>70</v>
      </c>
      <c r="C184" s="32">
        <v>1</v>
      </c>
      <c r="D184" s="32">
        <v>2</v>
      </c>
      <c r="E184" s="28">
        <v>361552.72580000001</v>
      </c>
      <c r="F184" s="22">
        <f t="shared" si="9"/>
        <v>723105.45160000003</v>
      </c>
      <c r="G184" s="1"/>
    </row>
    <row r="185" spans="1:7" ht="29.5" customHeight="1" x14ac:dyDescent="0.2">
      <c r="A185" s="25">
        <v>104</v>
      </c>
      <c r="B185" s="24" t="s">
        <v>69</v>
      </c>
      <c r="C185" s="32">
        <v>10</v>
      </c>
      <c r="D185" s="32">
        <v>2</v>
      </c>
      <c r="E185" s="28">
        <v>39310.46</v>
      </c>
      <c r="F185" s="22">
        <f t="shared" si="9"/>
        <v>786209.2</v>
      </c>
      <c r="G185" s="1"/>
    </row>
    <row r="186" spans="1:7" ht="29.5" customHeight="1" x14ac:dyDescent="0.2">
      <c r="A186" s="25">
        <v>105</v>
      </c>
      <c r="B186" s="24" t="s">
        <v>68</v>
      </c>
      <c r="C186" s="32">
        <v>1</v>
      </c>
      <c r="D186" s="32">
        <v>2</v>
      </c>
      <c r="E186" s="28">
        <v>67834.879000000001</v>
      </c>
      <c r="F186" s="22">
        <f t="shared" si="9"/>
        <v>135669.758</v>
      </c>
      <c r="G186" s="1"/>
    </row>
    <row r="187" spans="1:7" ht="29.5" customHeight="1" x14ac:dyDescent="0.2">
      <c r="A187" s="25">
        <v>106</v>
      </c>
      <c r="B187" s="24" t="s">
        <v>67</v>
      </c>
      <c r="C187" s="32">
        <v>1</v>
      </c>
      <c r="D187" s="32">
        <v>2</v>
      </c>
      <c r="E187" s="28">
        <v>163305.6397</v>
      </c>
      <c r="F187" s="22">
        <f t="shared" si="9"/>
        <v>326611.2794</v>
      </c>
      <c r="G187" s="1"/>
    </row>
    <row r="188" spans="1:7" ht="29.5" customHeight="1" x14ac:dyDescent="0.2">
      <c r="A188" s="25">
        <v>107</v>
      </c>
      <c r="B188" s="24" t="s">
        <v>66</v>
      </c>
      <c r="C188" s="32">
        <v>300</v>
      </c>
      <c r="D188" s="32">
        <v>2</v>
      </c>
      <c r="E188" s="28">
        <v>15539.103299999999</v>
      </c>
      <c r="F188" s="22">
        <f t="shared" si="9"/>
        <v>9323461.9799999986</v>
      </c>
      <c r="G188" s="1"/>
    </row>
    <row r="189" spans="1:7" ht="29.5" customHeight="1" x14ac:dyDescent="0.2">
      <c r="A189" s="25">
        <v>108</v>
      </c>
      <c r="B189" s="24" t="s">
        <v>65</v>
      </c>
      <c r="C189" s="32">
        <v>2</v>
      </c>
      <c r="D189" s="32">
        <v>2</v>
      </c>
      <c r="E189" s="28">
        <v>417647.37419999996</v>
      </c>
      <c r="F189" s="22">
        <f t="shared" si="9"/>
        <v>1670589.4967999998</v>
      </c>
      <c r="G189" s="1"/>
    </row>
    <row r="190" spans="1:7" ht="29.5" customHeight="1" x14ac:dyDescent="0.2">
      <c r="A190" s="25">
        <v>109</v>
      </c>
      <c r="B190" s="24" t="s">
        <v>64</v>
      </c>
      <c r="C190" s="32">
        <v>601</v>
      </c>
      <c r="D190" s="32">
        <v>2</v>
      </c>
      <c r="E190" s="28">
        <v>4329.3627999999999</v>
      </c>
      <c r="F190" s="22">
        <f t="shared" si="9"/>
        <v>5203894.0855999999</v>
      </c>
      <c r="G190" s="1"/>
    </row>
    <row r="191" spans="1:7" ht="29.5" customHeight="1" x14ac:dyDescent="0.2">
      <c r="A191" s="25">
        <v>110</v>
      </c>
      <c r="B191" s="24" t="s">
        <v>63</v>
      </c>
      <c r="C191" s="32">
        <v>2</v>
      </c>
      <c r="D191" s="32">
        <v>1</v>
      </c>
      <c r="E191" s="28">
        <v>145629.62959999999</v>
      </c>
      <c r="F191" s="22">
        <f t="shared" si="9"/>
        <v>291259.25919999997</v>
      </c>
      <c r="G191" s="1"/>
    </row>
    <row r="192" spans="1:7" ht="29.5" customHeight="1" x14ac:dyDescent="0.2">
      <c r="A192" s="25">
        <v>111</v>
      </c>
      <c r="B192" s="34" t="s">
        <v>62</v>
      </c>
      <c r="C192" s="32">
        <v>1</v>
      </c>
      <c r="D192" s="32">
        <v>1</v>
      </c>
      <c r="E192" s="28">
        <v>3647921.2475999999</v>
      </c>
      <c r="F192" s="22">
        <f t="shared" si="9"/>
        <v>3647921.2475999999</v>
      </c>
      <c r="G192" s="1"/>
    </row>
    <row r="193" spans="1:7" ht="29.5" customHeight="1" x14ac:dyDescent="0.2">
      <c r="A193" s="25">
        <v>112</v>
      </c>
      <c r="B193" s="24" t="s">
        <v>61</v>
      </c>
      <c r="C193" s="32">
        <v>8</v>
      </c>
      <c r="D193" s="32">
        <v>2</v>
      </c>
      <c r="E193" s="28">
        <v>64247.112300000001</v>
      </c>
      <c r="F193" s="22">
        <f t="shared" si="9"/>
        <v>1027953.7968</v>
      </c>
      <c r="G193" s="1"/>
    </row>
    <row r="194" spans="1:7" ht="29.5" customHeight="1" x14ac:dyDescent="0.2">
      <c r="A194" s="25">
        <v>113</v>
      </c>
      <c r="B194" s="24" t="s">
        <v>60</v>
      </c>
      <c r="C194" s="32">
        <v>6</v>
      </c>
      <c r="D194" s="32">
        <v>2</v>
      </c>
      <c r="E194" s="28">
        <v>241631.3921</v>
      </c>
      <c r="F194" s="22">
        <f t="shared" si="9"/>
        <v>2899576.7051999997</v>
      </c>
      <c r="G194" s="1"/>
    </row>
    <row r="195" spans="1:7" ht="22.5" customHeight="1" x14ac:dyDescent="0.2">
      <c r="A195" s="25"/>
      <c r="B195" s="66" t="s">
        <v>59</v>
      </c>
      <c r="C195" s="66"/>
      <c r="D195" s="66"/>
      <c r="E195" s="66"/>
      <c r="F195" s="45">
        <f>+SUM(F179:F194)</f>
        <v>66360221.335999995</v>
      </c>
      <c r="G195" s="1"/>
    </row>
    <row r="196" spans="1:7" ht="63" customHeight="1" x14ac:dyDescent="0.2">
      <c r="A196" s="56" t="s">
        <v>58</v>
      </c>
      <c r="B196" s="56"/>
      <c r="C196" s="56"/>
      <c r="D196" s="56"/>
      <c r="E196" s="56"/>
      <c r="F196" s="56"/>
      <c r="G196" s="1"/>
    </row>
    <row r="197" spans="1:7" ht="26" x14ac:dyDescent="0.2">
      <c r="A197" s="31" t="s">
        <v>14</v>
      </c>
      <c r="B197" s="30" t="s">
        <v>13</v>
      </c>
      <c r="C197" s="30" t="s">
        <v>12</v>
      </c>
      <c r="D197" s="30" t="s">
        <v>57</v>
      </c>
      <c r="E197" s="29" t="s">
        <v>10</v>
      </c>
      <c r="F197" s="29" t="s">
        <v>9</v>
      </c>
      <c r="G197" s="1"/>
    </row>
    <row r="198" spans="1:7" ht="102" customHeight="1" x14ac:dyDescent="0.2">
      <c r="A198" s="25">
        <v>114</v>
      </c>
      <c r="B198" s="24" t="s">
        <v>56</v>
      </c>
      <c r="C198" s="32">
        <v>1</v>
      </c>
      <c r="D198" s="32">
        <v>4</v>
      </c>
      <c r="E198" s="22">
        <v>4510000</v>
      </c>
      <c r="F198" s="22">
        <f t="shared" ref="F198:F203" si="10">+E198*D198*C198</f>
        <v>18040000</v>
      </c>
      <c r="G198" s="1"/>
    </row>
    <row r="199" spans="1:7" ht="114.5" customHeight="1" x14ac:dyDescent="0.2">
      <c r="A199" s="25">
        <v>115</v>
      </c>
      <c r="B199" s="24" t="s">
        <v>55</v>
      </c>
      <c r="C199" s="32">
        <v>1</v>
      </c>
      <c r="D199" s="32">
        <v>4</v>
      </c>
      <c r="E199" s="22">
        <v>3798000</v>
      </c>
      <c r="F199" s="22">
        <f t="shared" si="10"/>
        <v>15192000</v>
      </c>
      <c r="G199" s="1"/>
    </row>
    <row r="200" spans="1:7" ht="98" customHeight="1" x14ac:dyDescent="0.2">
      <c r="A200" s="25">
        <v>116</v>
      </c>
      <c r="B200" s="24" t="s">
        <v>54</v>
      </c>
      <c r="C200" s="32">
        <v>2</v>
      </c>
      <c r="D200" s="32">
        <v>4</v>
      </c>
      <c r="E200" s="22">
        <v>4510000</v>
      </c>
      <c r="F200" s="22">
        <f t="shared" si="10"/>
        <v>36080000</v>
      </c>
      <c r="G200" s="1"/>
    </row>
    <row r="201" spans="1:7" ht="98" customHeight="1" x14ac:dyDescent="0.2">
      <c r="A201" s="25">
        <v>117</v>
      </c>
      <c r="B201" s="24" t="s">
        <v>53</v>
      </c>
      <c r="C201" s="32">
        <v>1</v>
      </c>
      <c r="D201" s="32">
        <v>4</v>
      </c>
      <c r="E201" s="22">
        <v>3030000</v>
      </c>
      <c r="F201" s="22">
        <f t="shared" si="10"/>
        <v>12120000</v>
      </c>
      <c r="G201" s="1"/>
    </row>
    <row r="202" spans="1:7" ht="123" customHeight="1" x14ac:dyDescent="0.2">
      <c r="A202" s="25">
        <v>118</v>
      </c>
      <c r="B202" s="24" t="s">
        <v>52</v>
      </c>
      <c r="C202" s="32">
        <v>1</v>
      </c>
      <c r="D202" s="32">
        <v>4</v>
      </c>
      <c r="E202" s="22">
        <v>1838000</v>
      </c>
      <c r="F202" s="22">
        <f t="shared" si="10"/>
        <v>7352000</v>
      </c>
      <c r="G202" s="1"/>
    </row>
    <row r="203" spans="1:7" ht="122" customHeight="1" x14ac:dyDescent="0.2">
      <c r="A203" s="25">
        <v>119</v>
      </c>
      <c r="B203" s="24" t="s">
        <v>51</v>
      </c>
      <c r="C203" s="32">
        <v>1</v>
      </c>
      <c r="D203" s="32">
        <v>4</v>
      </c>
      <c r="E203" s="22">
        <v>1838000</v>
      </c>
      <c r="F203" s="22">
        <f t="shared" si="10"/>
        <v>7352000</v>
      </c>
      <c r="G203" s="1"/>
    </row>
    <row r="204" spans="1:7" ht="19" customHeight="1" x14ac:dyDescent="0.2">
      <c r="A204" s="44"/>
      <c r="B204" s="58" t="s">
        <v>50</v>
      </c>
      <c r="C204" s="58"/>
      <c r="D204" s="58"/>
      <c r="E204" s="58"/>
      <c r="F204" s="18">
        <f>SUM(F198:F203)</f>
        <v>96136000</v>
      </c>
      <c r="G204" s="1"/>
    </row>
    <row r="205" spans="1:7" ht="77" customHeight="1" x14ac:dyDescent="0.2">
      <c r="A205" s="56" t="s">
        <v>49</v>
      </c>
      <c r="B205" s="56"/>
      <c r="C205" s="56"/>
      <c r="D205" s="56"/>
      <c r="E205" s="56"/>
      <c r="F205" s="56"/>
      <c r="G205" s="1"/>
    </row>
    <row r="206" spans="1:7" ht="26" x14ac:dyDescent="0.2">
      <c r="A206" s="31" t="s">
        <v>14</v>
      </c>
      <c r="B206" s="30" t="s">
        <v>13</v>
      </c>
      <c r="C206" s="30" t="s">
        <v>12</v>
      </c>
      <c r="D206" s="30" t="s">
        <v>34</v>
      </c>
      <c r="E206" s="29" t="s">
        <v>10</v>
      </c>
      <c r="F206" s="29" t="s">
        <v>9</v>
      </c>
      <c r="G206" s="1"/>
    </row>
    <row r="207" spans="1:7" ht="20.5" customHeight="1" x14ac:dyDescent="0.2">
      <c r="A207" s="25">
        <v>120</v>
      </c>
      <c r="B207" s="38" t="s">
        <v>48</v>
      </c>
      <c r="C207" s="32">
        <v>2</v>
      </c>
      <c r="D207" s="32" t="s">
        <v>45</v>
      </c>
      <c r="E207" s="22">
        <v>695118.66666666663</v>
      </c>
      <c r="F207" s="22">
        <f>E207*C207</f>
        <v>1390237.3333333333</v>
      </c>
      <c r="G207" s="1"/>
    </row>
    <row r="208" spans="1:7" ht="39" x14ac:dyDescent="0.2">
      <c r="A208" s="25">
        <v>121</v>
      </c>
      <c r="B208" s="38" t="s">
        <v>47</v>
      </c>
      <c r="C208" s="32">
        <v>2</v>
      </c>
      <c r="D208" s="32">
        <v>1</v>
      </c>
      <c r="E208" s="22">
        <v>138333.33333333334</v>
      </c>
      <c r="F208" s="22">
        <f>E208*C208*D208</f>
        <v>276666.66666666669</v>
      </c>
      <c r="G208" s="1"/>
    </row>
    <row r="209" spans="1:7" ht="27.5" customHeight="1" x14ac:dyDescent="0.2">
      <c r="A209" s="25">
        <v>122</v>
      </c>
      <c r="B209" s="24" t="s">
        <v>46</v>
      </c>
      <c r="C209" s="32">
        <v>469</v>
      </c>
      <c r="D209" s="32" t="s">
        <v>45</v>
      </c>
      <c r="E209" s="22">
        <v>30736.32</v>
      </c>
      <c r="F209" s="22">
        <f>E209*C209</f>
        <v>14415334.08</v>
      </c>
      <c r="G209" s="1"/>
    </row>
    <row r="210" spans="1:7" ht="19" customHeight="1" x14ac:dyDescent="0.2">
      <c r="A210" s="25">
        <v>123</v>
      </c>
      <c r="B210" s="58" t="s">
        <v>44</v>
      </c>
      <c r="C210" s="58"/>
      <c r="D210" s="58"/>
      <c r="E210" s="58"/>
      <c r="F210" s="18">
        <f>+SUM(F207:F209)</f>
        <v>16082238.08</v>
      </c>
      <c r="G210" s="1"/>
    </row>
    <row r="211" spans="1:7" ht="19" customHeight="1" x14ac:dyDescent="0.2">
      <c r="A211" s="67" t="s">
        <v>43</v>
      </c>
      <c r="B211" s="67"/>
      <c r="C211" s="67"/>
      <c r="D211" s="67"/>
      <c r="E211" s="67"/>
      <c r="F211" s="43">
        <f>F21+F28+F71+F76+F94+F121+F135+F169+F176+F195+F204+F210</f>
        <v>879993810.75705564</v>
      </c>
      <c r="G211" s="1"/>
    </row>
    <row r="212" spans="1:7" ht="19" customHeight="1" x14ac:dyDescent="0.2">
      <c r="A212" s="64"/>
      <c r="B212" s="64"/>
      <c r="C212" s="64"/>
      <c r="D212" s="64"/>
      <c r="E212" s="64"/>
      <c r="F212" s="64"/>
      <c r="G212" s="1"/>
    </row>
    <row r="213" spans="1:7" ht="51" customHeight="1" x14ac:dyDescent="0.2">
      <c r="A213" s="67" t="s">
        <v>42</v>
      </c>
      <c r="B213" s="54"/>
      <c r="C213" s="54"/>
      <c r="D213" s="54"/>
      <c r="E213" s="54"/>
      <c r="F213" s="54"/>
      <c r="G213" s="1"/>
    </row>
    <row r="214" spans="1:7" ht="44" customHeight="1" x14ac:dyDescent="0.2">
      <c r="A214" s="56" t="s">
        <v>41</v>
      </c>
      <c r="B214" s="56"/>
      <c r="C214" s="56"/>
      <c r="D214" s="56"/>
      <c r="E214" s="56"/>
      <c r="F214" s="56"/>
      <c r="G214" s="1"/>
    </row>
    <row r="215" spans="1:7" ht="26" x14ac:dyDescent="0.2">
      <c r="A215" s="31" t="s">
        <v>14</v>
      </c>
      <c r="B215" s="30" t="s">
        <v>13</v>
      </c>
      <c r="C215" s="30" t="s">
        <v>12</v>
      </c>
      <c r="D215" s="30" t="s">
        <v>40</v>
      </c>
      <c r="E215" s="29" t="s">
        <v>10</v>
      </c>
      <c r="F215" s="29" t="s">
        <v>9</v>
      </c>
      <c r="G215" s="1"/>
    </row>
    <row r="216" spans="1:7" ht="104" x14ac:dyDescent="0.2">
      <c r="A216" s="25">
        <v>124</v>
      </c>
      <c r="B216" s="24" t="s">
        <v>39</v>
      </c>
      <c r="C216" s="32">
        <v>1</v>
      </c>
      <c r="D216" s="32">
        <v>2</v>
      </c>
      <c r="E216" s="42">
        <v>4510000</v>
      </c>
      <c r="F216" s="21">
        <f>E216*C216*D216</f>
        <v>9020000</v>
      </c>
      <c r="G216" s="1"/>
    </row>
    <row r="217" spans="1:7" ht="65" x14ac:dyDescent="0.2">
      <c r="A217" s="25">
        <v>125</v>
      </c>
      <c r="B217" s="24" t="s">
        <v>38</v>
      </c>
      <c r="C217" s="32">
        <v>1</v>
      </c>
      <c r="D217" s="32">
        <v>2</v>
      </c>
      <c r="E217" s="42">
        <v>3798000</v>
      </c>
      <c r="F217" s="21">
        <f>E217*C217*D217</f>
        <v>7596000</v>
      </c>
      <c r="G217" s="1"/>
    </row>
    <row r="218" spans="1:7" ht="52" x14ac:dyDescent="0.2">
      <c r="A218" s="25">
        <v>126</v>
      </c>
      <c r="B218" s="24" t="s">
        <v>37</v>
      </c>
      <c r="C218" s="32">
        <v>2</v>
      </c>
      <c r="D218" s="32">
        <v>2</v>
      </c>
      <c r="E218" s="42">
        <v>1668000</v>
      </c>
      <c r="F218" s="21">
        <f>E218*C218*D218</f>
        <v>6672000</v>
      </c>
      <c r="G218" s="1"/>
    </row>
    <row r="219" spans="1:7" ht="19.5" customHeight="1" x14ac:dyDescent="0.2">
      <c r="A219" s="20"/>
      <c r="B219" s="66" t="s">
        <v>36</v>
      </c>
      <c r="C219" s="66"/>
      <c r="D219" s="66"/>
      <c r="E219" s="66"/>
      <c r="F219" s="18">
        <f>SUM(F216:F218)</f>
        <v>23288000</v>
      </c>
      <c r="G219" s="41"/>
    </row>
    <row r="220" spans="1:7" ht="83" customHeight="1" x14ac:dyDescent="0.2">
      <c r="A220" s="62" t="s">
        <v>35</v>
      </c>
      <c r="B220" s="62"/>
      <c r="C220" s="62"/>
      <c r="D220" s="62"/>
      <c r="E220" s="62"/>
      <c r="F220" s="62"/>
      <c r="G220" s="1"/>
    </row>
    <row r="221" spans="1:7" ht="26" x14ac:dyDescent="0.2">
      <c r="A221" s="31" t="s">
        <v>14</v>
      </c>
      <c r="B221" s="30" t="s">
        <v>13</v>
      </c>
      <c r="C221" s="30" t="s">
        <v>12</v>
      </c>
      <c r="D221" s="30" t="s">
        <v>34</v>
      </c>
      <c r="E221" s="29" t="s">
        <v>10</v>
      </c>
      <c r="F221" s="29" t="s">
        <v>9</v>
      </c>
      <c r="G221" s="1"/>
    </row>
    <row r="222" spans="1:7" ht="25" customHeight="1" x14ac:dyDescent="0.2">
      <c r="A222" s="25">
        <v>127</v>
      </c>
      <c r="B222" s="27" t="s">
        <v>22</v>
      </c>
      <c r="C222" s="23">
        <v>70</v>
      </c>
      <c r="D222" s="23">
        <v>30</v>
      </c>
      <c r="E222" s="28">
        <v>10951.935000000003</v>
      </c>
      <c r="F222" s="21">
        <f>E222*C222*D222</f>
        <v>22999063.500000007</v>
      </c>
      <c r="G222" s="1"/>
    </row>
    <row r="223" spans="1:7" ht="24" customHeight="1" x14ac:dyDescent="0.2">
      <c r="A223" s="20"/>
      <c r="B223" s="66" t="s">
        <v>33</v>
      </c>
      <c r="C223" s="66"/>
      <c r="D223" s="66"/>
      <c r="E223" s="66"/>
      <c r="F223" s="18">
        <f>SUM(F222)</f>
        <v>22999063.500000007</v>
      </c>
      <c r="G223" s="1"/>
    </row>
    <row r="224" spans="1:7" ht="97" customHeight="1" x14ac:dyDescent="0.2">
      <c r="A224" s="62" t="s">
        <v>32</v>
      </c>
      <c r="B224" s="62"/>
      <c r="C224" s="62"/>
      <c r="D224" s="62"/>
      <c r="E224" s="62"/>
      <c r="F224" s="62"/>
      <c r="G224" s="1"/>
    </row>
    <row r="225" spans="1:7" ht="26" x14ac:dyDescent="0.2">
      <c r="A225" s="31" t="s">
        <v>14</v>
      </c>
      <c r="B225" s="30" t="s">
        <v>13</v>
      </c>
      <c r="C225" s="30" t="s">
        <v>12</v>
      </c>
      <c r="D225" s="30" t="s">
        <v>26</v>
      </c>
      <c r="E225" s="29" t="s">
        <v>10</v>
      </c>
      <c r="F225" s="29" t="s">
        <v>9</v>
      </c>
      <c r="G225" s="40"/>
    </row>
    <row r="226" spans="1:7" ht="26" customHeight="1" x14ac:dyDescent="0.2">
      <c r="A226" s="25">
        <v>128</v>
      </c>
      <c r="B226" s="27" t="s">
        <v>31</v>
      </c>
      <c r="C226" s="23">
        <v>2</v>
      </c>
      <c r="D226" s="23">
        <v>1</v>
      </c>
      <c r="E226" s="28">
        <v>432296.66500000004</v>
      </c>
      <c r="F226" s="21">
        <f>E226*C226</f>
        <v>864593.33000000007</v>
      </c>
      <c r="G226" s="39"/>
    </row>
    <row r="227" spans="1:7" ht="32" customHeight="1" x14ac:dyDescent="0.2">
      <c r="A227" s="25">
        <v>129</v>
      </c>
      <c r="B227" s="38" t="s">
        <v>30</v>
      </c>
      <c r="C227" s="37">
        <v>45</v>
      </c>
      <c r="D227" s="23">
        <v>30</v>
      </c>
      <c r="E227" s="21">
        <v>13666.666666666666</v>
      </c>
      <c r="F227" s="21">
        <f>E227*C227*D227</f>
        <v>18450000</v>
      </c>
      <c r="G227" s="1"/>
    </row>
    <row r="228" spans="1:7" ht="37" customHeight="1" x14ac:dyDescent="0.2">
      <c r="A228" s="25">
        <v>130</v>
      </c>
      <c r="B228" s="38" t="s">
        <v>29</v>
      </c>
      <c r="C228" s="37">
        <v>68</v>
      </c>
      <c r="D228" s="23">
        <v>30</v>
      </c>
      <c r="E228" s="21">
        <v>8400</v>
      </c>
      <c r="F228" s="21">
        <f>E228*C228*D228</f>
        <v>17136000</v>
      </c>
      <c r="G228" s="1"/>
    </row>
    <row r="229" spans="1:7" ht="21" customHeight="1" x14ac:dyDescent="0.2">
      <c r="A229" s="20"/>
      <c r="B229" s="19" t="s">
        <v>28</v>
      </c>
      <c r="C229" s="20"/>
      <c r="D229" s="20"/>
      <c r="E229" s="36"/>
      <c r="F229" s="18">
        <f>SUM(F226:F228)</f>
        <v>36450593.329999998</v>
      </c>
      <c r="G229" s="35"/>
    </row>
    <row r="230" spans="1:7" ht="33" customHeight="1" x14ac:dyDescent="0.2">
      <c r="A230" s="62" t="s">
        <v>27</v>
      </c>
      <c r="B230" s="62"/>
      <c r="C230" s="62"/>
      <c r="D230" s="62"/>
      <c r="E230" s="62"/>
      <c r="F230" s="62"/>
      <c r="G230" s="6"/>
    </row>
    <row r="231" spans="1:7" ht="26" x14ac:dyDescent="0.2">
      <c r="A231" s="31" t="s">
        <v>14</v>
      </c>
      <c r="B231" s="30" t="s">
        <v>13</v>
      </c>
      <c r="C231" s="30" t="s">
        <v>12</v>
      </c>
      <c r="D231" s="30" t="s">
        <v>26</v>
      </c>
      <c r="E231" s="29" t="s">
        <v>10</v>
      </c>
      <c r="F231" s="29" t="s">
        <v>9</v>
      </c>
      <c r="G231" s="1"/>
    </row>
    <row r="232" spans="1:7" ht="26" x14ac:dyDescent="0.2">
      <c r="A232" s="25">
        <v>131</v>
      </c>
      <c r="B232" s="24" t="s">
        <v>25</v>
      </c>
      <c r="C232" s="32">
        <v>1</v>
      </c>
      <c r="D232" s="32">
        <v>2</v>
      </c>
      <c r="E232" s="22">
        <v>490581.49839999998</v>
      </c>
      <c r="F232" s="21">
        <f t="shared" ref="F232:F243" si="11">E232*C232*D232</f>
        <v>981162.99679999996</v>
      </c>
      <c r="G232" s="1"/>
    </row>
    <row r="233" spans="1:7" ht="13" x14ac:dyDescent="0.2">
      <c r="A233" s="25">
        <v>132</v>
      </c>
      <c r="B233" s="34" t="s">
        <v>24</v>
      </c>
      <c r="C233" s="32">
        <v>1</v>
      </c>
      <c r="D233" s="32">
        <v>2</v>
      </c>
      <c r="E233" s="22">
        <v>206489.95430000001</v>
      </c>
      <c r="F233" s="21">
        <f t="shared" si="11"/>
        <v>412979.90860000002</v>
      </c>
      <c r="G233" s="1"/>
    </row>
    <row r="234" spans="1:7" ht="39" x14ac:dyDescent="0.2">
      <c r="A234" s="25">
        <v>133</v>
      </c>
      <c r="B234" s="34" t="s">
        <v>23</v>
      </c>
      <c r="C234" s="32">
        <v>1</v>
      </c>
      <c r="D234" s="32">
        <v>2</v>
      </c>
      <c r="E234" s="22">
        <v>144415.6035</v>
      </c>
      <c r="F234" s="21">
        <f t="shared" si="11"/>
        <v>288831.20699999999</v>
      </c>
      <c r="G234" s="1"/>
    </row>
    <row r="235" spans="1:7" ht="26" x14ac:dyDescent="0.2">
      <c r="A235" s="25">
        <v>134</v>
      </c>
      <c r="B235" s="27" t="s">
        <v>22</v>
      </c>
      <c r="C235" s="23">
        <v>90</v>
      </c>
      <c r="D235" s="25">
        <v>2</v>
      </c>
      <c r="E235" s="26">
        <v>10951.935000000003</v>
      </c>
      <c r="F235" s="21">
        <f t="shared" si="11"/>
        <v>1971348.3000000005</v>
      </c>
      <c r="G235" s="1"/>
    </row>
    <row r="236" spans="1:7" ht="39" x14ac:dyDescent="0.2">
      <c r="A236" s="25">
        <v>135</v>
      </c>
      <c r="B236" s="27" t="s">
        <v>21</v>
      </c>
      <c r="C236" s="23">
        <v>90</v>
      </c>
      <c r="D236" s="25">
        <v>2</v>
      </c>
      <c r="E236" s="26">
        <v>30055.08</v>
      </c>
      <c r="F236" s="21">
        <f t="shared" si="11"/>
        <v>5409914.4000000004</v>
      </c>
      <c r="G236" s="1"/>
    </row>
    <row r="237" spans="1:7" ht="13" x14ac:dyDescent="0.2">
      <c r="A237" s="25">
        <v>136</v>
      </c>
      <c r="B237" s="27" t="s">
        <v>5</v>
      </c>
      <c r="C237" s="23">
        <v>1</v>
      </c>
      <c r="D237" s="25">
        <v>2</v>
      </c>
      <c r="E237" s="26">
        <v>278808.22750000004</v>
      </c>
      <c r="F237" s="21">
        <f t="shared" si="11"/>
        <v>557616.45500000007</v>
      </c>
      <c r="G237" s="1"/>
    </row>
    <row r="238" spans="1:7" ht="13" x14ac:dyDescent="0.2">
      <c r="A238" s="25">
        <v>137</v>
      </c>
      <c r="B238" s="27" t="s">
        <v>4</v>
      </c>
      <c r="C238" s="23">
        <v>1</v>
      </c>
      <c r="D238" s="25">
        <v>2</v>
      </c>
      <c r="E238" s="26">
        <v>343407.82750000001</v>
      </c>
      <c r="F238" s="21">
        <f t="shared" si="11"/>
        <v>686815.65500000003</v>
      </c>
      <c r="G238" s="1"/>
    </row>
    <row r="239" spans="1:7" ht="65" x14ac:dyDescent="0.2">
      <c r="A239" s="25">
        <v>138</v>
      </c>
      <c r="B239" s="24" t="s">
        <v>3</v>
      </c>
      <c r="C239" s="32">
        <v>1</v>
      </c>
      <c r="D239" s="32">
        <v>2</v>
      </c>
      <c r="E239" s="22">
        <v>2364750</v>
      </c>
      <c r="F239" s="21">
        <f t="shared" si="11"/>
        <v>4729500</v>
      </c>
      <c r="G239" s="1"/>
    </row>
    <row r="240" spans="1:7" ht="26" x14ac:dyDescent="0.2">
      <c r="A240" s="25">
        <v>139</v>
      </c>
      <c r="B240" s="24" t="s">
        <v>20</v>
      </c>
      <c r="C240" s="23">
        <v>170</v>
      </c>
      <c r="D240" s="25">
        <v>1</v>
      </c>
      <c r="E240" s="26">
        <v>32251.067500000001</v>
      </c>
      <c r="F240" s="21">
        <f t="shared" si="11"/>
        <v>5482681.4750000006</v>
      </c>
      <c r="G240" s="1"/>
    </row>
    <row r="241" spans="1:7" ht="23.5" customHeight="1" x14ac:dyDescent="0.2">
      <c r="A241" s="25">
        <v>140</v>
      </c>
      <c r="B241" s="24" t="s">
        <v>19</v>
      </c>
      <c r="C241" s="23">
        <v>170</v>
      </c>
      <c r="D241" s="25">
        <v>1</v>
      </c>
      <c r="E241" s="26">
        <v>18315.087499999998</v>
      </c>
      <c r="F241" s="21">
        <f t="shared" si="11"/>
        <v>3113564.8749999995</v>
      </c>
      <c r="G241" s="1"/>
    </row>
    <row r="242" spans="1:7" ht="25" customHeight="1" x14ac:dyDescent="0.2">
      <c r="A242" s="25">
        <v>141</v>
      </c>
      <c r="B242" s="33" t="s">
        <v>18</v>
      </c>
      <c r="C242" s="23">
        <v>170</v>
      </c>
      <c r="D242" s="32">
        <v>1</v>
      </c>
      <c r="E242" s="26">
        <v>40405.086666666662</v>
      </c>
      <c r="F242" s="21">
        <f t="shared" si="11"/>
        <v>6868864.7333333325</v>
      </c>
      <c r="G242" s="1"/>
    </row>
    <row r="243" spans="1:7" ht="25" customHeight="1" x14ac:dyDescent="0.2">
      <c r="A243" s="25">
        <v>142</v>
      </c>
      <c r="B243" s="24" t="s">
        <v>17</v>
      </c>
      <c r="C243" s="23">
        <v>170</v>
      </c>
      <c r="D243" s="25">
        <v>1</v>
      </c>
      <c r="E243" s="26">
        <v>66212.570000000007</v>
      </c>
      <c r="F243" s="21">
        <f t="shared" si="11"/>
        <v>11256136.9</v>
      </c>
      <c r="G243" s="1"/>
    </row>
    <row r="244" spans="1:7" ht="19.5" customHeight="1" x14ac:dyDescent="0.2">
      <c r="A244" s="20"/>
      <c r="B244" s="66" t="s">
        <v>16</v>
      </c>
      <c r="C244" s="66"/>
      <c r="D244" s="66"/>
      <c r="E244" s="66"/>
      <c r="F244" s="18">
        <f>SUM(F232:F243)</f>
        <v>41759416.905733332</v>
      </c>
      <c r="G244" s="1"/>
    </row>
    <row r="245" spans="1:7" ht="26" customHeight="1" x14ac:dyDescent="0.2">
      <c r="A245" s="68" t="s">
        <v>15</v>
      </c>
      <c r="B245" s="68"/>
      <c r="C245" s="68"/>
      <c r="D245" s="68"/>
      <c r="E245" s="68"/>
      <c r="F245" s="68"/>
      <c r="G245" s="1"/>
    </row>
    <row r="246" spans="1:7" ht="26" x14ac:dyDescent="0.2">
      <c r="A246" s="31" t="s">
        <v>14</v>
      </c>
      <c r="B246" s="30" t="s">
        <v>13</v>
      </c>
      <c r="C246" s="30" t="s">
        <v>12</v>
      </c>
      <c r="D246" s="30" t="s">
        <v>11</v>
      </c>
      <c r="E246" s="29" t="s">
        <v>10</v>
      </c>
      <c r="F246" s="29" t="s">
        <v>9</v>
      </c>
      <c r="G246" s="1"/>
    </row>
    <row r="247" spans="1:7" ht="30" customHeight="1" x14ac:dyDescent="0.2">
      <c r="A247" s="25">
        <v>143</v>
      </c>
      <c r="B247" s="27" t="s">
        <v>8</v>
      </c>
      <c r="C247" s="23">
        <v>120</v>
      </c>
      <c r="D247" s="23">
        <v>2</v>
      </c>
      <c r="E247" s="26">
        <v>15539.102500000001</v>
      </c>
      <c r="F247" s="21">
        <f t="shared" ref="F247:F252" si="12">E247*C247*D247</f>
        <v>3729384.6</v>
      </c>
      <c r="G247" s="1"/>
    </row>
    <row r="248" spans="1:7" ht="39.5" customHeight="1" x14ac:dyDescent="0.2">
      <c r="A248" s="25">
        <v>144</v>
      </c>
      <c r="B248" s="27" t="s">
        <v>7</v>
      </c>
      <c r="C248" s="23">
        <v>120</v>
      </c>
      <c r="D248" s="23">
        <v>2</v>
      </c>
      <c r="E248" s="28">
        <v>30055.075000000004</v>
      </c>
      <c r="F248" s="21">
        <f t="shared" si="12"/>
        <v>7213218.0000000009</v>
      </c>
      <c r="G248" s="1"/>
    </row>
    <row r="249" spans="1:7" ht="29" customHeight="1" x14ac:dyDescent="0.2">
      <c r="A249" s="25">
        <v>145</v>
      </c>
      <c r="B249" s="27" t="s">
        <v>6</v>
      </c>
      <c r="C249" s="23">
        <v>120</v>
      </c>
      <c r="D249" s="23">
        <v>2</v>
      </c>
      <c r="E249" s="26">
        <v>14417.497500000001</v>
      </c>
      <c r="F249" s="21">
        <f t="shared" si="12"/>
        <v>3460199.4000000004</v>
      </c>
      <c r="G249" s="1"/>
    </row>
    <row r="250" spans="1:7" ht="23.5" customHeight="1" x14ac:dyDescent="0.2">
      <c r="A250" s="25">
        <v>146</v>
      </c>
      <c r="B250" s="27" t="s">
        <v>5</v>
      </c>
      <c r="C250" s="23">
        <v>1</v>
      </c>
      <c r="D250" s="23">
        <v>2</v>
      </c>
      <c r="E250" s="26">
        <v>278808.22750000004</v>
      </c>
      <c r="F250" s="21">
        <f t="shared" si="12"/>
        <v>557616.45500000007</v>
      </c>
      <c r="G250" s="1"/>
    </row>
    <row r="251" spans="1:7" ht="23.5" customHeight="1" x14ac:dyDescent="0.2">
      <c r="A251" s="25">
        <v>147</v>
      </c>
      <c r="B251" s="27" t="s">
        <v>4</v>
      </c>
      <c r="C251" s="23">
        <v>1</v>
      </c>
      <c r="D251" s="23">
        <v>2</v>
      </c>
      <c r="E251" s="26">
        <v>343407.82750000001</v>
      </c>
      <c r="F251" s="21">
        <f t="shared" si="12"/>
        <v>686815.65500000003</v>
      </c>
      <c r="G251" s="1"/>
    </row>
    <row r="252" spans="1:7" ht="25" customHeight="1" x14ac:dyDescent="0.2">
      <c r="A252" s="25">
        <v>148</v>
      </c>
      <c r="B252" s="24" t="s">
        <v>3</v>
      </c>
      <c r="C252" s="23">
        <v>1</v>
      </c>
      <c r="D252" s="23">
        <v>2</v>
      </c>
      <c r="E252" s="22">
        <v>2364750</v>
      </c>
      <c r="F252" s="21">
        <f t="shared" si="12"/>
        <v>4729500</v>
      </c>
      <c r="G252" s="1"/>
    </row>
    <row r="253" spans="1:7" ht="20.5" customHeight="1" x14ac:dyDescent="0.2">
      <c r="A253" s="20"/>
      <c r="B253" s="66" t="s">
        <v>2</v>
      </c>
      <c r="C253" s="66"/>
      <c r="D253" s="66"/>
      <c r="E253" s="66"/>
      <c r="F253" s="18">
        <f>SUM(F247:F252)</f>
        <v>20376734.109999999</v>
      </c>
      <c r="G253" s="1"/>
    </row>
    <row r="254" spans="1:7" ht="20.5" customHeight="1" x14ac:dyDescent="0.2">
      <c r="A254" s="19"/>
      <c r="B254" s="69" t="s">
        <v>1</v>
      </c>
      <c r="C254" s="69"/>
      <c r="D254" s="69"/>
      <c r="E254" s="69"/>
      <c r="F254" s="18">
        <f>+F223+F229+F244+F219+F253</f>
        <v>144873807.84573334</v>
      </c>
      <c r="G254" s="1"/>
    </row>
    <row r="255" spans="1:7" ht="24" customHeight="1" x14ac:dyDescent="0.2">
      <c r="A255" s="70" t="s">
        <v>0</v>
      </c>
      <c r="B255" s="70"/>
      <c r="C255" s="70"/>
      <c r="D255" s="70"/>
      <c r="E255" s="70"/>
      <c r="F255" s="17">
        <f>F211+F254</f>
        <v>1024867618.6027889</v>
      </c>
    </row>
    <row r="258" spans="7:13" ht="16.5" customHeight="1" x14ac:dyDescent="0.2">
      <c r="G258" s="16"/>
      <c r="H258" s="15"/>
      <c r="I258" s="14"/>
      <c r="L258" s="3"/>
      <c r="M258" s="6"/>
    </row>
    <row r="259" spans="7:13" ht="16.5" customHeight="1" x14ac:dyDescent="0.2">
      <c r="G259" s="12"/>
      <c r="H259" s="10"/>
      <c r="I259" s="9"/>
      <c r="M259" s="6"/>
    </row>
    <row r="260" spans="7:13" ht="16.5" customHeight="1" x14ac:dyDescent="0.2">
      <c r="G260" s="11"/>
      <c r="H260" s="10"/>
      <c r="I260" s="9"/>
      <c r="M260" s="6"/>
    </row>
    <row r="261" spans="7:13" ht="16.5" customHeight="1" x14ac:dyDescent="0.2">
      <c r="G261" s="3"/>
      <c r="H261" s="10"/>
      <c r="I261" s="9"/>
      <c r="M261" s="6"/>
    </row>
    <row r="262" spans="7:13" ht="16.5" customHeight="1" x14ac:dyDescent="0.2">
      <c r="G262" s="13"/>
      <c r="H262" s="10"/>
      <c r="I262" s="9"/>
    </row>
    <row r="263" spans="7:13" ht="16.5" customHeight="1" x14ac:dyDescent="0.2">
      <c r="G263" s="11"/>
      <c r="H263" s="10"/>
      <c r="I263" s="9"/>
    </row>
    <row r="264" spans="7:13" ht="16.5" customHeight="1" x14ac:dyDescent="0.2">
      <c r="G264" s="3"/>
      <c r="H264" s="10"/>
      <c r="I264" s="9"/>
    </row>
    <row r="265" spans="7:13" ht="16.5" customHeight="1" x14ac:dyDescent="0.2">
      <c r="G265" s="12"/>
      <c r="H265" s="10"/>
      <c r="I265" s="9"/>
    </row>
    <row r="266" spans="7:13" ht="16.5" customHeight="1" x14ac:dyDescent="0.2">
      <c r="G266" s="11"/>
      <c r="H266" s="10"/>
      <c r="I266" s="9"/>
      <c r="L266" s="6"/>
    </row>
    <row r="267" spans="7:13" ht="16.5" customHeight="1" x14ac:dyDescent="0.2">
      <c r="G267" s="1"/>
      <c r="I267" s="9"/>
      <c r="L267" s="6"/>
    </row>
    <row r="268" spans="7:13" ht="16.5" customHeight="1" x14ac:dyDescent="0.2">
      <c r="G268" s="5"/>
      <c r="H268" s="4"/>
      <c r="I268" s="9"/>
      <c r="L268" s="6"/>
    </row>
    <row r="269" spans="7:13" ht="16.5" customHeight="1" x14ac:dyDescent="0.2">
      <c r="G269" s="5"/>
      <c r="H269" s="10"/>
      <c r="I269" s="9"/>
      <c r="L269" s="3"/>
      <c r="M269" s="6"/>
    </row>
    <row r="270" spans="7:13" ht="16.5" customHeight="1" x14ac:dyDescent="0.2">
      <c r="G270" s="8"/>
      <c r="H270" s="8"/>
      <c r="I270" s="7"/>
      <c r="L270" s="3"/>
      <c r="M270" s="6"/>
    </row>
  </sheetData>
  <autoFilter ref="A3:F277" xr:uid="{B870C14C-0B88-4B84-A47D-59325BE1884A}"/>
  <mergeCells count="47">
    <mergeCell ref="B244:E244"/>
    <mergeCell ref="A245:F245"/>
    <mergeCell ref="B253:E253"/>
    <mergeCell ref="B254:E254"/>
    <mergeCell ref="A255:E255"/>
    <mergeCell ref="A230:F230"/>
    <mergeCell ref="B204:E204"/>
    <mergeCell ref="A205:F205"/>
    <mergeCell ref="B210:E210"/>
    <mergeCell ref="A211:E211"/>
    <mergeCell ref="A212:F212"/>
    <mergeCell ref="A213:F213"/>
    <mergeCell ref="A214:F214"/>
    <mergeCell ref="B219:E219"/>
    <mergeCell ref="A220:F220"/>
    <mergeCell ref="B223:E223"/>
    <mergeCell ref="A224:F224"/>
    <mergeCell ref="C175:D175"/>
    <mergeCell ref="B176:E176"/>
    <mergeCell ref="A177:F177"/>
    <mergeCell ref="B195:E195"/>
    <mergeCell ref="A196:F196"/>
    <mergeCell ref="A170:F170"/>
    <mergeCell ref="C171:D171"/>
    <mergeCell ref="C172:D172"/>
    <mergeCell ref="C173:D173"/>
    <mergeCell ref="C174:D174"/>
    <mergeCell ref="A122:F122"/>
    <mergeCell ref="B135:E135"/>
    <mergeCell ref="A136:F136"/>
    <mergeCell ref="A155:A168"/>
    <mergeCell ref="B169:E169"/>
    <mergeCell ref="A77:F77"/>
    <mergeCell ref="B94:E94"/>
    <mergeCell ref="A95:F95"/>
    <mergeCell ref="A107:A120"/>
    <mergeCell ref="B121:E121"/>
    <mergeCell ref="A29:F29"/>
    <mergeCell ref="A44:A69"/>
    <mergeCell ref="B71:E71"/>
    <mergeCell ref="A72:F72"/>
    <mergeCell ref="B76:E76"/>
    <mergeCell ref="A1:F1"/>
    <mergeCell ref="A2:F2"/>
    <mergeCell ref="B21:E21"/>
    <mergeCell ref="A22:F22"/>
    <mergeCell ref="B28:E2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Presupuesto_Andrea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2026-05-21T18:04:53Z</dcterms:created>
  <dcterms:modified xsi:type="dcterms:W3CDTF">2026-05-21T18:07:44Z</dcterms:modified>
</cp:coreProperties>
</file>