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2"/>
  <workbookPr defaultThemeVersion="166925"/>
  <mc:AlternateContent xmlns:mc="http://schemas.openxmlformats.org/markup-compatibility/2006">
    <mc:Choice Requires="x15">
      <x15ac:absPath xmlns:x15ac="http://schemas.microsoft.com/office/spreadsheetml/2010/11/ac" url="https://transmilenio-my.sharepoint.com/personal/ricardo_castro_transmilenio_gov_co/Documents/TRANSMILENIO/MENSAJERIA/AÑO 2026/"/>
    </mc:Choice>
  </mc:AlternateContent>
  <xr:revisionPtr revIDLastSave="0" documentId="8_{51F35011-FCCF-4650-9266-8293DAE471F1}" xr6:coauthVersionLast="47" xr6:coauthVersionMax="47" xr10:uidLastSave="{00000000-0000-0000-0000-000000000000}"/>
  <bookViews>
    <workbookView xWindow="-110" yWindow="-110" windowWidth="19420" windowHeight="10300" xr2:uid="{00000000-000D-0000-FFFF-FFFF00000000}"/>
  </bookViews>
  <sheets>
    <sheet name="FORMATO COTIZACION " sheetId="6" r:id="rId1"/>
    <sheet name="Cotización (2)"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hidden="1">{0,#N/A,FALSE,0;0,#N/A,FALSE,0;0,#N/A,FALSE,0;0,#N/A,FALSE,0;0,#N/A,FALSE,0;0,#N/A,FALSE,0}</definedName>
    <definedName name="_dos" localSheetId="1" hidden="1">#REF!</definedName>
    <definedName name="_dos" hidden="1">#REF!</definedName>
    <definedName name="_Fill" localSheetId="1" hidden="1">#REF!</definedName>
    <definedName name="_Fill" hidden="1">#REF!</definedName>
    <definedName name="_xlnm._FilterDatabase" localSheetId="1" hidden="1">'Cotización (2)'!$A$17:$H$36</definedName>
    <definedName name="_xlnm._FilterDatabase" localSheetId="0" hidden="1">'FORMATO COTIZACION '!$J$11:$K$56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hidden="1">{#N/A,#N/A,TRUE,"Report"}</definedName>
    <definedName name="aga" hidden="1">{#N/A,#N/A,TRUE,"Report"}</definedName>
    <definedName name="AGHFD" localSheetId="1" hidden="1">#REF!</definedName>
    <definedName name="AGHFD" hidden="1">#REF!</definedName>
    <definedName name="año1">[2]CONFIGURACIÓN!$F$9</definedName>
    <definedName name="_xlnm.Print_Area" localSheetId="1">'Cotización (2)'!$A$2:$I$40</definedName>
    <definedName name="_xlnm.Print_Area" localSheetId="0">'FORMATO COTIZACION '!$A$5:$K$55</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[3]lista!$A$11:$A$13</definedName>
    <definedName name="bn" hidden="1">{"'内訳表'!$B$2:$N$64"}</definedName>
    <definedName name="BOL" localSheetId="1" hidden="1">#REF!</definedName>
    <definedName name="BOL" hidden="1">#REF!</definedName>
    <definedName name="Ｂグラフ" localSheetId="1" hidden="1">#REF!</definedName>
    <definedName name="Ｂグラフ" hidden="1">#REF!</definedName>
    <definedName name="CALENDARIO">[2]CALENDARIO!$B$6:$H$161</definedName>
    <definedName name="Ｃグラフ" localSheetId="1" hidden="1">#REF!</definedName>
    <definedName name="Ｃグラフ" hidden="1">#REF!</definedName>
    <definedName name="dasd" localSheetId="1" hidden="1">#REF!</definedName>
    <definedName name="dasd" hidden="1">#REF!</definedName>
    <definedName name="Decision">[4]lista!$A$6:$A$7</definedName>
    <definedName name="dependencia">'[5]Datos Inciales'!$B$5:$B$30</definedName>
    <definedName name="DFG" localSheetId="1" hidden="1">#REF!</definedName>
    <definedName name="DFG" hidden="1">#REF!</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S">'[5]Datos Inciales'!$B$40:$B$49</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[6]Seletor!$C$13</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1" hidden="1">#REF!</definedName>
    <definedName name="macro" hidden="1">#REF!</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[7]DATOS!$B$2:$B$2</definedName>
    <definedName name="MmExcelLinker_A12B55A7_9F67_4A31_8ABE_1C1F4218B5AF">BASE DE [7]DATOS!$B$2:$B$2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'[8]Cons Cotizac - Examenes médicos'!$M$12:$R$12</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ueva">[3]lista!$A$2:$A$3</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[4]lista!$A$2:$A$3</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[4]lista!$A$11:$A$13</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[9]lista!$A$11:$A$13</definedName>
    <definedName name="xxxx" hidden="1">{"'内訳表'!$B$2:$N$64"}</definedName>
    <definedName name="z" localSheetId="1" hidden="1">#REF!</definedName>
    <definedName name="z" hidden="1">#REF!</definedName>
    <definedName name="Z_16B7AF3D_8B09_44EC_A8B4_3132B93ABEA1_.wvu.Cols" localSheetId="1" hidden="1">'Cotización (2)'!$K:$XFD</definedName>
    <definedName name="Z_16B7AF3D_8B09_44EC_A8B4_3132B93ABEA1_.wvu.FilterData" localSheetId="1" hidden="1">'Cotización (2)'!$A$17:$H$36</definedName>
    <definedName name="Z_16B7AF3D_8B09_44EC_A8B4_3132B93ABEA1_.wvu.PrintArea" localSheetId="1" hidden="1">'Cotización (2)'!$A$1:$J$41</definedName>
    <definedName name="Z_16B7AF3D_8B09_44EC_A8B4_3132B93ABEA1_.wvu.Rows" localSheetId="1" hidden="1">'Cotización (2)'!$42:$1048576</definedName>
    <definedName name="Z_2DE05A1E_2A9D_45CF_B641_9402CFE8498D_.wvu.Cols" localSheetId="1" hidden="1">'Cotización (2)'!$K:$XFD</definedName>
    <definedName name="Z_2DE05A1E_2A9D_45CF_B641_9402CFE8498D_.wvu.FilterData" localSheetId="1" hidden="1">'Cotización (2)'!$A$17:$H$36</definedName>
    <definedName name="Z_2DE05A1E_2A9D_45CF_B641_9402CFE8498D_.wvu.PrintArea" localSheetId="1" hidden="1">'Cotización (2)'!$A$1:$J$41</definedName>
    <definedName name="Z_2DE05A1E_2A9D_45CF_B641_9402CFE8498D_.wvu.Rows" localSheetId="1" hidden="1">'Cotización (2)'!$42:$1048576</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3" i="6" l="1"/>
  <c r="J23" i="6" s="1"/>
  <c r="I24" i="6"/>
  <c r="J24" i="6"/>
  <c r="I25" i="6"/>
  <c r="J25" i="6"/>
  <c r="I26" i="6"/>
  <c r="J26" i="6"/>
  <c r="I27" i="6"/>
  <c r="J27" i="6" s="1"/>
  <c r="I28" i="6"/>
  <c r="J28" i="6"/>
  <c r="I29" i="6"/>
  <c r="J29" i="6"/>
  <c r="I30" i="6"/>
  <c r="J30" i="6"/>
  <c r="I31" i="6"/>
  <c r="J31" i="6" s="1"/>
  <c r="I32" i="6"/>
  <c r="J32" i="6"/>
  <c r="I33" i="6"/>
  <c r="J33" i="6"/>
  <c r="I34" i="6"/>
  <c r="J34" i="6"/>
  <c r="I35" i="6"/>
  <c r="J35" i="6" s="1"/>
  <c r="I36" i="6"/>
  <c r="J36" i="6"/>
  <c r="I37" i="6"/>
  <c r="J37" i="6"/>
  <c r="I38" i="6"/>
  <c r="J38" i="6"/>
  <c r="I39" i="6"/>
  <c r="J39" i="6" s="1"/>
  <c r="I40" i="6"/>
  <c r="J40" i="6"/>
  <c r="I41" i="6"/>
  <c r="J41" i="6"/>
  <c r="I42" i="6"/>
  <c r="J42" i="6"/>
  <c r="I43" i="6"/>
  <c r="J43" i="6" s="1"/>
  <c r="I44" i="6"/>
  <c r="J44" i="6"/>
  <c r="I45" i="6"/>
  <c r="J45" i="6"/>
  <c r="I46" i="6"/>
  <c r="J46" i="6"/>
  <c r="I47" i="6"/>
  <c r="J47" i="6" s="1"/>
  <c r="I48" i="6"/>
  <c r="J48" i="6"/>
  <c r="I49" i="6"/>
  <c r="J49" i="6"/>
  <c r="I50" i="6"/>
  <c r="J50" i="6"/>
  <c r="I51" i="6"/>
  <c r="J51" i="6" s="1"/>
  <c r="I52" i="6"/>
  <c r="J52" i="6"/>
  <c r="I53" i="6"/>
  <c r="J53" i="6"/>
  <c r="I54" i="6"/>
  <c r="J54" i="6"/>
  <c r="I16" i="6" l="1"/>
  <c r="J16" i="6" s="1"/>
  <c r="I17" i="6"/>
  <c r="J17" i="6" s="1"/>
  <c r="I13" i="6" l="1"/>
  <c r="J13" i="6" s="1"/>
  <c r="I14" i="6"/>
  <c r="J14" i="6" s="1"/>
  <c r="I15" i="6"/>
  <c r="J15" i="6" s="1"/>
  <c r="I18" i="6"/>
  <c r="J18" i="6" s="1"/>
  <c r="I19" i="6"/>
  <c r="J19" i="6" s="1"/>
  <c r="I20" i="6"/>
  <c r="J20" i="6" s="1"/>
  <c r="I21" i="6"/>
  <c r="J21" i="6" s="1"/>
  <c r="I22" i="6"/>
  <c r="J22" i="6" s="1"/>
  <c r="I55" i="6"/>
  <c r="J55" i="6" s="1"/>
  <c r="H56" i="6"/>
  <c r="G56" i="6"/>
  <c r="I12" i="6"/>
  <c r="J12" i="6" s="1"/>
  <c r="I56" i="6" l="1"/>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J56" i="6" l="1"/>
  <c r="H3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ExpertBook</author>
  </authors>
  <commentList>
    <comment ref="A23" authorId="0" shapeId="0" xr:uid="{91DA8346-6E92-4ABA-8020-EEAEF044BC34}">
      <text>
        <r>
          <rPr>
            <b/>
            <sz val="9"/>
            <color indexed="81"/>
            <rFont val="Tahoma"/>
            <charset val="1"/>
          </rPr>
          <t>ExpertBook:</t>
        </r>
        <r>
          <rPr>
            <sz val="9"/>
            <color indexed="81"/>
            <rFont val="Tahoma"/>
            <charset val="1"/>
          </rPr>
          <t xml:space="preserve">
no estaba proceso anterior
</t>
        </r>
      </text>
    </comment>
  </commentList>
</comments>
</file>

<file path=xl/sharedStrings.xml><?xml version="1.0" encoding="utf-8"?>
<sst xmlns="http://schemas.openxmlformats.org/spreadsheetml/2006/main" count="228" uniqueCount="158">
  <si>
    <r>
      <rPr>
        <b/>
        <sz val="10"/>
        <rFont val="Times New Roman"/>
        <family val="1"/>
      </rPr>
      <t>ALCALDÍA MAYOR DE BOGOTÁ</t>
    </r>
    <r>
      <rPr>
        <sz val="10"/>
        <rFont val="Times New Roman"/>
        <family val="1"/>
      </rPr>
      <t xml:space="preserve">
Secretaría Distrital de Movilidad
</t>
    </r>
    <r>
      <rPr>
        <b/>
        <sz val="10"/>
        <rFont val="Times New Roman"/>
        <family val="1"/>
      </rPr>
      <t>TransMilenio S.A.</t>
    </r>
    <r>
      <rPr>
        <sz val="10"/>
        <rFont val="Times New Roman"/>
        <family val="1"/>
      </rPr>
      <t xml:space="preserve">
Dirección Corportativa
Solicitud de Cotización</t>
    </r>
  </si>
  <si>
    <t>EMPRESA</t>
  </si>
  <si>
    <t>NIT</t>
  </si>
  <si>
    <t>FECHA</t>
  </si>
  <si>
    <t>CONTACTO</t>
  </si>
  <si>
    <t>CARGO</t>
  </si>
  <si>
    <t>TEL. CELULAR</t>
  </si>
  <si>
    <t>E-Mail:</t>
  </si>
  <si>
    <t>DIRECCIÓN</t>
  </si>
  <si>
    <t>TEL. FIJO</t>
  </si>
  <si>
    <t>Plazo estimado de ejecución</t>
  </si>
  <si>
    <t>ELEMENTO</t>
  </si>
  <si>
    <t>UNIDAD DE MEDIDA</t>
  </si>
  <si>
    <t>Precio unitario antes de IVA</t>
  </si>
  <si>
    <t>Tarifa IVA %</t>
  </si>
  <si>
    <t>Precio unitario IVA Incluido</t>
  </si>
  <si>
    <t>Precio TOTAL IVA Incluido</t>
  </si>
  <si>
    <t>TOTAL</t>
  </si>
  <si>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</si>
  <si>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</si>
  <si>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</si>
  <si>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</si>
  <si>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</si>
  <si>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</si>
  <si>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</si>
  <si>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</si>
  <si>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</si>
  <si>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</si>
  <si>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</si>
  <si>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</si>
  <si>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</si>
  <si>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</si>
  <si>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</si>
  <si>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</si>
  <si>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</si>
  <si>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</si>
  <si>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</si>
  <si>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</si>
  <si>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</si>
  <si>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</si>
  <si>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</si>
  <si>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</si>
  <si>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</si>
  <si>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</si>
  <si>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</si>
  <si>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</si>
  <si>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</si>
  <si>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</si>
  <si>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</si>
  <si>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</si>
  <si>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</si>
  <si>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</si>
  <si>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</si>
  <si>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 xml:space="preserve">DESCRIPCION </t>
  </si>
  <si>
    <t>Valor del IVA</t>
  </si>
  <si>
    <t>(COUNTER) Lider de correspondencia</t>
  </si>
  <si>
    <t xml:space="preserve">Auxiliar </t>
  </si>
  <si>
    <t xml:space="preserve">Auxiliares de digitalización </t>
  </si>
  <si>
    <t>Radicadores de correspondencia</t>
  </si>
  <si>
    <t>Mensajero motorizado</t>
  </si>
  <si>
    <t xml:space="preserve">Auxiliares de apoyo a la gestión </t>
  </si>
  <si>
    <t>Servicio de correo certificado Urbano  hasta 500 gr. (Promedio mensual)</t>
  </si>
  <si>
    <t>Entrega de comunicación física certificada en Bogotá</t>
  </si>
  <si>
    <t>Servicio de correo certificado Regional  hasta 500 gr. (Promedio mensual)</t>
  </si>
  <si>
    <t>Entrega de comunicación física certificada a nivel nacional</t>
  </si>
  <si>
    <t>Servicio de correo Internacional hasta 500 gr. (Promedio mensual)</t>
  </si>
  <si>
    <t>Servicio de correo Nacional hasta 500gr (Promedio mensual)</t>
  </si>
  <si>
    <t>Correo electronico certimail</t>
  </si>
  <si>
    <t xml:space="preserve">Servicio de entrega de correos electronicos certificados </t>
  </si>
  <si>
    <t xml:space="preserve">Verificación de la cantidad de carpetas que contiene cada caja, validando código de caja y carpeta relacionados en el inventario suministrado por TRANSMILENIO S.A, así como la ubicación en la estantería e inclusión de los registros en la Base de Datos administrada  por el proveedor. </t>
  </si>
  <si>
    <t>Caja</t>
  </si>
  <si>
    <t>Transporte</t>
  </si>
  <si>
    <t xml:space="preserve">Verificación de cantidad de medios magnéticos entregados para custodia durante la ejecución del contrato, según lo relacionado en inventario documental suministrado por TRANSMILENIO S.A, así como la ubicación en la estantería e inclusión de los registros en la Base de Datos administrada  por el proveedor.  </t>
  </si>
  <si>
    <t xml:space="preserve">Mantener bajo custodia las cajas en la bodega ofrecida por el proponente y bajo las condiciones establecidas en el anexo técnico y la normatividad vigente. </t>
  </si>
  <si>
    <t>Custodia los medios magnéticos  en la bodega ofrecida por el proponente y bajo las condiciones establecidas en el anexo técnico y la normatividad vigente.</t>
  </si>
  <si>
    <t>Préstamo o Recuperación carpeta Modalidad Normal</t>
  </si>
  <si>
    <t xml:space="preserve">Descuelgue de la estantería la carpeta o carpetas solicitadas en préstamo, alistamiento, registro del préstamo en la plataforma de control y envio a la sede administrativa de TRANSMILENIO S.A. dRespuesta dentro de 24 horas posteriores al recibo de la  solicitud) </t>
  </si>
  <si>
    <t>Carpeta</t>
  </si>
  <si>
    <t>Préstamo o Recuperación Carpeta Modalidad Urgente</t>
  </si>
  <si>
    <t>Descuelgue de la estantería la carpeta o carpetas solicitadas en préstamo, alistamiento, registro del préstamo en la plataforma de control y envio a la sede administrativa de TRANSMILENIO S.A.(Respuesta dentro de 4 horas posteriores al recibo de la  solicitud)</t>
  </si>
  <si>
    <t>Préstamo o Recuperación Caja Completa Modalidad Normal - Caja X-200 o X-300</t>
  </si>
  <si>
    <t>Descuelgue de la estantería la caja solicitada en préstamo, alistamiento, registro del préstamo en la plataforma de control y envio a la sede administrativa de TRANSMILENIO S.A.</t>
  </si>
  <si>
    <t xml:space="preserve">Préstamo o Recuperación Caja Completa Modalidad Urgente Caja X-200 o X-300 </t>
  </si>
  <si>
    <t xml:space="preserve">Caja </t>
  </si>
  <si>
    <t xml:space="preserve">Préstamo o recuperación caja completa para consulta en sitio - Caja X-200 o X-300 </t>
  </si>
  <si>
    <t>Descuelgue de la estantería la caja solicitada en préstamo, alistamiento, registro del préstamo en la plataforma de control y entrega al funcionario delegado para consulta en sitio.</t>
  </si>
  <si>
    <t xml:space="preserve">Préstamo o recuperación unidad documental para consulta en sitio </t>
  </si>
  <si>
    <t>Descuelgue de la estantería de la carpeta solicitada en préstamo, alistamiento, registro del préstamo en la plataforma de control y entrega al funcionario delegado para consulta en sitio.</t>
  </si>
  <si>
    <t xml:space="preserve">Carpeta </t>
  </si>
  <si>
    <t>Prestamo o Recuperación de Medio Magnético modalidad Normal</t>
  </si>
  <si>
    <t>Descuelgue de la estantería del medio magnético solicitado en préstamo, alistamiento, registro del préstamo en la plataforma de control y envio a la sede administrativa de TRANSMILENIO S.A. (Respuesta dentro de las 24 horas posteriores a la solicitud)</t>
  </si>
  <si>
    <t xml:space="preserve">Prestamo o Recuperación de Medio Magnético modalidad Urgente. </t>
  </si>
  <si>
    <t>Descuelgue de la estantería la caja solicitada en préstamo, alistamiento, registro del préstamo en la plataforma de control y envio a la sede administrativa de TRANSMILENIO S.A. (Respuesta dentro de 4 horas posteriores a la solicitud)</t>
  </si>
  <si>
    <t>Transporte Modalidad Normal Carpetas de 1 a 10</t>
  </si>
  <si>
    <t xml:space="preserve">Translado de unidades de conservación (carpetas) desde la bodega de custodia hasta la sede administrativa de TRANSMILENIO S.A, asi como la devolución de las mismas a la bodega (Respuesta dentro de las 24 horas posteriores a la solicitud). La cotización del transporte debe contemplar el mismo valor para una y hasta diez carpetas. </t>
  </si>
  <si>
    <t>Transporte Modalidad Normal ( Cajas X-200  de 1 a 4)</t>
  </si>
  <si>
    <t xml:space="preserve">Translado de unidades de conservación (cajas X200) desde la bodega de custodia hasta la sede administrativa de TRANSMILENIO S.A, asi como la devolución de las mismas a la bodega (Respuesta dentro de las 24 horas posteriores al recibo de la solicitud). La cotización del transporte debe contemplar el mismo valorpara una y hasta cuatro cajas. </t>
  </si>
  <si>
    <t>Transporte Modalidad Normal  Cajas X-300  de 1 a 2</t>
  </si>
  <si>
    <t xml:space="preserve">Translado de unidades de conservación (cajas X300) desde la bodega de custodia hasta la sede administrativa de TRANSMILENIO S.A, asi como la devolución de las mismas a la bodega. La cotización del transporte debe contemplar el mismo valor para una y  hasta dos cajas. </t>
  </si>
  <si>
    <t>Transporte Modalidad Urgente Carpetas  de 1 a 10</t>
  </si>
  <si>
    <t xml:space="preserve">Translado de unidades de conservación (carpetas) desde la bodega de custodia hasta la sede administrativa de TRANSMILENIO S.A, asi como la devolución de las mismas a la bodega (Respuesta dentro de las 4 horas posteriores al recibo de la  solicitud ). La cotización del transporte debe contemplar el mismo valor para una y hasta diez carpetas. </t>
  </si>
  <si>
    <t>Carpetas</t>
  </si>
  <si>
    <t>Transporte Modalidad Urgente (Respuesta dentro de 4 horas)Cajas X-200  de 1 a 4</t>
  </si>
  <si>
    <t xml:space="preserve">Translado de unidades de conservación (cajas X200) desde la bodega de custodia hasta la sede administrativa de TRANSMILENIO S.A, asi como la devolución de las mismas a la bodega (Respuesta dentro de 4 horas posteriores a la solicitud). La cotización del transporte debe contemplar el mismo valor entre una y cuatro cajas. </t>
  </si>
  <si>
    <t xml:space="preserve">Cajas </t>
  </si>
  <si>
    <t>Transporte Modalidad Urgente (Respuesta dentro de 4 horas) Cajas X-300  de 1 a 2</t>
  </si>
  <si>
    <t xml:space="preserve">Translado de unidades de conservación (cajas X300) desde la bodega de custodia hasta la sede administrativa de TRANSMILENIO S.A, asi como la devolución de las mismas a la bodega (Respuesta dentro de las 4 horas posteriores a la solicitud). La cotización del transporte debe contemplar el mismo valor entre una y dos cajas. </t>
  </si>
  <si>
    <t>Cajas</t>
  </si>
  <si>
    <t xml:space="preserve">Translado de medios magnéticos desde la bodega de custodia hasta la sede administrativa de TRANSMILENIO S.A, (Respuesta dentro de las  4 horas posteriores a la solicitud).La cotización del transporte debe contemplar el mismo valor para una y  hasta diez medios. </t>
  </si>
  <si>
    <t xml:space="preserve">Translado de medios magnéticos desde la bodega de custodia hasta la sede administrativa de TRANSMILENIO S.A, (Respuesta dentro de las 24 horas posteriores a la solicitud).La cotización del transporte debe contemplar el mismo valor para una y  hasta diez medios. </t>
  </si>
  <si>
    <t xml:space="preserve">Transporte realizado para la devolución de los medios magnéticos en préstamo a la bodega.La cotización del transporte debe contemplar el mismo valor para una y  hasta diez medios. </t>
  </si>
  <si>
    <t xml:space="preserve">Re-archivo de Unidad de Medio Magnético </t>
  </si>
  <si>
    <t>CANTIDAD MENSUAL</t>
  </si>
  <si>
    <t>TIEMPO EN MESES</t>
  </si>
  <si>
    <t xml:space="preserve">Correo </t>
  </si>
  <si>
    <t xml:space="preserve">Transporte de 1 a 10 carpetas </t>
  </si>
  <si>
    <t xml:space="preserve">Transporte de 1 a 4 cajas </t>
  </si>
  <si>
    <t xml:space="preserve">Transporte de 1 a 2 cajas </t>
  </si>
  <si>
    <t>Transporte de 1 a 10 Medio Magnético (Normal 24 horas)</t>
  </si>
  <si>
    <t>Transporte de 1 a 10 Medio Magnético (Urgente 4 horas)</t>
  </si>
  <si>
    <t xml:space="preserve">Transporte devolución de 1 a 10 medios Magnéticos </t>
  </si>
  <si>
    <t>OBJETO: DCC89 Suscribir un contrato interadministrativo para la prestación de los servicios de apoyo a la gestión para el desarrollo de las actividades de recepción y distribución de correspondencia, organización de archivo de gestión; así como la prestación del servicio de custodia, almacenamiento, traslado, conservación y bodegaje de los archivos de la entidad de conformidad con la normatividad vigente.</t>
  </si>
  <si>
    <t>Bachiller, con tres (3) años de experiencia específica en organización de archivos de gestión en entidades públicas.</t>
  </si>
  <si>
    <t>Comunicación</t>
  </si>
  <si>
    <t>Entrega de comunicación física certificada a nivel Regional</t>
  </si>
  <si>
    <t xml:space="preserve">Comunicación </t>
  </si>
  <si>
    <t xml:space="preserve">Entrega de comunicaciones certificadas a nivel internacionales </t>
  </si>
  <si>
    <t>Correo</t>
  </si>
  <si>
    <t>Punteo, y Cuelgue Inicial (incluye hasta 5.590 cajas Ref. X300)</t>
  </si>
  <si>
    <t>Punteo y Cuelgue Inicial (incluye hasta 359 cajas Ref. X200)</t>
  </si>
  <si>
    <t>Punteo y Cuelgue 300 cajas se realizara en transferencia durante la ajecución del contrato (incluye hasta 300 cajas Ref. X300)</t>
  </si>
  <si>
    <t>Transporte inicial de 5.590 cajas X-300</t>
  </si>
  <si>
    <t>Transporte para el traslado de 5.590 cajas X-300</t>
  </si>
  <si>
    <t>Transporte inicial de 359 cajas X-200</t>
  </si>
  <si>
    <t>Transporte para el traslado de 359 cajas X-200</t>
  </si>
  <si>
    <t>Transporte de 300 cajas X-300 se realizará en transferencia durante la ajecución del contrato</t>
  </si>
  <si>
    <t>Transporte para el traslado de 300 cajas X-200</t>
  </si>
  <si>
    <t>Punteo, y Cuelgue Inicial (incluye hasta 623 medios magnéticos)</t>
  </si>
  <si>
    <t xml:space="preserve">Medio Magnético </t>
  </si>
  <si>
    <t xml:space="preserve">Transporte de 623  medios magnéticos </t>
  </si>
  <si>
    <t xml:space="preserve">Transporte para el traslado de 623 medios magnéticos  </t>
  </si>
  <si>
    <t>Punteo, y Cuelgue de  200 medios magnéticos  - Se realizará en transferencia durante la ajecución del contrato (incluye hasta  medios magnéticos)</t>
  </si>
  <si>
    <t>Transporte de 200  medios magnéticos  se realizará en  transferencia durante la ajecución del contrato</t>
  </si>
  <si>
    <t xml:space="preserve">Transporte para el traslado de 200 medios magnéticos  </t>
  </si>
  <si>
    <t xml:space="preserve">Almacenamiento y Custodia de documentos almacenados en 359 cajas X-200 </t>
  </si>
  <si>
    <t>Almacenamiento y Custodia de documentos almacenados en  5.590 cajas X-300</t>
  </si>
  <si>
    <t>Almacenamiento y Custodia de 17 cajas para planos</t>
  </si>
  <si>
    <t>Almacenamiento y Custodia de 623 medios magnéticos</t>
  </si>
  <si>
    <t xml:space="preserve">Almacenamiento y Custodia de documentos almacenados en 300 cajas X-300 Se realizará en transferencia durante la ajecución del contrato </t>
  </si>
  <si>
    <t xml:space="preserve">Almacenamiento y Custodia de 200 medios magnéticos se realizará en transferencia durante la ajecución del contrato </t>
  </si>
  <si>
    <t xml:space="preserve">Consiste en la ubicación del medio magnético nuevamente en la estantería. </t>
  </si>
  <si>
    <t xml:space="preserve">• Por favor diligenciar solo las columans Precio unitario antes de IVA y Valor del IVA,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     
• La presente cotización tendrá una vigencia de tres (3) meses.  
• Tener en cuenta los costos directos e indirectos como impuestos, tasas, contribuciones, garantías, transporte, salarios, prestaciones sociales, gastos relacionados con la venta, indemnizaciones, soporte, importación, imprevistos y demás gastos que se relacione con la ejecución del futuro contrato del presente proceso de selección.                                                                                                                                                                                                                                                                                             </t>
  </si>
  <si>
    <t>12 Meses</t>
  </si>
  <si>
    <t>Bachiller con experiencia minima de un (1)  año en radicación de correspondencia y dedicación tiempo completo</t>
  </si>
  <si>
    <t>Bachiller con experiencia minima de un (1)  año en ejecución de labores de mensajería motorizada, licencia de condición de motocicleta y dedicación tiempo completo</t>
  </si>
  <si>
    <t>No.</t>
  </si>
  <si>
    <t>Tecnológo(a) en Gestión Documental - con experiecia  minima de tres (3)  años en manejo de grupo de trabajo, dedicación tiempo completo</t>
  </si>
  <si>
    <t>Bachiller  con experiecia  minima de dos (2)  años en digitalización de documentos, manejo de Software y  bases de datos.dedicación tiempo completo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</si>
</sst>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2" formatCode="_-&quot;$&quot;\ * #,##0_-;\-&quot;$&quot;\ * #,##0_-;_-&quot;$&quot;\ * &quot;-&quot;_-;_-@_-"/>
    <numFmt numFmtId="44" formatCode="_-&quot;$&quot;\ * #,##0.00_-;\-&quot;$&quot;\ * #,##0.00_-;_-&quot;$&quot;\ * &quot;-&quot;??_-;_-@_-"/>
    <numFmt numFmtId="43" formatCode="_-* #,##0.00_-;\-* #,##0.00_-;_-* &quot;-&quot;??_-;_-@_-"/>
    <numFmt numFmtId="164" formatCode="[$-240A]d&quot; de &quot;mmmm&quot; de &quot;yyyy;@"/>
    <numFmt numFmtId="165" formatCode="&quot;$&quot;\ #,##0"/>
    <numFmt numFmtId="166" formatCode="&quot;$&quot;\ #,##0.00"/>
  </numFmts>
  <fonts count="35"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theme="1"/>
      <name val="Arial"/>
      <family val="2"/>
    </font>
    <font>
      <sz val="10"/>
      <color theme="1"/>
      <name val="Times New Roman"/>
      <family val="1"/>
    </font>
    <font>
      <b/>
      <sz val="10"/>
      <color rgb="FF000000"/>
      <name val="Times New Roman"/>
      <family val="1"/>
    </font>
    <font>
      <sz val="10"/>
      <name val="Times New Roman"/>
      <family val="1"/>
    </font>
    <font>
      <sz val="8"/>
      <name val="Calibri"/>
      <family val="2"/>
      <scheme val="minor"/>
    </font>
    <font>
      <b/>
      <sz val="10"/>
      <name val="Times New Roman"/>
      <family val="1"/>
    </font>
    <font>
      <sz val="11"/>
      <color theme="1"/>
      <name val="Times New Roman"/>
      <family val="1"/>
    </font>
    <font>
      <b/>
      <sz val="11"/>
      <name val="Times New Roman"/>
      <family val="1"/>
    </font>
    <font>
      <sz val="6"/>
      <color rgb="FF000000"/>
      <name val="Arial"/>
      <family val="2"/>
    </font>
    <font>
      <b/>
      <sz val="10"/>
      <color theme="1"/>
      <name val="Times New Roman"/>
      <family val="1"/>
    </font>
    <font>
      <sz val="10"/>
      <name val="Calibri Light"/>
      <family val="2"/>
    </font>
    <font>
      <sz val="9"/>
      <color indexed="81"/>
      <name val="Tahoma"/>
      <charset val="1"/>
    </font>
    <font>
      <b/>
      <sz val="9"/>
      <color indexed="81"/>
      <name val="Tahoma"/>
      <charset val="1"/>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2" tint="-0.249977111117893"/>
        <bgColor indexed="31"/>
      </patternFill>
    </fill>
    <fill>
      <patternFill patternType="solid">
        <fgColor theme="6"/>
        <bgColor indexed="64"/>
      </patternFill>
    </fill>
  </fills>
  <borders count="54">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indexed="64"/>
      </top>
      <bottom style="thin">
        <color auto="1"/>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right/>
      <top/>
      <bottom style="thin">
        <color indexed="64"/>
      </bottom>
      <diagonal/>
    </border>
    <border>
      <left/>
      <right style="medium">
        <color indexed="64"/>
      </right>
      <top/>
      <bottom style="thin">
        <color auto="1"/>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8">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2" fillId="0" borderId="0"/>
    <xf numFmtId="44"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cellStyleXfs>
  <cellXfs count="163">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3" fillId="2" borderId="0" xfId="0" applyFont="1" applyFill="1" applyAlignment="1">
      <alignment vertical="center" wrapText="1"/>
    </xf>
    <xf numFmtId="0" fontId="23" fillId="2" borderId="0" xfId="0" applyFont="1" applyFill="1" applyAlignment="1">
      <alignment horizontal="justify" vertical="center" wrapText="1"/>
    </xf>
    <xf numFmtId="0" fontId="23" fillId="2" borderId="0" xfId="0" applyFont="1" applyFill="1" applyAlignment="1">
      <alignment horizontal="center" vertical="center" wrapText="1"/>
    </xf>
    <xf numFmtId="0" fontId="24" fillId="2" borderId="0" xfId="0" applyFont="1" applyFill="1" applyAlignment="1">
      <alignment horizontal="center" vertical="center"/>
    </xf>
    <xf numFmtId="0" fontId="28" fillId="2" borderId="0" xfId="0" applyFont="1" applyFill="1" applyAlignment="1">
      <alignment vertical="center"/>
    </xf>
    <xf numFmtId="0" fontId="27" fillId="2" borderId="37" xfId="0" applyFont="1" applyFill="1" applyBorder="1" applyAlignment="1">
      <alignment horizontal="center" vertical="center"/>
    </xf>
    <xf numFmtId="0" fontId="27" fillId="2" borderId="26" xfId="0" applyFont="1" applyFill="1" applyBorder="1" applyAlignment="1">
      <alignment vertical="center"/>
    </xf>
    <xf numFmtId="0" fontId="27" fillId="2" borderId="38" xfId="0" applyFont="1" applyFill="1" applyBorder="1" applyAlignment="1">
      <alignment horizontal="center" vertical="center"/>
    </xf>
    <xf numFmtId="0" fontId="27" fillId="2" borderId="28" xfId="0" applyFont="1" applyFill="1" applyBorder="1" applyAlignment="1">
      <alignment vertical="center"/>
    </xf>
    <xf numFmtId="0" fontId="28" fillId="2" borderId="29" xfId="0" applyFont="1" applyFill="1" applyBorder="1" applyAlignment="1">
      <alignment vertical="center"/>
    </xf>
    <xf numFmtId="0" fontId="27" fillId="2" borderId="39" xfId="0" applyFont="1" applyFill="1" applyBorder="1" applyAlignment="1">
      <alignment horizontal="center" vertical="center"/>
    </xf>
    <xf numFmtId="0" fontId="27" fillId="2" borderId="31" xfId="0" applyFont="1" applyFill="1" applyBorder="1" applyAlignment="1">
      <alignment vertical="center"/>
    </xf>
    <xf numFmtId="14" fontId="28" fillId="2" borderId="42" xfId="0" applyNumberFormat="1" applyFont="1" applyFill="1" applyBorder="1" applyAlignment="1">
      <alignment vertical="center"/>
    </xf>
    <xf numFmtId="0" fontId="28" fillId="2" borderId="32" xfId="0" applyFont="1" applyFill="1" applyBorder="1" applyAlignment="1">
      <alignment horizontal="right" vertical="center"/>
    </xf>
    <xf numFmtId="42" fontId="23" fillId="2" borderId="0" xfId="0" applyNumberFormat="1" applyFont="1" applyFill="1" applyAlignment="1">
      <alignment horizontal="justify" vertical="center" wrapText="1"/>
    </xf>
    <xf numFmtId="0" fontId="27" fillId="0" borderId="5" xfId="0" applyFont="1" applyBorder="1" applyAlignment="1">
      <alignment vertical="center" wrapText="1"/>
    </xf>
    <xf numFmtId="0" fontId="27" fillId="0" borderId="18" xfId="0" applyFont="1" applyBorder="1" applyAlignment="1">
      <alignment horizontal="center" vertical="center" wrapText="1"/>
    </xf>
    <xf numFmtId="0" fontId="24" fillId="2" borderId="44" xfId="0" applyFont="1" applyFill="1" applyBorder="1" applyAlignment="1">
      <alignment horizontal="center" vertical="center"/>
    </xf>
    <xf numFmtId="0" fontId="24" fillId="2" borderId="46" xfId="0" applyFont="1" applyFill="1" applyBorder="1" applyAlignment="1">
      <alignment horizontal="center" vertical="center"/>
    </xf>
    <xf numFmtId="0" fontId="24" fillId="2" borderId="45" xfId="0" applyFont="1" applyFill="1" applyBorder="1" applyAlignment="1">
      <alignment horizontal="center" vertical="center"/>
    </xf>
    <xf numFmtId="43" fontId="23" fillId="2" borderId="0" xfId="7" applyFont="1" applyFill="1" applyAlignment="1">
      <alignment horizontal="center" vertical="center" wrapText="1"/>
    </xf>
    <xf numFmtId="43" fontId="23" fillId="2" borderId="0" xfId="0" applyNumberFormat="1" applyFont="1" applyFill="1" applyAlignment="1">
      <alignment horizontal="center" vertical="center" wrapText="1"/>
    </xf>
    <xf numFmtId="0" fontId="30" fillId="0" borderId="0" xfId="0" applyFont="1"/>
    <xf numFmtId="0" fontId="25" fillId="2" borderId="4" xfId="0" applyFont="1" applyFill="1" applyBorder="1" applyAlignment="1">
      <alignment horizontal="justify" vertical="center" wrapText="1"/>
    </xf>
    <xf numFmtId="0" fontId="25" fillId="2" borderId="4" xfId="0" applyFont="1" applyFill="1" applyBorder="1" applyAlignment="1">
      <alignment horizontal="center" vertical="center" wrapText="1"/>
    </xf>
    <xf numFmtId="166" fontId="25" fillId="2" borderId="4" xfId="0" applyNumberFormat="1" applyFont="1" applyFill="1" applyBorder="1" applyAlignment="1">
      <alignment horizontal="center" vertical="center" wrapText="1"/>
    </xf>
    <xf numFmtId="0" fontId="27" fillId="5" borderId="34" xfId="0" applyFont="1" applyFill="1" applyBorder="1" applyAlignment="1">
      <alignment horizontal="center" vertical="center" wrapText="1"/>
    </xf>
    <xf numFmtId="0" fontId="27" fillId="5" borderId="35" xfId="0" applyFont="1" applyFill="1" applyBorder="1" applyAlignment="1">
      <alignment horizontal="center" vertical="center" wrapText="1"/>
    </xf>
    <xf numFmtId="0" fontId="27" fillId="5" borderId="36" xfId="0" applyFont="1" applyFill="1" applyBorder="1" applyAlignment="1">
      <alignment horizontal="center" vertical="center" wrapText="1"/>
    </xf>
    <xf numFmtId="165" fontId="27" fillId="6" borderId="36" xfId="0" applyNumberFormat="1" applyFont="1" applyFill="1" applyBorder="1" applyAlignment="1">
      <alignment horizontal="center" vertical="center"/>
    </xf>
    <xf numFmtId="0" fontId="31" fillId="2" borderId="35" xfId="0" applyFont="1" applyFill="1" applyBorder="1" applyAlignment="1">
      <alignment horizontal="center" vertical="center" wrapText="1"/>
    </xf>
    <xf numFmtId="0" fontId="25" fillId="0" borderId="47" xfId="0" applyFont="1" applyBorder="1" applyAlignment="1">
      <alignment horizontal="center" vertical="center" wrapText="1"/>
    </xf>
    <xf numFmtId="0" fontId="25" fillId="0" borderId="4" xfId="0" applyFont="1" applyBorder="1" applyAlignment="1">
      <alignment horizontal="justify" vertical="center" wrapText="1"/>
    </xf>
    <xf numFmtId="0" fontId="25" fillId="0" borderId="4" xfId="0" applyFont="1" applyBorder="1" applyAlignment="1">
      <alignment horizontal="center" vertical="center" wrapText="1"/>
    </xf>
    <xf numFmtId="166" fontId="25" fillId="0" borderId="4" xfId="0" applyNumberFormat="1" applyFont="1" applyBorder="1" applyAlignment="1">
      <alignment horizontal="center" vertical="center" wrapText="1"/>
    </xf>
    <xf numFmtId="166" fontId="25" fillId="0" borderId="48" xfId="0" applyNumberFormat="1" applyFont="1" applyBorder="1" applyAlignment="1">
      <alignment horizontal="center" vertical="center" wrapText="1"/>
    </xf>
    <xf numFmtId="0" fontId="31" fillId="2" borderId="52" xfId="0" applyFont="1" applyFill="1" applyBorder="1" applyAlignment="1">
      <alignment horizontal="center" vertical="center" wrapText="1"/>
    </xf>
    <xf numFmtId="166" fontId="23" fillId="2" borderId="0" xfId="0" applyNumberFormat="1" applyFont="1" applyFill="1" applyAlignment="1">
      <alignment vertical="center" wrapText="1"/>
    </xf>
    <xf numFmtId="165" fontId="27" fillId="6" borderId="53" xfId="0" applyNumberFormat="1" applyFont="1" applyFill="1" applyBorder="1" applyAlignment="1">
      <alignment horizontal="center" vertical="center"/>
    </xf>
    <xf numFmtId="0" fontId="32" fillId="2" borderId="1" xfId="0" applyFont="1" applyFill="1" applyBorder="1" applyAlignment="1">
      <alignment horizontal="center" vertical="center" wrapText="1"/>
    </xf>
    <xf numFmtId="0" fontId="32" fillId="0" borderId="1" xfId="0" applyFont="1" applyBorder="1" applyAlignment="1">
      <alignment horizontal="center" vertical="center" wrapText="1"/>
    </xf>
    <xf numFmtId="0" fontId="23" fillId="0" borderId="0" xfId="0" applyFont="1" applyAlignment="1">
      <alignment vertical="center" wrapText="1"/>
    </xf>
    <xf numFmtId="0" fontId="23" fillId="0" borderId="34" xfId="6" applyFont="1" applyBorder="1" applyAlignment="1">
      <alignment horizontal="left" vertical="center" wrapText="1"/>
    </xf>
    <xf numFmtId="0" fontId="23" fillId="0" borderId="35" xfId="6" applyFont="1" applyBorder="1" applyAlignment="1">
      <alignment horizontal="left" vertical="center" wrapText="1"/>
    </xf>
    <xf numFmtId="0" fontId="23" fillId="0" borderId="36" xfId="6" applyFont="1" applyBorder="1" applyAlignment="1">
      <alignment horizontal="left" vertical="center" wrapText="1"/>
    </xf>
    <xf numFmtId="0" fontId="28" fillId="2" borderId="43" xfId="0" applyFont="1" applyFill="1" applyBorder="1" applyAlignment="1">
      <alignment horizontal="center" vertical="center"/>
    </xf>
    <xf numFmtId="0" fontId="28" fillId="2" borderId="27" xfId="0" applyFont="1" applyFill="1" applyBorder="1" applyAlignment="1">
      <alignment horizontal="center" vertical="center"/>
    </xf>
    <xf numFmtId="0" fontId="28" fillId="2" borderId="38" xfId="0" applyFont="1" applyFill="1" applyBorder="1" applyAlignment="1">
      <alignment horizontal="center" vertical="center"/>
    </xf>
    <xf numFmtId="0" fontId="28" fillId="2" borderId="29" xfId="0" applyFont="1" applyFill="1" applyBorder="1" applyAlignment="1">
      <alignment horizontal="center" vertical="center"/>
    </xf>
    <xf numFmtId="0" fontId="6" fillId="2" borderId="39" xfId="2" applyFill="1" applyBorder="1" applyAlignment="1">
      <alignment horizontal="center" vertical="center"/>
    </xf>
    <xf numFmtId="0" fontId="28" fillId="2" borderId="32" xfId="0" applyFont="1" applyFill="1" applyBorder="1" applyAlignment="1">
      <alignment horizontal="center" vertical="center"/>
    </xf>
    <xf numFmtId="0" fontId="25" fillId="0" borderId="1" xfId="0" applyFont="1" applyBorder="1" applyAlignment="1">
      <alignment horizontal="center" vertical="center" wrapText="1"/>
    </xf>
    <xf numFmtId="0" fontId="29" fillId="2" borderId="34" xfId="0" applyFont="1" applyFill="1" applyBorder="1" applyAlignment="1">
      <alignment horizontal="left" vertical="center" wrapText="1"/>
    </xf>
    <xf numFmtId="0" fontId="29" fillId="2" borderId="35" xfId="0" applyFont="1" applyFill="1" applyBorder="1" applyAlignment="1">
      <alignment horizontal="left" vertical="center" wrapText="1"/>
    </xf>
    <xf numFmtId="0" fontId="29" fillId="2" borderId="36" xfId="0" applyFont="1" applyFill="1" applyBorder="1" applyAlignment="1">
      <alignment horizontal="left" vertical="center" wrapText="1"/>
    </xf>
    <xf numFmtId="42" fontId="28" fillId="2" borderId="40" xfId="5" applyFont="1" applyFill="1" applyBorder="1" applyAlignment="1">
      <alignment horizontal="center" vertical="center"/>
    </xf>
    <xf numFmtId="42" fontId="28" fillId="2" borderId="41" xfId="5" applyFont="1" applyFill="1" applyBorder="1" applyAlignment="1">
      <alignment horizontal="center" vertical="center"/>
    </xf>
    <xf numFmtId="42" fontId="28" fillId="2" borderId="17" xfId="5" applyFont="1" applyFill="1" applyBorder="1" applyAlignment="1">
      <alignment horizontal="center" vertical="center"/>
    </xf>
    <xf numFmtId="42" fontId="28" fillId="2" borderId="3" xfId="5" applyFont="1" applyFill="1" applyBorder="1" applyAlignment="1">
      <alignment horizontal="center" vertical="center"/>
    </xf>
    <xf numFmtId="42" fontId="28" fillId="2" borderId="25" xfId="5" applyFont="1" applyFill="1" applyBorder="1" applyAlignment="1">
      <alignment horizontal="center" vertical="center"/>
    </xf>
    <xf numFmtId="42" fontId="28" fillId="2" borderId="2" xfId="5" applyFont="1" applyFill="1" applyBorder="1" applyAlignment="1">
      <alignment horizontal="center" vertical="center"/>
    </xf>
    <xf numFmtId="42" fontId="28" fillId="2" borderId="33" xfId="5" applyFont="1" applyFill="1" applyBorder="1" applyAlignment="1">
      <alignment horizontal="center" vertical="center"/>
    </xf>
    <xf numFmtId="42" fontId="28" fillId="2" borderId="30" xfId="5" applyFont="1" applyFill="1" applyBorder="1" applyAlignment="1">
      <alignment horizontal="center" vertical="center"/>
    </xf>
    <xf numFmtId="42" fontId="28" fillId="2" borderId="20" xfId="5" applyFont="1" applyFill="1" applyBorder="1" applyAlignment="1">
      <alignment horizontal="center" vertical="center"/>
    </xf>
    <xf numFmtId="0" fontId="31" fillId="2" borderId="49" xfId="0" applyFont="1" applyFill="1" applyBorder="1" applyAlignment="1">
      <alignment horizontal="center" vertical="center" wrapText="1"/>
    </xf>
    <xf numFmtId="0" fontId="31" fillId="2" borderId="50" xfId="0" applyFont="1" applyFill="1" applyBorder="1" applyAlignment="1">
      <alignment horizontal="center" vertical="center" wrapText="1"/>
    </xf>
    <xf numFmtId="0" fontId="31" fillId="2" borderId="51" xfId="0" applyFont="1" applyFill="1" applyBorder="1" applyAlignment="1">
      <alignment horizontal="center"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cellXfs>
  <cellStyles count="8">
    <cellStyle name="Hipervínculo" xfId="2" builtinId="8"/>
    <cellStyle name="Millares" xfId="7" builtinId="3"/>
    <cellStyle name="Moneda [0]" xfId="5" builtinId="7"/>
    <cellStyle name="Moneda 2" xfId="4" xr:uid="{00000000-0005-0000-0000-000003000000}"/>
    <cellStyle name="Normal" xfId="0" builtinId="0"/>
    <cellStyle name="Normal 2" xfId="6" xr:uid="{00000000-0005-0000-0000-000005000000}"/>
    <cellStyle name="Normal 28" xfId="3" xr:uid="{00000000-0005-0000-0000-000006000000}"/>
    <cellStyle name="Porcentaje" xfId="1" builtinId="5"/>
  </cellStyles>
  <dxfs count="2">
    <dxf>
      <font>
        <color rgb="FF9C0006"/>
      </font>
      <fill>
        <patternFill>
          <bgColor rgb="FFFFC7CE"/>
        </patternFill>
      </fill>
      <border>
        <left style="thin">
          <color auto="1"/>
        </left>
        <right style="thin">
          <color auto="1"/>
        </right>
        <top style="thin">
          <color auto="1"/>
        </top>
        <bottom style="thin">
          <color auto="1"/>
        </bottom>
      </border>
    </dxf>
    <dxf>
      <font>
        <color theme="0"/>
      </font>
    </dxf>
  </dxfs>
  <tableStyles count="1" defaultTableStyle="TableStyleMedium2" defaultPivotStyle="PivotStyleLight16">
    <tableStyle name="Invisible" pivot="0" table="0" count="0" xr9:uid="{00000000-0011-0000-FFFF-FFFF00000000}"/>
  </tableStyles>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402169</xdr:colOff>
      <xdr:row>0</xdr:row>
      <xdr:rowOff>110067</xdr:rowOff>
    </xdr:from>
    <xdr:to>
      <xdr:col>1</xdr:col>
      <xdr:colOff>134056</xdr:colOff>
      <xdr:row>2</xdr:row>
      <xdr:rowOff>253999</xdr:rowOff>
    </xdr:to>
    <xdr:pic>
      <xdr:nvPicPr>
        <xdr:cNvPr id="2" name="Imagen 1">
          <a:extLst>
            <a:ext uri="{FF2B5EF4-FFF2-40B4-BE49-F238E27FC236}">
              <a16:creationId xmlns:a16="http://schemas.microsoft.com/office/drawing/2014/main" id="{7E2DB34E-9955-4EB2-B666-FF65B23A368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931336" y="110067"/>
          <a:ext cx="613831" cy="77893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Engree.Duica/AppData/Local/Microsoft/Windows/Temporary%20Internet%20Files/Content.Outlook/E4EMGSL4/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11">
          <cell r="A11" t="str">
            <v>Estatal</v>
          </cell>
        </row>
        <row r="12">
          <cell r="A12" t="str">
            <v>Privada</v>
          </cell>
        </row>
        <row r="13">
          <cell r="A13" t="str">
            <v>Mixta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CONFIGURACIÓN"/>
      <sheetName val="CALENDARIO"/>
      <sheetName val="DATOS ENTRADA"/>
      <sheetName val="COSTES NO SSPP"/>
      <sheetName val="HW&amp;SW"/>
      <sheetName val="DATOS MAESTROS"/>
      <sheetName val="TASAS"/>
      <sheetName val="Cash Flow (COP)"/>
      <sheetName val="DASHBOARD"/>
      <sheetName val="PARÁMETROS"/>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2"/>
  <sheetViews>
    <sheetView tabSelected="1" zoomScale="90" zoomScaleNormal="90" zoomScaleSheetLayoutView="75" workbookViewId="0">
      <selection activeCell="C15" sqref="C15"/>
    </sheetView>
  </sheetViews>
  <sheetFormatPr baseColWidth="10" defaultColWidth="55.54296875" defaultRowHeight="38.25" customHeight="1" x14ac:dyDescent="0.35"/>
  <cols>
    <col min="1" max="1" width="12.54296875" style="71" customWidth="1"/>
    <col min="2" max="2" width="34.54296875" style="71" customWidth="1"/>
    <col min="3" max="3" width="79.453125" style="71" customWidth="1"/>
    <col min="4" max="4" width="13.81640625" style="72" customWidth="1"/>
    <col min="5" max="7" width="17.81640625" style="73" customWidth="1"/>
    <col min="8" max="8" width="16.453125" style="73" customWidth="1"/>
    <col min="9" max="9" width="17" style="73" customWidth="1"/>
    <col min="10" max="10" width="17" style="72" customWidth="1"/>
    <col min="11" max="16384" width="55.54296875" style="71"/>
  </cols>
  <sheetData>
    <row r="1" spans="1:12" ht="24.75" customHeight="1" x14ac:dyDescent="0.35">
      <c r="A1" s="122" t="s">
        <v>0</v>
      </c>
      <c r="B1" s="122"/>
      <c r="C1" s="122"/>
      <c r="D1" s="122"/>
      <c r="E1" s="122"/>
      <c r="F1" s="122"/>
      <c r="G1" s="122"/>
      <c r="H1" s="122"/>
      <c r="I1" s="122"/>
      <c r="J1" s="122"/>
    </row>
    <row r="2" spans="1:12" ht="24.75" customHeight="1" x14ac:dyDescent="0.35">
      <c r="A2" s="122"/>
      <c r="B2" s="122"/>
      <c r="C2" s="122"/>
      <c r="D2" s="122"/>
      <c r="E2" s="122"/>
      <c r="F2" s="122"/>
      <c r="G2" s="122"/>
      <c r="H2" s="122"/>
      <c r="I2" s="122"/>
      <c r="J2" s="122"/>
    </row>
    <row r="3" spans="1:12" ht="24.75" customHeight="1" x14ac:dyDescent="0.35">
      <c r="A3" s="122"/>
      <c r="B3" s="122"/>
      <c r="C3" s="122"/>
      <c r="D3" s="122"/>
      <c r="E3" s="122"/>
      <c r="F3" s="122"/>
      <c r="G3" s="122"/>
      <c r="H3" s="122"/>
      <c r="I3" s="122"/>
      <c r="J3" s="122"/>
    </row>
    <row r="4" spans="1:12" ht="9" customHeight="1" thickBot="1" x14ac:dyDescent="0.4"/>
    <row r="5" spans="1:12" s="75" customFormat="1" ht="27.75" customHeight="1" thickBot="1" x14ac:dyDescent="0.4">
      <c r="A5" s="123" t="s">
        <v>121</v>
      </c>
      <c r="B5" s="124"/>
      <c r="C5" s="124"/>
      <c r="D5" s="124"/>
      <c r="E5" s="124"/>
      <c r="F5" s="124"/>
      <c r="G5" s="124"/>
      <c r="H5" s="124"/>
      <c r="I5" s="124"/>
      <c r="J5" s="125"/>
    </row>
    <row r="6" spans="1:12" s="75" customFormat="1" ht="14" x14ac:dyDescent="0.35">
      <c r="A6" s="76" t="s">
        <v>1</v>
      </c>
      <c r="B6" s="116"/>
      <c r="C6" s="117"/>
      <c r="D6" s="77" t="s">
        <v>2</v>
      </c>
      <c r="E6" s="126"/>
      <c r="F6" s="127"/>
      <c r="G6" s="127"/>
      <c r="H6" s="128"/>
      <c r="I6" s="77" t="s">
        <v>3</v>
      </c>
      <c r="J6" s="83"/>
    </row>
    <row r="7" spans="1:12" s="75" customFormat="1" ht="14" x14ac:dyDescent="0.35">
      <c r="A7" s="78" t="s">
        <v>4</v>
      </c>
      <c r="B7" s="118"/>
      <c r="C7" s="119"/>
      <c r="D7" s="79" t="s">
        <v>5</v>
      </c>
      <c r="E7" s="129"/>
      <c r="F7" s="130"/>
      <c r="G7" s="130"/>
      <c r="H7" s="131"/>
      <c r="I7" s="79" t="s">
        <v>6</v>
      </c>
      <c r="J7" s="80"/>
    </row>
    <row r="8" spans="1:12" s="75" customFormat="1" ht="21.65" customHeight="1" thickBot="1" x14ac:dyDescent="0.4">
      <c r="A8" s="81" t="s">
        <v>7</v>
      </c>
      <c r="B8" s="120"/>
      <c r="C8" s="121"/>
      <c r="D8" s="82" t="s">
        <v>8</v>
      </c>
      <c r="E8" s="132"/>
      <c r="F8" s="133"/>
      <c r="G8" s="133"/>
      <c r="H8" s="134"/>
      <c r="I8" s="82" t="s">
        <v>9</v>
      </c>
      <c r="J8" s="84"/>
    </row>
    <row r="9" spans="1:12" ht="23.5" customHeight="1" thickBot="1" x14ac:dyDescent="0.4">
      <c r="A9" s="86" t="s">
        <v>10</v>
      </c>
      <c r="B9" s="87" t="s">
        <v>152</v>
      </c>
      <c r="D9" s="74"/>
      <c r="E9" s="74"/>
      <c r="F9" s="74"/>
      <c r="G9" s="71"/>
      <c r="H9" s="74"/>
      <c r="I9" s="74"/>
      <c r="J9" s="74"/>
    </row>
    <row r="10" spans="1:12" ht="23.5" customHeight="1" thickBot="1" x14ac:dyDescent="0.4">
      <c r="A10" s="88"/>
      <c r="B10" s="89"/>
      <c r="C10" s="89"/>
      <c r="D10" s="89"/>
      <c r="E10" s="89"/>
      <c r="F10" s="89"/>
      <c r="G10" s="89"/>
      <c r="H10" s="89"/>
      <c r="I10" s="89"/>
      <c r="J10" s="90"/>
    </row>
    <row r="11" spans="1:12" ht="26.5" thickBot="1" x14ac:dyDescent="0.4">
      <c r="A11" s="97" t="s">
        <v>155</v>
      </c>
      <c r="B11" s="98" t="s">
        <v>11</v>
      </c>
      <c r="C11" s="98" t="s">
        <v>53</v>
      </c>
      <c r="D11" s="98" t="s">
        <v>12</v>
      </c>
      <c r="E11" s="98" t="s">
        <v>112</v>
      </c>
      <c r="F11" s="98" t="s">
        <v>113</v>
      </c>
      <c r="G11" s="98" t="s">
        <v>13</v>
      </c>
      <c r="H11" s="98" t="s">
        <v>54</v>
      </c>
      <c r="I11" s="98" t="s">
        <v>15</v>
      </c>
      <c r="J11" s="99" t="s">
        <v>16</v>
      </c>
    </row>
    <row r="12" spans="1:12" ht="26" x14ac:dyDescent="0.35">
      <c r="A12" s="102">
        <v>1</v>
      </c>
      <c r="B12" s="103" t="s">
        <v>55</v>
      </c>
      <c r="C12" s="103" t="s">
        <v>156</v>
      </c>
      <c r="D12" s="104" t="s">
        <v>56</v>
      </c>
      <c r="E12" s="104">
        <v>1</v>
      </c>
      <c r="F12" s="104">
        <v>12</v>
      </c>
      <c r="G12" s="105"/>
      <c r="H12" s="105"/>
      <c r="I12" s="105">
        <f>+ROUND(G12+H12,0)</f>
        <v>0</v>
      </c>
      <c r="J12" s="106">
        <f>+ROUND(I12*E12*F12,0)</f>
        <v>0</v>
      </c>
      <c r="L12" s="108"/>
    </row>
    <row r="13" spans="1:12" ht="26" x14ac:dyDescent="0.35">
      <c r="A13" s="102">
        <v>2</v>
      </c>
      <c r="B13" s="103" t="s">
        <v>57</v>
      </c>
      <c r="C13" s="103" t="s">
        <v>157</v>
      </c>
      <c r="D13" s="104" t="s">
        <v>56</v>
      </c>
      <c r="E13" s="104">
        <v>3</v>
      </c>
      <c r="F13" s="104">
        <v>12</v>
      </c>
      <c r="G13" s="105"/>
      <c r="H13" s="105"/>
      <c r="I13" s="105">
        <f t="shared" ref="I13:I55" si="0">+ROUND(G13+H13,0)</f>
        <v>0</v>
      </c>
      <c r="J13" s="106">
        <f>+ROUND(I13*E13*F13,0)</f>
        <v>0</v>
      </c>
      <c r="L13" s="108"/>
    </row>
    <row r="14" spans="1:12" ht="25.5" customHeight="1" x14ac:dyDescent="0.35">
      <c r="A14" s="102">
        <v>3</v>
      </c>
      <c r="B14" s="103" t="s">
        <v>58</v>
      </c>
      <c r="C14" s="103" t="s">
        <v>153</v>
      </c>
      <c r="D14" s="104" t="s">
        <v>56</v>
      </c>
      <c r="E14" s="104">
        <v>5</v>
      </c>
      <c r="F14" s="104">
        <v>12</v>
      </c>
      <c r="G14" s="105"/>
      <c r="H14" s="105"/>
      <c r="I14" s="105">
        <f t="shared" si="0"/>
        <v>0</v>
      </c>
      <c r="J14" s="106">
        <f t="shared" ref="J14:J55" si="1">+ROUND(I14*E14*F14,0)</f>
        <v>0</v>
      </c>
      <c r="L14" s="108"/>
    </row>
    <row r="15" spans="1:12" ht="27.65" customHeight="1" x14ac:dyDescent="0.35">
      <c r="A15" s="102">
        <v>4</v>
      </c>
      <c r="B15" s="103" t="s">
        <v>59</v>
      </c>
      <c r="C15" s="103" t="s">
        <v>154</v>
      </c>
      <c r="D15" s="104" t="s">
        <v>56</v>
      </c>
      <c r="E15" s="104">
        <v>2</v>
      </c>
      <c r="F15" s="104">
        <v>12</v>
      </c>
      <c r="G15" s="105"/>
      <c r="H15" s="105"/>
      <c r="I15" s="105">
        <f t="shared" si="0"/>
        <v>0</v>
      </c>
      <c r="J15" s="106">
        <f t="shared" si="1"/>
        <v>0</v>
      </c>
      <c r="L15" s="108"/>
    </row>
    <row r="16" spans="1:12" ht="31.5" customHeight="1" x14ac:dyDescent="0.35">
      <c r="A16" s="102">
        <v>5</v>
      </c>
      <c r="B16" s="103" t="s">
        <v>60</v>
      </c>
      <c r="C16" s="103" t="s">
        <v>122</v>
      </c>
      <c r="D16" s="104" t="s">
        <v>56</v>
      </c>
      <c r="E16" s="104">
        <v>13</v>
      </c>
      <c r="F16" s="104">
        <v>12</v>
      </c>
      <c r="G16" s="105"/>
      <c r="H16" s="105"/>
      <c r="I16" s="105">
        <f t="shared" ref="I16:I17" si="2">+ROUND(G16+H16,0)</f>
        <v>0</v>
      </c>
      <c r="J16" s="106">
        <f t="shared" si="1"/>
        <v>0</v>
      </c>
      <c r="L16" s="108"/>
    </row>
    <row r="17" spans="1:12" ht="26" x14ac:dyDescent="0.35">
      <c r="A17" s="102">
        <v>6</v>
      </c>
      <c r="B17" s="103" t="s">
        <v>61</v>
      </c>
      <c r="C17" s="103" t="s">
        <v>62</v>
      </c>
      <c r="D17" s="104" t="s">
        <v>114</v>
      </c>
      <c r="E17" s="104">
        <v>1</v>
      </c>
      <c r="F17" s="104">
        <v>12</v>
      </c>
      <c r="G17" s="105"/>
      <c r="H17" s="105"/>
      <c r="I17" s="105">
        <f t="shared" si="2"/>
        <v>0</v>
      </c>
      <c r="J17" s="106">
        <f t="shared" si="1"/>
        <v>0</v>
      </c>
      <c r="L17" s="108"/>
    </row>
    <row r="18" spans="1:12" ht="26" x14ac:dyDescent="0.35">
      <c r="A18" s="102">
        <v>7</v>
      </c>
      <c r="B18" s="103" t="s">
        <v>63</v>
      </c>
      <c r="C18" s="103" t="s">
        <v>64</v>
      </c>
      <c r="D18" s="104" t="s">
        <v>123</v>
      </c>
      <c r="E18" s="104">
        <v>1</v>
      </c>
      <c r="F18" s="104">
        <v>12</v>
      </c>
      <c r="G18" s="105"/>
      <c r="H18" s="105"/>
      <c r="I18" s="105">
        <f t="shared" si="0"/>
        <v>0</v>
      </c>
      <c r="J18" s="106">
        <f t="shared" si="1"/>
        <v>0</v>
      </c>
      <c r="L18" s="108"/>
    </row>
    <row r="19" spans="1:12" ht="26" x14ac:dyDescent="0.35">
      <c r="A19" s="102">
        <v>8</v>
      </c>
      <c r="B19" s="103" t="s">
        <v>65</v>
      </c>
      <c r="C19" s="103" t="s">
        <v>124</v>
      </c>
      <c r="D19" s="104" t="s">
        <v>125</v>
      </c>
      <c r="E19" s="104">
        <v>1</v>
      </c>
      <c r="F19" s="104">
        <v>12</v>
      </c>
      <c r="G19" s="105"/>
      <c r="H19" s="105"/>
      <c r="I19" s="105">
        <f t="shared" si="0"/>
        <v>0</v>
      </c>
      <c r="J19" s="106">
        <f t="shared" si="1"/>
        <v>0</v>
      </c>
      <c r="L19" s="108"/>
    </row>
    <row r="20" spans="1:12" ht="26" x14ac:dyDescent="0.35">
      <c r="A20" s="102">
        <v>9</v>
      </c>
      <c r="B20" s="103" t="s">
        <v>66</v>
      </c>
      <c r="C20" s="103" t="s">
        <v>126</v>
      </c>
      <c r="D20" s="104" t="s">
        <v>125</v>
      </c>
      <c r="E20" s="104">
        <v>1</v>
      </c>
      <c r="F20" s="104">
        <v>12</v>
      </c>
      <c r="G20" s="105"/>
      <c r="H20" s="105"/>
      <c r="I20" s="105">
        <f t="shared" si="0"/>
        <v>0</v>
      </c>
      <c r="J20" s="106">
        <f t="shared" si="1"/>
        <v>0</v>
      </c>
      <c r="L20" s="108"/>
    </row>
    <row r="21" spans="1:12" ht="18.649999999999999" customHeight="1" x14ac:dyDescent="0.35">
      <c r="A21" s="102">
        <v>10</v>
      </c>
      <c r="B21" s="103" t="s">
        <v>67</v>
      </c>
      <c r="C21" s="103" t="s">
        <v>68</v>
      </c>
      <c r="D21" s="104" t="s">
        <v>127</v>
      </c>
      <c r="E21" s="104">
        <v>6000</v>
      </c>
      <c r="F21" s="104">
        <v>12</v>
      </c>
      <c r="G21" s="105"/>
      <c r="H21" s="105"/>
      <c r="I21" s="105">
        <f t="shared" si="0"/>
        <v>0</v>
      </c>
      <c r="J21" s="106">
        <f t="shared" si="1"/>
        <v>0</v>
      </c>
      <c r="L21" s="108"/>
    </row>
    <row r="22" spans="1:12" ht="39" x14ac:dyDescent="0.35">
      <c r="A22" s="102">
        <v>11</v>
      </c>
      <c r="B22" s="103" t="s">
        <v>128</v>
      </c>
      <c r="C22" s="103" t="s">
        <v>69</v>
      </c>
      <c r="D22" s="104" t="s">
        <v>70</v>
      </c>
      <c r="E22" s="104">
        <v>5590</v>
      </c>
      <c r="F22" s="104">
        <v>1</v>
      </c>
      <c r="G22" s="105"/>
      <c r="H22" s="105"/>
      <c r="I22" s="105">
        <f t="shared" si="0"/>
        <v>0</v>
      </c>
      <c r="J22" s="106">
        <f t="shared" si="1"/>
        <v>0</v>
      </c>
      <c r="L22" s="108"/>
    </row>
    <row r="23" spans="1:12" s="112" customFormat="1" ht="39" x14ac:dyDescent="0.35">
      <c r="A23" s="102">
        <v>12</v>
      </c>
      <c r="B23" s="103" t="s">
        <v>129</v>
      </c>
      <c r="C23" s="103" t="s">
        <v>69</v>
      </c>
      <c r="D23" s="104" t="s">
        <v>70</v>
      </c>
      <c r="E23" s="104">
        <v>359</v>
      </c>
      <c r="F23" s="104">
        <v>1</v>
      </c>
      <c r="G23" s="105"/>
      <c r="H23" s="105"/>
      <c r="I23" s="105">
        <f t="shared" ref="I23:I54" si="3">+ROUND(G23+H23,0)</f>
        <v>0</v>
      </c>
      <c r="J23" s="106">
        <f t="shared" ref="J23:J54" si="4">+ROUND(I23*E23*F23,0)</f>
        <v>0</v>
      </c>
      <c r="L23" s="108"/>
    </row>
    <row r="24" spans="1:12" s="112" customFormat="1" ht="39" x14ac:dyDescent="0.35">
      <c r="A24" s="102">
        <v>13</v>
      </c>
      <c r="B24" s="103" t="s">
        <v>130</v>
      </c>
      <c r="C24" s="103" t="s">
        <v>69</v>
      </c>
      <c r="D24" s="104" t="s">
        <v>70</v>
      </c>
      <c r="E24" s="104">
        <v>300</v>
      </c>
      <c r="F24" s="104">
        <v>1</v>
      </c>
      <c r="G24" s="105"/>
      <c r="H24" s="105"/>
      <c r="I24" s="105">
        <f t="shared" si="3"/>
        <v>0</v>
      </c>
      <c r="J24" s="106">
        <f t="shared" si="4"/>
        <v>0</v>
      </c>
      <c r="L24" s="108"/>
    </row>
    <row r="25" spans="1:12" ht="16" customHeight="1" x14ac:dyDescent="0.35">
      <c r="A25" s="102">
        <v>14</v>
      </c>
      <c r="B25" s="103" t="s">
        <v>131</v>
      </c>
      <c r="C25" s="103" t="s">
        <v>132</v>
      </c>
      <c r="D25" s="104" t="s">
        <v>71</v>
      </c>
      <c r="E25" s="104">
        <v>1</v>
      </c>
      <c r="F25" s="104">
        <v>1</v>
      </c>
      <c r="G25" s="105"/>
      <c r="H25" s="105"/>
      <c r="I25" s="105">
        <f t="shared" si="3"/>
        <v>0</v>
      </c>
      <c r="J25" s="106">
        <f t="shared" si="4"/>
        <v>0</v>
      </c>
      <c r="L25" s="108"/>
    </row>
    <row r="26" spans="1:12" ht="16" customHeight="1" x14ac:dyDescent="0.35">
      <c r="A26" s="102">
        <v>15</v>
      </c>
      <c r="B26" s="103" t="s">
        <v>133</v>
      </c>
      <c r="C26" s="103" t="s">
        <v>134</v>
      </c>
      <c r="D26" s="104" t="s">
        <v>71</v>
      </c>
      <c r="E26" s="104">
        <v>1</v>
      </c>
      <c r="F26" s="104">
        <v>1</v>
      </c>
      <c r="G26" s="105"/>
      <c r="H26" s="105"/>
      <c r="I26" s="105">
        <f t="shared" si="3"/>
        <v>0</v>
      </c>
      <c r="J26" s="106">
        <f t="shared" si="4"/>
        <v>0</v>
      </c>
      <c r="L26" s="108"/>
    </row>
    <row r="27" spans="1:12" ht="39" x14ac:dyDescent="0.35">
      <c r="A27" s="102">
        <v>16</v>
      </c>
      <c r="B27" s="103" t="s">
        <v>135</v>
      </c>
      <c r="C27" s="103" t="s">
        <v>136</v>
      </c>
      <c r="D27" s="104" t="s">
        <v>71</v>
      </c>
      <c r="E27" s="104">
        <v>1</v>
      </c>
      <c r="F27" s="104">
        <v>1</v>
      </c>
      <c r="G27" s="105"/>
      <c r="H27" s="105"/>
      <c r="I27" s="105">
        <f t="shared" si="3"/>
        <v>0</v>
      </c>
      <c r="J27" s="106">
        <f t="shared" si="4"/>
        <v>0</v>
      </c>
      <c r="L27" s="108"/>
    </row>
    <row r="28" spans="1:12" ht="39" x14ac:dyDescent="0.35">
      <c r="A28" s="102">
        <v>17</v>
      </c>
      <c r="B28" s="103" t="s">
        <v>137</v>
      </c>
      <c r="C28" s="103" t="s">
        <v>72</v>
      </c>
      <c r="D28" s="104" t="s">
        <v>138</v>
      </c>
      <c r="E28" s="104">
        <v>623</v>
      </c>
      <c r="F28" s="104">
        <v>1</v>
      </c>
      <c r="G28" s="105"/>
      <c r="H28" s="105"/>
      <c r="I28" s="105">
        <f t="shared" si="3"/>
        <v>0</v>
      </c>
      <c r="J28" s="106">
        <f t="shared" si="4"/>
        <v>0</v>
      </c>
      <c r="L28" s="108"/>
    </row>
    <row r="29" spans="1:12" ht="13" x14ac:dyDescent="0.35">
      <c r="A29" s="102">
        <v>18</v>
      </c>
      <c r="B29" s="103" t="s">
        <v>139</v>
      </c>
      <c r="C29" s="103" t="s">
        <v>140</v>
      </c>
      <c r="D29" s="104" t="s">
        <v>71</v>
      </c>
      <c r="E29" s="104">
        <v>1</v>
      </c>
      <c r="F29" s="104">
        <v>1</v>
      </c>
      <c r="G29" s="105"/>
      <c r="H29" s="105"/>
      <c r="I29" s="105">
        <f t="shared" si="3"/>
        <v>0</v>
      </c>
      <c r="J29" s="106">
        <f t="shared" si="4"/>
        <v>0</v>
      </c>
      <c r="L29" s="108"/>
    </row>
    <row r="30" spans="1:12" ht="52" x14ac:dyDescent="0.35">
      <c r="A30" s="102">
        <v>19</v>
      </c>
      <c r="B30" s="103" t="s">
        <v>141</v>
      </c>
      <c r="C30" s="103" t="s">
        <v>72</v>
      </c>
      <c r="D30" s="104" t="s">
        <v>138</v>
      </c>
      <c r="E30" s="104">
        <v>200</v>
      </c>
      <c r="F30" s="104">
        <v>1</v>
      </c>
      <c r="G30" s="105"/>
      <c r="H30" s="105"/>
      <c r="I30" s="105">
        <f t="shared" si="3"/>
        <v>0</v>
      </c>
      <c r="J30" s="106">
        <f t="shared" si="4"/>
        <v>0</v>
      </c>
      <c r="L30" s="108"/>
    </row>
    <row r="31" spans="1:12" ht="39" x14ac:dyDescent="0.35">
      <c r="A31" s="102">
        <v>20</v>
      </c>
      <c r="B31" s="103" t="s">
        <v>142</v>
      </c>
      <c r="C31" s="103" t="s">
        <v>143</v>
      </c>
      <c r="D31" s="104" t="s">
        <v>71</v>
      </c>
      <c r="E31" s="104">
        <v>1</v>
      </c>
      <c r="F31" s="104">
        <v>1</v>
      </c>
      <c r="G31" s="105"/>
      <c r="H31" s="105"/>
      <c r="I31" s="105">
        <f t="shared" si="3"/>
        <v>0</v>
      </c>
      <c r="J31" s="106">
        <f t="shared" si="4"/>
        <v>0</v>
      </c>
      <c r="L31" s="108"/>
    </row>
    <row r="32" spans="1:12" ht="26" x14ac:dyDescent="0.35">
      <c r="A32" s="102">
        <v>21</v>
      </c>
      <c r="B32" s="103" t="s">
        <v>144</v>
      </c>
      <c r="C32" s="103" t="s">
        <v>73</v>
      </c>
      <c r="D32" s="104" t="s">
        <v>70</v>
      </c>
      <c r="E32" s="104">
        <v>359</v>
      </c>
      <c r="F32" s="104">
        <v>12</v>
      </c>
      <c r="G32" s="105"/>
      <c r="H32" s="105"/>
      <c r="I32" s="105">
        <f t="shared" si="3"/>
        <v>0</v>
      </c>
      <c r="J32" s="106">
        <f t="shared" si="4"/>
        <v>0</v>
      </c>
      <c r="L32" s="108"/>
    </row>
    <row r="33" spans="1:12" ht="26" x14ac:dyDescent="0.35">
      <c r="A33" s="102">
        <v>22</v>
      </c>
      <c r="B33" s="103" t="s">
        <v>145</v>
      </c>
      <c r="C33" s="103" t="s">
        <v>73</v>
      </c>
      <c r="D33" s="104" t="s">
        <v>70</v>
      </c>
      <c r="E33" s="104">
        <v>5590</v>
      </c>
      <c r="F33" s="104">
        <v>12</v>
      </c>
      <c r="G33" s="105"/>
      <c r="H33" s="105"/>
      <c r="I33" s="105">
        <f t="shared" si="3"/>
        <v>0</v>
      </c>
      <c r="J33" s="106">
        <f t="shared" si="4"/>
        <v>0</v>
      </c>
      <c r="L33" s="108"/>
    </row>
    <row r="34" spans="1:12" ht="26" x14ac:dyDescent="0.35">
      <c r="A34" s="102">
        <v>23</v>
      </c>
      <c r="B34" s="103" t="s">
        <v>146</v>
      </c>
      <c r="C34" s="103" t="s">
        <v>73</v>
      </c>
      <c r="D34" s="104" t="s">
        <v>70</v>
      </c>
      <c r="E34" s="104">
        <v>17</v>
      </c>
      <c r="F34" s="104">
        <v>12</v>
      </c>
      <c r="G34" s="105"/>
      <c r="H34" s="105"/>
      <c r="I34" s="105">
        <f t="shared" si="3"/>
        <v>0</v>
      </c>
      <c r="J34" s="106">
        <f t="shared" si="4"/>
        <v>0</v>
      </c>
      <c r="L34" s="108"/>
    </row>
    <row r="35" spans="1:12" ht="26" x14ac:dyDescent="0.35">
      <c r="A35" s="102">
        <v>24</v>
      </c>
      <c r="B35" s="103" t="s">
        <v>147</v>
      </c>
      <c r="C35" s="103" t="s">
        <v>74</v>
      </c>
      <c r="D35" s="104" t="s">
        <v>138</v>
      </c>
      <c r="E35" s="104">
        <v>623</v>
      </c>
      <c r="F35" s="104">
        <v>12</v>
      </c>
      <c r="G35" s="105"/>
      <c r="H35" s="105"/>
      <c r="I35" s="105">
        <f t="shared" si="3"/>
        <v>0</v>
      </c>
      <c r="J35" s="106">
        <f t="shared" si="4"/>
        <v>0</v>
      </c>
      <c r="L35" s="108"/>
    </row>
    <row r="36" spans="1:12" ht="52" x14ac:dyDescent="0.35">
      <c r="A36" s="102">
        <v>25</v>
      </c>
      <c r="B36" s="103" t="s">
        <v>148</v>
      </c>
      <c r="C36" s="103" t="s">
        <v>73</v>
      </c>
      <c r="D36" s="104" t="s">
        <v>70</v>
      </c>
      <c r="E36" s="104">
        <v>300</v>
      </c>
      <c r="F36" s="104">
        <v>12</v>
      </c>
      <c r="G36" s="105"/>
      <c r="H36" s="105"/>
      <c r="I36" s="105">
        <f t="shared" si="3"/>
        <v>0</v>
      </c>
      <c r="J36" s="106">
        <f t="shared" si="4"/>
        <v>0</v>
      </c>
      <c r="L36" s="108"/>
    </row>
    <row r="37" spans="1:12" ht="39" x14ac:dyDescent="0.35">
      <c r="A37" s="102">
        <v>26</v>
      </c>
      <c r="B37" s="103" t="s">
        <v>149</v>
      </c>
      <c r="C37" s="103" t="s">
        <v>74</v>
      </c>
      <c r="D37" s="104" t="s">
        <v>138</v>
      </c>
      <c r="E37" s="104">
        <v>200</v>
      </c>
      <c r="F37" s="104">
        <v>12</v>
      </c>
      <c r="G37" s="105"/>
      <c r="H37" s="105"/>
      <c r="I37" s="105">
        <f t="shared" si="3"/>
        <v>0</v>
      </c>
      <c r="J37" s="106">
        <f t="shared" si="4"/>
        <v>0</v>
      </c>
      <c r="L37" s="108"/>
    </row>
    <row r="38" spans="1:12" ht="39" x14ac:dyDescent="0.35">
      <c r="A38" s="102">
        <v>27</v>
      </c>
      <c r="B38" s="103" t="s">
        <v>75</v>
      </c>
      <c r="C38" s="103" t="s">
        <v>76</v>
      </c>
      <c r="D38" s="104" t="s">
        <v>77</v>
      </c>
      <c r="E38" s="104">
        <v>10</v>
      </c>
      <c r="F38" s="104">
        <v>12</v>
      </c>
      <c r="G38" s="105"/>
      <c r="H38" s="105"/>
      <c r="I38" s="105">
        <f t="shared" si="3"/>
        <v>0</v>
      </c>
      <c r="J38" s="106">
        <f t="shared" si="4"/>
        <v>0</v>
      </c>
      <c r="L38" s="108"/>
    </row>
    <row r="39" spans="1:12" ht="39" x14ac:dyDescent="0.35">
      <c r="A39" s="102">
        <v>28</v>
      </c>
      <c r="B39" s="103" t="s">
        <v>78</v>
      </c>
      <c r="C39" s="103" t="s">
        <v>79</v>
      </c>
      <c r="D39" s="104" t="s">
        <v>77</v>
      </c>
      <c r="E39" s="104">
        <v>1</v>
      </c>
      <c r="F39" s="104">
        <v>12</v>
      </c>
      <c r="G39" s="105"/>
      <c r="H39" s="105"/>
      <c r="I39" s="105">
        <f t="shared" si="3"/>
        <v>0</v>
      </c>
      <c r="J39" s="106">
        <f t="shared" si="4"/>
        <v>0</v>
      </c>
      <c r="L39" s="108"/>
    </row>
    <row r="40" spans="1:12" ht="26" x14ac:dyDescent="0.35">
      <c r="A40" s="102">
        <v>29</v>
      </c>
      <c r="B40" s="103" t="s">
        <v>80</v>
      </c>
      <c r="C40" s="103" t="s">
        <v>81</v>
      </c>
      <c r="D40" s="104" t="s">
        <v>70</v>
      </c>
      <c r="E40" s="104">
        <v>1</v>
      </c>
      <c r="F40" s="104">
        <v>12</v>
      </c>
      <c r="G40" s="105"/>
      <c r="H40" s="105"/>
      <c r="I40" s="105">
        <f t="shared" si="3"/>
        <v>0</v>
      </c>
      <c r="J40" s="106">
        <f t="shared" si="4"/>
        <v>0</v>
      </c>
      <c r="L40" s="108"/>
    </row>
    <row r="41" spans="1:12" ht="26" x14ac:dyDescent="0.35">
      <c r="A41" s="102">
        <v>30</v>
      </c>
      <c r="B41" s="103" t="s">
        <v>82</v>
      </c>
      <c r="C41" s="103" t="s">
        <v>81</v>
      </c>
      <c r="D41" s="104" t="s">
        <v>83</v>
      </c>
      <c r="E41" s="104">
        <v>1</v>
      </c>
      <c r="F41" s="104">
        <v>12</v>
      </c>
      <c r="G41" s="105"/>
      <c r="H41" s="105"/>
      <c r="I41" s="105">
        <f t="shared" si="3"/>
        <v>0</v>
      </c>
      <c r="J41" s="106">
        <f t="shared" si="4"/>
        <v>0</v>
      </c>
      <c r="L41" s="108"/>
    </row>
    <row r="42" spans="1:12" ht="26" x14ac:dyDescent="0.35">
      <c r="A42" s="102">
        <v>31</v>
      </c>
      <c r="B42" s="103" t="s">
        <v>84</v>
      </c>
      <c r="C42" s="103" t="s">
        <v>85</v>
      </c>
      <c r="D42" s="104" t="s">
        <v>70</v>
      </c>
      <c r="E42" s="104">
        <v>1</v>
      </c>
      <c r="F42" s="104">
        <v>12</v>
      </c>
      <c r="G42" s="105"/>
      <c r="H42" s="105"/>
      <c r="I42" s="105">
        <f t="shared" si="3"/>
        <v>0</v>
      </c>
      <c r="J42" s="106">
        <f t="shared" si="4"/>
        <v>0</v>
      </c>
      <c r="L42" s="108"/>
    </row>
    <row r="43" spans="1:12" ht="26" x14ac:dyDescent="0.35">
      <c r="A43" s="102">
        <v>32</v>
      </c>
      <c r="B43" s="103" t="s">
        <v>86</v>
      </c>
      <c r="C43" s="103" t="s">
        <v>87</v>
      </c>
      <c r="D43" s="104" t="s">
        <v>88</v>
      </c>
      <c r="E43" s="104">
        <v>1</v>
      </c>
      <c r="F43" s="104">
        <v>12</v>
      </c>
      <c r="G43" s="105"/>
      <c r="H43" s="105"/>
      <c r="I43" s="105">
        <f t="shared" si="3"/>
        <v>0</v>
      </c>
      <c r="J43" s="106">
        <f t="shared" si="4"/>
        <v>0</v>
      </c>
      <c r="L43" s="108"/>
    </row>
    <row r="44" spans="1:12" ht="39" x14ac:dyDescent="0.35">
      <c r="A44" s="102">
        <v>33</v>
      </c>
      <c r="B44" s="103" t="s">
        <v>89</v>
      </c>
      <c r="C44" s="103" t="s">
        <v>90</v>
      </c>
      <c r="D44" s="104" t="s">
        <v>138</v>
      </c>
      <c r="E44" s="104">
        <v>1</v>
      </c>
      <c r="F44" s="104">
        <v>12</v>
      </c>
      <c r="G44" s="105"/>
      <c r="H44" s="105"/>
      <c r="I44" s="105">
        <f t="shared" si="3"/>
        <v>0</v>
      </c>
      <c r="J44" s="106">
        <f t="shared" si="4"/>
        <v>0</v>
      </c>
      <c r="L44" s="108"/>
    </row>
    <row r="45" spans="1:12" ht="39" x14ac:dyDescent="0.35">
      <c r="A45" s="102">
        <v>34</v>
      </c>
      <c r="B45" s="103" t="s">
        <v>91</v>
      </c>
      <c r="C45" s="103" t="s">
        <v>92</v>
      </c>
      <c r="D45" s="104" t="s">
        <v>138</v>
      </c>
      <c r="E45" s="104">
        <v>1</v>
      </c>
      <c r="F45" s="104">
        <v>12</v>
      </c>
      <c r="G45" s="105"/>
      <c r="H45" s="105"/>
      <c r="I45" s="105">
        <f t="shared" si="3"/>
        <v>0</v>
      </c>
      <c r="J45" s="106">
        <f t="shared" si="4"/>
        <v>0</v>
      </c>
      <c r="L45" s="108"/>
    </row>
    <row r="46" spans="1:12" ht="52" x14ac:dyDescent="0.35">
      <c r="A46" s="110">
        <v>35</v>
      </c>
      <c r="B46" s="103" t="s">
        <v>93</v>
      </c>
      <c r="C46" s="103" t="s">
        <v>94</v>
      </c>
      <c r="D46" s="111" t="s">
        <v>115</v>
      </c>
      <c r="E46" s="111">
        <v>1</v>
      </c>
      <c r="F46" s="110">
        <v>12</v>
      </c>
      <c r="G46" s="105"/>
      <c r="H46" s="105"/>
      <c r="I46" s="105">
        <f t="shared" si="3"/>
        <v>0</v>
      </c>
      <c r="J46" s="106">
        <f t="shared" si="4"/>
        <v>0</v>
      </c>
      <c r="L46" s="108"/>
    </row>
    <row r="47" spans="1:12" ht="52" x14ac:dyDescent="0.35">
      <c r="A47" s="110">
        <v>36</v>
      </c>
      <c r="B47" s="103" t="s">
        <v>95</v>
      </c>
      <c r="C47" s="103" t="s">
        <v>96</v>
      </c>
      <c r="D47" s="104" t="s">
        <v>116</v>
      </c>
      <c r="E47" s="111">
        <v>1</v>
      </c>
      <c r="F47" s="110">
        <v>12</v>
      </c>
      <c r="G47" s="105"/>
      <c r="H47" s="105"/>
      <c r="I47" s="105">
        <f t="shared" si="3"/>
        <v>0</v>
      </c>
      <c r="J47" s="106">
        <f t="shared" si="4"/>
        <v>0</v>
      </c>
      <c r="L47" s="108"/>
    </row>
    <row r="48" spans="1:12" ht="39" x14ac:dyDescent="0.35">
      <c r="A48" s="110">
        <v>37</v>
      </c>
      <c r="B48" s="103" t="s">
        <v>97</v>
      </c>
      <c r="C48" s="103" t="s">
        <v>98</v>
      </c>
      <c r="D48" s="104" t="s">
        <v>117</v>
      </c>
      <c r="E48" s="111">
        <v>1</v>
      </c>
      <c r="F48" s="110">
        <v>12</v>
      </c>
      <c r="G48" s="105"/>
      <c r="H48" s="105"/>
      <c r="I48" s="105">
        <f t="shared" si="3"/>
        <v>0</v>
      </c>
      <c r="J48" s="106">
        <f t="shared" si="4"/>
        <v>0</v>
      </c>
      <c r="L48" s="108"/>
    </row>
    <row r="49" spans="1:12" ht="52" x14ac:dyDescent="0.35">
      <c r="A49" s="102">
        <v>38</v>
      </c>
      <c r="B49" s="103" t="s">
        <v>99</v>
      </c>
      <c r="C49" s="103" t="s">
        <v>100</v>
      </c>
      <c r="D49" s="104" t="s">
        <v>101</v>
      </c>
      <c r="E49" s="104">
        <v>1</v>
      </c>
      <c r="F49" s="104">
        <v>12</v>
      </c>
      <c r="G49" s="105"/>
      <c r="H49" s="105"/>
      <c r="I49" s="105">
        <f t="shared" si="3"/>
        <v>0</v>
      </c>
      <c r="J49" s="106">
        <f t="shared" si="4"/>
        <v>0</v>
      </c>
      <c r="L49" s="108"/>
    </row>
    <row r="50" spans="1:12" ht="52" x14ac:dyDescent="0.35">
      <c r="A50" s="102">
        <v>39</v>
      </c>
      <c r="B50" s="94" t="s">
        <v>102</v>
      </c>
      <c r="C50" s="94" t="s">
        <v>103</v>
      </c>
      <c r="D50" s="104" t="s">
        <v>104</v>
      </c>
      <c r="E50" s="95">
        <v>1</v>
      </c>
      <c r="F50" s="104">
        <v>12</v>
      </c>
      <c r="G50" s="96"/>
      <c r="H50" s="96"/>
      <c r="I50" s="105">
        <f t="shared" si="3"/>
        <v>0</v>
      </c>
      <c r="J50" s="106">
        <f t="shared" si="4"/>
        <v>0</v>
      </c>
      <c r="L50" s="108"/>
    </row>
    <row r="51" spans="1:12" ht="52" x14ac:dyDescent="0.35">
      <c r="A51" s="102">
        <v>40</v>
      </c>
      <c r="B51" s="94" t="s">
        <v>105</v>
      </c>
      <c r="C51" s="94" t="s">
        <v>106</v>
      </c>
      <c r="D51" s="104" t="s">
        <v>107</v>
      </c>
      <c r="E51" s="95">
        <v>1</v>
      </c>
      <c r="F51" s="104">
        <v>12</v>
      </c>
      <c r="G51" s="96"/>
      <c r="H51" s="96"/>
      <c r="I51" s="105">
        <f t="shared" si="3"/>
        <v>0</v>
      </c>
      <c r="J51" s="106">
        <f t="shared" si="4"/>
        <v>0</v>
      </c>
      <c r="L51" s="108"/>
    </row>
    <row r="52" spans="1:12" ht="39" x14ac:dyDescent="0.35">
      <c r="A52" s="102">
        <v>41</v>
      </c>
      <c r="B52" s="94" t="s">
        <v>118</v>
      </c>
      <c r="C52" s="94" t="s">
        <v>108</v>
      </c>
      <c r="D52" s="104" t="s">
        <v>138</v>
      </c>
      <c r="E52" s="95">
        <v>1</v>
      </c>
      <c r="F52" s="104">
        <v>12</v>
      </c>
      <c r="G52" s="96"/>
      <c r="H52" s="96"/>
      <c r="I52" s="105">
        <f t="shared" si="3"/>
        <v>0</v>
      </c>
      <c r="J52" s="106">
        <f t="shared" si="4"/>
        <v>0</v>
      </c>
      <c r="L52" s="108"/>
    </row>
    <row r="53" spans="1:12" ht="39" x14ac:dyDescent="0.35">
      <c r="A53" s="102">
        <v>42</v>
      </c>
      <c r="B53" s="94" t="s">
        <v>119</v>
      </c>
      <c r="C53" s="94" t="s">
        <v>109</v>
      </c>
      <c r="D53" s="104" t="s">
        <v>138</v>
      </c>
      <c r="E53" s="95">
        <v>1</v>
      </c>
      <c r="F53" s="104">
        <v>12</v>
      </c>
      <c r="G53" s="96"/>
      <c r="H53" s="96"/>
      <c r="I53" s="105">
        <f t="shared" si="3"/>
        <v>0</v>
      </c>
      <c r="J53" s="106">
        <f t="shared" si="4"/>
        <v>0</v>
      </c>
      <c r="L53" s="108"/>
    </row>
    <row r="54" spans="1:12" ht="26" x14ac:dyDescent="0.35">
      <c r="A54" s="102">
        <v>43</v>
      </c>
      <c r="B54" s="94" t="s">
        <v>120</v>
      </c>
      <c r="C54" s="94" t="s">
        <v>110</v>
      </c>
      <c r="D54" s="104" t="s">
        <v>138</v>
      </c>
      <c r="E54" s="95">
        <v>1</v>
      </c>
      <c r="F54" s="104">
        <v>12</v>
      </c>
      <c r="G54" s="96"/>
      <c r="H54" s="96"/>
      <c r="I54" s="105">
        <f t="shared" si="3"/>
        <v>0</v>
      </c>
      <c r="J54" s="106">
        <f t="shared" si="4"/>
        <v>0</v>
      </c>
      <c r="L54" s="108"/>
    </row>
    <row r="55" spans="1:12" ht="13.5" thickBot="1" x14ac:dyDescent="0.4">
      <c r="A55" s="102">
        <v>44</v>
      </c>
      <c r="B55" s="94" t="s">
        <v>111</v>
      </c>
      <c r="C55" s="94" t="s">
        <v>150</v>
      </c>
      <c r="D55" s="104" t="s">
        <v>138</v>
      </c>
      <c r="E55" s="95">
        <v>1</v>
      </c>
      <c r="F55" s="104">
        <v>12</v>
      </c>
      <c r="G55" s="96"/>
      <c r="H55" s="96"/>
      <c r="I55" s="96">
        <f t="shared" si="0"/>
        <v>0</v>
      </c>
      <c r="J55" s="106">
        <f t="shared" si="1"/>
        <v>0</v>
      </c>
      <c r="L55" s="108"/>
    </row>
    <row r="56" spans="1:12" ht="18.649999999999999" customHeight="1" thickBot="1" x14ac:dyDescent="0.4">
      <c r="A56" s="135" t="s">
        <v>17</v>
      </c>
      <c r="B56" s="136"/>
      <c r="C56" s="136"/>
      <c r="D56" s="137"/>
      <c r="E56" s="101"/>
      <c r="F56" s="107"/>
      <c r="G56" s="109">
        <f>+SUM(G12:G55)</f>
        <v>0</v>
      </c>
      <c r="H56" s="100">
        <f>+SUM(H12:H55)</f>
        <v>0</v>
      </c>
      <c r="I56" s="100">
        <f>+SUM(I12:I55)</f>
        <v>0</v>
      </c>
      <c r="J56" s="100">
        <f>+SUM(J12:J55)</f>
        <v>0</v>
      </c>
      <c r="L56" s="108"/>
    </row>
    <row r="57" spans="1:12" ht="13.5" thickBot="1" x14ac:dyDescent="0.4"/>
    <row r="58" spans="1:12" ht="92.5" customHeight="1" thickBot="1" x14ac:dyDescent="0.4">
      <c r="A58" s="113" t="s">
        <v>151</v>
      </c>
      <c r="B58" s="114"/>
      <c r="C58" s="114"/>
      <c r="D58" s="114"/>
      <c r="E58" s="114"/>
      <c r="F58" s="114"/>
      <c r="G58" s="114"/>
      <c r="H58" s="114"/>
      <c r="I58" s="114"/>
      <c r="J58" s="115"/>
    </row>
    <row r="60" spans="1:12" ht="38.25" customHeight="1" x14ac:dyDescent="0.2">
      <c r="B60" s="93"/>
      <c r="G60" s="91"/>
      <c r="J60" s="85"/>
    </row>
    <row r="62" spans="1:12" ht="38.25" customHeight="1" x14ac:dyDescent="0.35">
      <c r="G62" s="92"/>
    </row>
  </sheetData>
  <mergeCells count="10">
    <mergeCell ref="A58:J58"/>
    <mergeCell ref="B6:C6"/>
    <mergeCell ref="B7:C7"/>
    <mergeCell ref="B8:C8"/>
    <mergeCell ref="A1:J3"/>
    <mergeCell ref="A5:J5"/>
    <mergeCell ref="E6:H6"/>
    <mergeCell ref="E7:H7"/>
    <mergeCell ref="E8:H8"/>
    <mergeCell ref="A56:D56"/>
  </mergeCells>
  <phoneticPr fontId="26" type="noConversion"/>
  <pageMargins left="0.70866141732283472" right="0.70866141732283472" top="0.74803149606299213" bottom="0.74803149606299213" header="0.31496062992125984" footer="0.31496062992125984"/>
  <pageSetup paperSize="9" scale="27"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35"/>
  <cols>
    <col min="1" max="1" width="18.54296875" style="16" customWidth="1"/>
    <col min="2" max="2" width="18.453125" style="16" customWidth="1"/>
    <col min="3" max="4" width="18.453125" style="70" customWidth="1"/>
    <col min="5" max="8" width="18.453125" style="16" customWidth="1"/>
    <col min="9" max="9" width="22.453125" style="16" customWidth="1"/>
    <col min="10" max="10" width="2.1796875" style="16" customWidth="1"/>
    <col min="11" max="11" width="14.54296875" style="16" hidden="1" customWidth="1"/>
    <col min="12" max="14" width="16" style="1" hidden="1" customWidth="1"/>
    <col min="15" max="15" width="16" style="16" hidden="1" customWidth="1"/>
    <col min="16" max="16384" width="11.453125" style="16" hidden="1"/>
  </cols>
  <sheetData>
    <row r="1" spans="1:12" s="1" customFormat="1" ht="12.75" customHeight="1" x14ac:dyDescent="0.35">
      <c r="C1" s="2"/>
      <c r="D1" s="2"/>
    </row>
    <row r="2" spans="1:12" s="1" customFormat="1" ht="3.75" customHeight="1" x14ac:dyDescent="0.35">
      <c r="C2" s="2"/>
      <c r="D2" s="2"/>
    </row>
    <row r="3" spans="1:12" s="1" customFormat="1" ht="25.5" customHeight="1" x14ac:dyDescent="0.35">
      <c r="A3" s="141" t="s">
        <v>18</v>
      </c>
      <c r="B3" s="141"/>
      <c r="C3" s="141"/>
      <c r="D3" s="141"/>
      <c r="E3" s="141"/>
      <c r="F3" s="141"/>
      <c r="G3" s="141"/>
      <c r="H3" s="141"/>
      <c r="I3" s="141"/>
    </row>
    <row r="4" spans="1:12" s="1" customFormat="1" ht="3.75" customHeight="1" x14ac:dyDescent="0.35">
      <c r="A4" s="3"/>
      <c r="B4" s="3"/>
      <c r="C4" s="3"/>
      <c r="D4" s="3"/>
      <c r="E4" s="3"/>
      <c r="F4" s="3"/>
      <c r="G4" s="3"/>
    </row>
    <row r="5" spans="1:12" s="1" customFormat="1" ht="21" customHeight="1" x14ac:dyDescent="0.35">
      <c r="A5" s="4" t="s">
        <v>19</v>
      </c>
      <c r="B5" s="142"/>
      <c r="C5" s="143"/>
      <c r="D5" s="5" t="s">
        <v>20</v>
      </c>
      <c r="E5" s="142" t="s">
        <v>21</v>
      </c>
      <c r="F5" s="143"/>
      <c r="G5" s="5" t="s">
        <v>22</v>
      </c>
      <c r="H5" s="144">
        <v>43220</v>
      </c>
      <c r="I5" s="145"/>
    </row>
    <row r="6" spans="1:12" s="1" customFormat="1" ht="21" customHeight="1" x14ac:dyDescent="0.35">
      <c r="A6" s="6" t="s">
        <v>23</v>
      </c>
      <c r="B6" s="142" t="s">
        <v>24</v>
      </c>
      <c r="C6" s="143"/>
      <c r="D6" s="5" t="s">
        <v>25</v>
      </c>
      <c r="E6" s="142" t="s">
        <v>26</v>
      </c>
      <c r="F6" s="143"/>
      <c r="G6" s="7" t="s">
        <v>27</v>
      </c>
      <c r="H6" s="142">
        <v>3164728247</v>
      </c>
      <c r="I6" s="143"/>
      <c r="L6" s="8"/>
    </row>
    <row r="7" spans="1:12" s="1" customFormat="1" ht="21" customHeight="1" x14ac:dyDescent="0.35">
      <c r="A7" s="6" t="s">
        <v>7</v>
      </c>
      <c r="B7" s="142" t="s">
        <v>28</v>
      </c>
      <c r="C7" s="143"/>
      <c r="D7" s="5" t="s">
        <v>29</v>
      </c>
      <c r="E7" s="146" t="s">
        <v>30</v>
      </c>
      <c r="F7" s="147"/>
      <c r="G7" s="7" t="s">
        <v>31</v>
      </c>
      <c r="H7" s="146">
        <v>2362022</v>
      </c>
      <c r="I7" s="147"/>
      <c r="K7"/>
    </row>
    <row r="8" spans="1:12" s="1" customFormat="1" ht="3.75" customHeight="1" x14ac:dyDescent="0.35">
      <c r="C8" s="2"/>
      <c r="D8" s="2"/>
      <c r="E8" s="9"/>
    </row>
    <row r="9" spans="1:12" s="1" customFormat="1" ht="18.75" customHeight="1" x14ac:dyDescent="0.35">
      <c r="A9" s="148" t="s">
        <v>32</v>
      </c>
      <c r="B9" s="148"/>
      <c r="C9" s="148"/>
      <c r="D9" s="148"/>
      <c r="E9" s="148"/>
      <c r="F9" s="148"/>
      <c r="G9" s="148"/>
      <c r="H9" s="148"/>
      <c r="I9" s="148"/>
    </row>
    <row r="10" spans="1:12" s="1" customFormat="1" ht="119.25" customHeight="1" x14ac:dyDescent="0.35">
      <c r="A10" s="149" t="s">
        <v>33</v>
      </c>
      <c r="B10" s="149"/>
      <c r="C10" s="149"/>
      <c r="D10" s="149"/>
      <c r="E10" s="149"/>
      <c r="F10" s="149"/>
      <c r="G10" s="149"/>
      <c r="H10" s="149"/>
      <c r="I10" s="149"/>
    </row>
    <row r="11" spans="1:12" s="1" customFormat="1" ht="17.5" customHeight="1" x14ac:dyDescent="0.35">
      <c r="A11" s="138" t="s">
        <v>34</v>
      </c>
      <c r="B11" s="139"/>
      <c r="C11" s="139"/>
      <c r="D11" s="139"/>
      <c r="E11" s="139"/>
      <c r="F11" s="139"/>
      <c r="G11" s="139"/>
      <c r="H11" s="139"/>
      <c r="I11" s="140"/>
    </row>
    <row r="12" spans="1:12" s="1" customFormat="1" ht="15.65" customHeight="1" x14ac:dyDescent="0.35">
      <c r="A12" s="152" t="s">
        <v>35</v>
      </c>
      <c r="B12" s="153"/>
      <c r="C12" s="153"/>
      <c r="D12" s="153"/>
      <c r="E12" s="153"/>
      <c r="F12" s="153"/>
      <c r="G12" s="153"/>
      <c r="H12" s="153"/>
      <c r="I12" s="154"/>
    </row>
    <row r="13" spans="1:12" s="1" customFormat="1" ht="24.75" customHeight="1" x14ac:dyDescent="0.35">
      <c r="A13" s="155" t="s">
        <v>36</v>
      </c>
      <c r="B13" s="156"/>
      <c r="C13" s="156"/>
      <c r="D13" s="156"/>
      <c r="E13" s="156"/>
      <c r="F13" s="156"/>
      <c r="G13" s="156"/>
      <c r="H13" s="156"/>
      <c r="I13" s="157"/>
    </row>
    <row r="14" spans="1:12" s="1" customFormat="1" ht="3.75" customHeight="1" x14ac:dyDescent="0.35">
      <c r="A14" s="9"/>
      <c r="B14" s="9"/>
      <c r="C14" s="9"/>
      <c r="D14" s="9"/>
      <c r="E14" s="9"/>
      <c r="F14" s="9"/>
      <c r="G14" s="9"/>
    </row>
    <row r="15" spans="1:12" s="1" customFormat="1" ht="17.25" customHeight="1" x14ac:dyDescent="0.35">
      <c r="A15" s="158" t="s">
        <v>10</v>
      </c>
      <c r="B15" s="159"/>
      <c r="C15" s="10" t="s">
        <v>37</v>
      </c>
      <c r="D15" s="9"/>
      <c r="E15" s="9"/>
      <c r="F15" s="9"/>
      <c r="G15" s="9"/>
    </row>
    <row r="16" spans="1:12" s="1" customFormat="1" ht="3.75" customHeight="1" x14ac:dyDescent="0.35">
      <c r="B16" s="160"/>
      <c r="C16" s="160"/>
      <c r="D16" s="160"/>
      <c r="E16" s="160"/>
    </row>
    <row r="17" spans="1:14" ht="63" customHeight="1" thickBot="1" x14ac:dyDescent="0.4">
      <c r="A17" s="11" t="s">
        <v>38</v>
      </c>
      <c r="B17" s="12" t="s">
        <v>39</v>
      </c>
      <c r="C17" s="13" t="s">
        <v>40</v>
      </c>
      <c r="D17" s="12" t="s">
        <v>41</v>
      </c>
      <c r="E17" s="14" t="s">
        <v>14</v>
      </c>
      <c r="F17" s="14" t="s">
        <v>13</v>
      </c>
      <c r="G17" s="14" t="s">
        <v>15</v>
      </c>
      <c r="H17" s="14" t="s">
        <v>42</v>
      </c>
      <c r="I17" s="15" t="s">
        <v>43</v>
      </c>
      <c r="L17" s="8"/>
    </row>
    <row r="18" spans="1:14" ht="37.5" customHeight="1" thickTop="1" x14ac:dyDescent="0.35">
      <c r="A18" s="17" t="s">
        <v>44</v>
      </c>
      <c r="B18" s="18">
        <v>6</v>
      </c>
      <c r="C18" s="19" t="s">
        <v>45</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35">
      <c r="A19" s="26" t="s">
        <v>44</v>
      </c>
      <c r="B19" s="27">
        <v>6</v>
      </c>
      <c r="C19" s="28" t="s">
        <v>46</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4">
      <c r="A20" s="35" t="s">
        <v>44</v>
      </c>
      <c r="B20" s="36">
        <v>6</v>
      </c>
      <c r="C20" s="37" t="s">
        <v>47</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35">
      <c r="A21" s="44" t="s">
        <v>44</v>
      </c>
      <c r="B21" s="45">
        <v>10</v>
      </c>
      <c r="C21" s="46" t="s">
        <v>45</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35">
      <c r="A22" s="26" t="s">
        <v>44</v>
      </c>
      <c r="B22" s="52">
        <v>10</v>
      </c>
      <c r="C22" s="28" t="s">
        <v>46</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4">
      <c r="A23" s="26" t="s">
        <v>44</v>
      </c>
      <c r="B23" s="52">
        <v>10</v>
      </c>
      <c r="C23" s="54" t="s">
        <v>47</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35">
      <c r="A24" s="44" t="s">
        <v>44</v>
      </c>
      <c r="B24" s="45">
        <v>15</v>
      </c>
      <c r="C24" s="46" t="s">
        <v>45</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35">
      <c r="A25" s="26" t="s">
        <v>44</v>
      </c>
      <c r="B25" s="52">
        <v>15</v>
      </c>
      <c r="C25" s="28" t="s">
        <v>46</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4">
      <c r="A26" s="26" t="s">
        <v>44</v>
      </c>
      <c r="B26" s="52">
        <v>15</v>
      </c>
      <c r="C26" s="54" t="s">
        <v>47</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35">
      <c r="A27" s="44" t="s">
        <v>48</v>
      </c>
      <c r="B27" s="45">
        <v>30</v>
      </c>
      <c r="C27" s="46" t="s">
        <v>45</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35">
      <c r="A28" s="26" t="s">
        <v>48</v>
      </c>
      <c r="B28" s="52">
        <v>30</v>
      </c>
      <c r="C28" s="28" t="s">
        <v>46</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4">
      <c r="A29" s="26" t="s">
        <v>48</v>
      </c>
      <c r="B29" s="52">
        <v>30</v>
      </c>
      <c r="C29" s="54" t="s">
        <v>47</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35">
      <c r="A30" s="44" t="s">
        <v>48</v>
      </c>
      <c r="B30" s="45">
        <v>40</v>
      </c>
      <c r="C30" s="46" t="s">
        <v>45</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35">
      <c r="A31" s="26" t="s">
        <v>48</v>
      </c>
      <c r="B31" s="52">
        <v>40</v>
      </c>
      <c r="C31" s="28" t="s">
        <v>46</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4">
      <c r="A32" s="35" t="s">
        <v>48</v>
      </c>
      <c r="B32" s="58">
        <v>40</v>
      </c>
      <c r="C32" s="37" t="s">
        <v>47</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35">
      <c r="A33" s="17" t="s">
        <v>48</v>
      </c>
      <c r="B33" s="62">
        <v>80</v>
      </c>
      <c r="C33" s="19" t="s">
        <v>45</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35">
      <c r="A34" s="26" t="s">
        <v>48</v>
      </c>
      <c r="B34" s="52">
        <v>80</v>
      </c>
      <c r="C34" s="28" t="s">
        <v>46</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35">
      <c r="A35" s="63" t="s">
        <v>48</v>
      </c>
      <c r="B35" s="64">
        <v>80</v>
      </c>
      <c r="C35" s="28" t="s">
        <v>47</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4">
      <c r="A36" s="161" t="s">
        <v>49</v>
      </c>
      <c r="B36" s="161"/>
      <c r="C36" s="161"/>
      <c r="D36" s="65">
        <f>SUM(D18:D35)</f>
        <v>43</v>
      </c>
      <c r="H36" s="66">
        <f>IF(SUM(H18:H35)=0,"",SUM(H18:H35))</f>
        <v>795788700</v>
      </c>
      <c r="I36" s="67"/>
      <c r="K36" s="68"/>
    </row>
    <row r="37" spans="1:14" ht="3.75" customHeight="1" x14ac:dyDescent="0.35">
      <c r="B37" s="69"/>
    </row>
    <row r="38" spans="1:14" s="1" customFormat="1" ht="15.65" customHeight="1" x14ac:dyDescent="0.35">
      <c r="A38" s="162" t="s">
        <v>50</v>
      </c>
      <c r="B38" s="162"/>
      <c r="C38" s="162"/>
      <c r="D38" s="162"/>
      <c r="E38" s="162"/>
      <c r="F38" s="162"/>
      <c r="G38" s="162"/>
      <c r="H38" s="162"/>
      <c r="I38" s="162"/>
    </row>
    <row r="39" spans="1:14" s="1" customFormat="1" ht="57.75" customHeight="1" x14ac:dyDescent="0.35">
      <c r="A39" s="150" t="s">
        <v>51</v>
      </c>
      <c r="B39" s="150"/>
      <c r="C39" s="150"/>
      <c r="D39" s="150"/>
      <c r="E39" s="150"/>
      <c r="F39" s="150"/>
      <c r="G39" s="150"/>
      <c r="H39" s="150"/>
      <c r="I39" s="150"/>
    </row>
    <row r="40" spans="1:14" ht="19.5" customHeight="1" x14ac:dyDescent="0.35">
      <c r="A40" s="151" t="s">
        <v>52</v>
      </c>
      <c r="B40" s="151"/>
      <c r="C40" s="151"/>
      <c r="D40" s="151"/>
      <c r="E40" s="151"/>
      <c r="F40" s="151"/>
      <c r="G40" s="151"/>
      <c r="H40" s="151"/>
      <c r="I40" s="151"/>
      <c r="J40" s="1"/>
    </row>
    <row r="41" spans="1:14" ht="15.5" x14ac:dyDescent="0.35">
      <c r="J41" s="1"/>
    </row>
    <row r="42" spans="1:14" ht="15" customHeight="1" x14ac:dyDescent="0.35"/>
  </sheetData>
  <mergeCells count="21">
    <mergeCell ref="A39:I39"/>
    <mergeCell ref="A40:I40"/>
    <mergeCell ref="A12:I12"/>
    <mergeCell ref="A13:I13"/>
    <mergeCell ref="A15:B15"/>
    <mergeCell ref="B16:E16"/>
    <mergeCell ref="A36:C36"/>
    <mergeCell ref="A38:I38"/>
    <mergeCell ref="A11:I11"/>
    <mergeCell ref="A3:I3"/>
    <mergeCell ref="B5:C5"/>
    <mergeCell ref="E5:F5"/>
    <mergeCell ref="H5:I5"/>
    <mergeCell ref="B6:C6"/>
    <mergeCell ref="E6:F6"/>
    <mergeCell ref="H6:I6"/>
    <mergeCell ref="B7:C7"/>
    <mergeCell ref="E7:F7"/>
    <mergeCell ref="H7:I7"/>
    <mergeCell ref="A9:I9"/>
    <mergeCell ref="A10:I10"/>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Metadata/LabelInfo.xml><?xml version="1.0" encoding="utf-8"?>
<clbl:labelList xmlns:clbl="http://schemas.microsoft.com/office/2020/mipLabelMetadata">
  <clbl:label id="{6d4a1d0b-1085-4621-a04c-793d50865184}" enabled="1" method="Standard" siteId="{052126ec-16f8-47eb-ae56-6886b94a935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 COTIZACION </vt:lpstr>
      <vt:lpstr>Cotización (2)</vt:lpstr>
      <vt:lpstr>'Cotización (2)'!Área_de_impresión</vt:lpstr>
      <vt:lpstr>'FORMATO COTIZACION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Ricardo Castro Almeida</cp:lastModifiedBy>
  <cp:revision/>
  <dcterms:created xsi:type="dcterms:W3CDTF">2018-12-17T00:47:47Z</dcterms:created>
  <dcterms:modified xsi:type="dcterms:W3CDTF">2026-05-22T14:51:53Z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2022-04-28T17:59:36Z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27bb054d-09b6-4378-9459-3462d1615cc7</vt:lpwstr>
  </property>
  <property fmtid="{D5CDD505-2E9C-101B-9397-08002B2CF9AE}" pid="8" name="MSIP_Label_6d4a1d0b-1085-4621-a04c-793d50865184_ContentBits">
    <vt:lpwstr>0</vt:lpwstr>
  </property>
</Properties>
</file>