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G:\Unidades compartidas\PUBLICACIONES\VIGENCIA 2026\DOCUMENTOS DE APOYO\PROVEEDORES\PERSONA JURÍDICA\SOPORTE OJS-OMP\Editables\"/>
    </mc:Choice>
  </mc:AlternateContent>
  <xr:revisionPtr revIDLastSave="0" documentId="13_ncr:1_{1C7CB547-A5D1-4097-A661-DF7608348E4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álisis de riesg contratración" sheetId="1" r:id="rId1"/>
    <sheet name="V1" sheetId="2" state="hidden" r:id="rId2"/>
  </sheets>
  <externalReferences>
    <externalReference r:id="rId3"/>
  </externalReferences>
  <definedNames>
    <definedName name="_Hlk40285583" localSheetId="0">'análisis de riesg contratración'!$A$8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3" i="1" l="1"/>
  <c r="M12" i="1"/>
  <c r="K11" i="1"/>
  <c r="I11" i="1"/>
  <c r="L11" i="1" s="1"/>
  <c r="M11" i="1" s="1"/>
  <c r="K10" i="1" l="1"/>
  <c r="I10" i="1"/>
  <c r="L10" i="1" l="1"/>
  <c r="M10" i="1" s="1"/>
</calcChain>
</file>

<file path=xl/sharedStrings.xml><?xml version="1.0" encoding="utf-8"?>
<sst xmlns="http://schemas.openxmlformats.org/spreadsheetml/2006/main" count="152" uniqueCount="96">
  <si>
    <t>CÓDIGO:</t>
  </si>
  <si>
    <t>VERSIÓN:</t>
  </si>
  <si>
    <t>FECHA:</t>
  </si>
  <si>
    <t>DESCRIPCIÓN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</si>
  <si>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</si>
  <si>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</si>
  <si>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</si>
  <si>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</si>
  <si>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</si>
  <si>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</si>
  <si>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</si>
  <si>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Valoración</t>
  </si>
  <si>
    <t>Impacto</t>
  </si>
  <si>
    <t>Calificación total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</si>
  <si>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</si>
  <si>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</si>
  <si>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</si>
  <si>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</si>
  <si>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</t>
  </si>
  <si>
    <t>Persona responsable de atender por implementar el tratamiento</t>
  </si>
  <si>
    <t>Fecha estimada en que se inicia el tratamiento</t>
  </si>
  <si>
    <t>Fecha estimada en que se completa el tratamiento</t>
  </si>
  <si>
    <t>Monitoreo y revisión</t>
  </si>
  <si>
    <t xml:space="preserve">Calificación </t>
  </si>
  <si>
    <t xml:space="preserve">Calificación total </t>
  </si>
  <si>
    <t>¿Cómo se realiza  el monitoreo?</t>
  </si>
  <si>
    <t>Periodicidad  ¿Cuándo?</t>
  </si>
  <si>
    <t xml:space="preserve">General </t>
  </si>
  <si>
    <t>Riesgos Económicos</t>
  </si>
  <si>
    <t>Raro</t>
  </si>
  <si>
    <t>Insignificante</t>
  </si>
  <si>
    <t>Riesgo Extremo</t>
  </si>
  <si>
    <t>8_10</t>
  </si>
  <si>
    <t>Específico</t>
  </si>
  <si>
    <t>Riesgos Sociales o Políticos</t>
  </si>
  <si>
    <t>Improbable</t>
  </si>
  <si>
    <t>Menor</t>
  </si>
  <si>
    <t>Riesgo alto</t>
  </si>
  <si>
    <t>6_7</t>
  </si>
  <si>
    <t>Riesgos Operacionales</t>
  </si>
  <si>
    <t>Posible</t>
  </si>
  <si>
    <t>Moderado</t>
  </si>
  <si>
    <t>Riesgo Medio</t>
  </si>
  <si>
    <t>Riesgos Financieros</t>
  </si>
  <si>
    <t>Probable</t>
  </si>
  <si>
    <t>Mayor</t>
  </si>
  <si>
    <t>Riesgo Bajo</t>
  </si>
  <si>
    <t>2_4</t>
  </si>
  <si>
    <t>Riesgos Regulatorios</t>
  </si>
  <si>
    <t>Casi cierto</t>
  </si>
  <si>
    <t>Catastrófico</t>
  </si>
  <si>
    <t xml:space="preserve">Interno </t>
  </si>
  <si>
    <t>Riesgos de la Naturaleza</t>
  </si>
  <si>
    <t>Externo</t>
  </si>
  <si>
    <t>Riesgos Ambientales</t>
  </si>
  <si>
    <t>Riesgos Tecnológicos</t>
  </si>
  <si>
    <t>Planeación</t>
  </si>
  <si>
    <t>Selección</t>
  </si>
  <si>
    <t>Contratación</t>
  </si>
  <si>
    <t>Ejecución</t>
  </si>
  <si>
    <t>OBJETO CONTRACTUAL</t>
  </si>
  <si>
    <t>GC-PR-05-FO-09</t>
  </si>
  <si>
    <r>
      <t xml:space="preserve">De acuerdo con el artículo 2.2.1.1.1.3.1 del Decreto 1082 de 2015, se entiende por riesgo el </t>
    </r>
    <r>
      <rPr>
        <i/>
        <sz val="12"/>
        <color rgb="FF000000"/>
        <rFont val="Arial"/>
        <family val="2"/>
      </rPr>
      <t xml:space="preserve">"Evento que puede generar efectos adversos y de distinta magnitud en el logro de los objetivos del proceso de contratación o en la ejecución de un contrato". </t>
    </r>
    <r>
      <rPr>
        <sz val="12"/>
        <color rgb="FF000000"/>
        <rFont val="Arial"/>
      </rPr>
      <t>El Instituto Colombiano de Antropología e Historia, identifica los siguientes riesgos asociados al proceso de contratación:
Para el análisis del riesgo, se recomienda hacer uso del Manual para la Identificación y Cobertura del Riesgo en los Procesos de Contratación de la Agencia Nacional de Contratación Pública, que podrá ser consultado en el siguiente enlace: https://www.colombiacompra.gov.co/sites/cce_public/files/cce_documents/cce_manual_cobertura_riesgo.pdf</t>
    </r>
  </si>
  <si>
    <t>No.</t>
  </si>
  <si>
    <t>PROCEDIMIENTO DE GESTIÓN PRECONTRACTUAL</t>
  </si>
  <si>
    <t>02</t>
  </si>
  <si>
    <t>ANÁLISIS DEL RIESGO Y MITIGACIÓN</t>
  </si>
  <si>
    <t>Los productos editoriales no se ajusten a las pautas determinadas por la política editorial de la entidad, ni de las Bases de Indexación que incluyen a las revistas científicas</t>
  </si>
  <si>
    <t>Perdida de las categorías de medición de las revistas científicas de la entidad debido al incumplimiento en los requisitos exigidos por el Ministerio de Ciencia y Tecnología para acreditar los sellos editoriales académicos, los cuales deben contar con un catálogo digital y con un software editorial para libros.</t>
  </si>
  <si>
    <t>ICANH /  contratista</t>
  </si>
  <si>
    <t>Contar con un apoyo tecnológico que dé soporte a las actividades de posedición de las revistas como lo son: software antiplagio, lmarcación de números DOI y funcionamiento del gestor de contenidos OJS.</t>
  </si>
  <si>
    <t>no</t>
  </si>
  <si>
    <t>Supervisor</t>
  </si>
  <si>
    <t>inicio del contrato</t>
  </si>
  <si>
    <t>final del contrato</t>
  </si>
  <si>
    <t>Revisión constante del dominio icanh.gov.co, en el cual se encuentran alojadas las revistas y validar el funcionamiento de las plataformas y enlaces que llevan a los cotenidos de las revistas y verificar sus vínculos.</t>
  </si>
  <si>
    <t>Con la publicación de cada volumen de la revista (cuatrimestral</t>
  </si>
  <si>
    <t>Expedición de normas que impongan nuevos tributos, impuestos o cargas parafiscales, que pueden afectar el equilibrio económico del contrato.</t>
  </si>
  <si>
    <t>Mayores costos.
(i) Carga adicional a las previstas, que puede afectar a nivel económico y operacional a las dos partes del contrato.
 (ii) Variación en el valor del contrato.</t>
  </si>
  <si>
    <t>ENTIDAD/CONTRATISTA</t>
  </si>
  <si>
    <t>Aplicación inmediata de las disposiciones legales y ajuste de los procesos internos de la entidad, y negociación en caso de presentarse un desequilibrio económico.</t>
  </si>
  <si>
    <t>Desde la fecha de suscripción del contrato</t>
  </si>
  <si>
    <t>Hasta la finalización de la ejecución del contrato</t>
  </si>
  <si>
    <t>Consulta permanente de las normatividad vigente que pueda alterar las condiciones iniciales del contrato.</t>
  </si>
  <si>
    <t xml:space="preserve">Mensual </t>
  </si>
  <si>
    <t>Variación significativa en los precios de mercado diferentes a la regulación del gobierno de los insumos, actividades, sistemas de distribución de transporte, entre otros, necesarios para cumplir  con el objeto y las obligaciones pactadas y que afecte sustancialmente los costos asociados a la ejecución del contrato.</t>
  </si>
  <si>
    <t>Aumento en los precios del mercado.</t>
  </si>
  <si>
    <t>Acogerse a los valores unitarios ofertados como fijos, y que no esté sujeto a las variaciones del precio de los insumos requeridos.</t>
  </si>
  <si>
    <t xml:space="preserve">(i) Mediante la supervisión del contrato 
(ii) Reuniones periodicas </t>
  </si>
  <si>
    <t xml:space="preserve">Permanente </t>
  </si>
  <si>
    <t xml:space="preserve">Daños o fallas en las plataformas tecnológicas utilizadas para la ejecución contractual. </t>
  </si>
  <si>
    <t xml:space="preserve">Demoras en la prestación del servicio por causas externas al contratista </t>
  </si>
  <si>
    <t>ENTIDAD</t>
  </si>
  <si>
    <t>Reducir la probabilidad de ocurrencia efectuando inspección continúa a los servicios y realizando la respectiva planeación que le permita cumplir con el objeto del contrato en los tiempos estipulados, tomando en cuenta las variables en la demora en la puesta del servicio.</t>
  </si>
  <si>
    <t xml:space="preserve">(i) Verificación de las circunstancias por parte del supervisor del contrato.
(ii) Proposición de parte del contratista de alternativas para realizar el evento.  </t>
  </si>
  <si>
    <t xml:space="preserve">Prestación de servicios de soporte técnico, configuración, mantenimiento y asesoría integral en las plataformas Open Journal Systems (OJS) y Open Monograph Press (OMP), asignación de los códigos DOI (Digital Object Identifier), preservación digital en Portico y acceso a herramientas de detección de plagio para las revistas científicas y libros resultado de investigación producidos por el Instituto Colombiano de Antropología e Historia (ICANH).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</si>
</sst>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  <scheme val="minor"/>
    </font>
    <font>
      <sz val="12"/>
      <color rgb="FF000000"/>
      <name val="Arial"/>
    </font>
    <font>
      <sz val="11"/>
      <name val="Calibri"/>
    </font>
    <font>
      <b/>
      <sz val="12"/>
      <color rgb="FF000000"/>
      <name val="Arial"/>
    </font>
    <font>
      <b/>
      <sz val="12"/>
      <name val="Arial"/>
    </font>
    <font>
      <sz val="12"/>
      <name val="Arial"/>
    </font>
    <font>
      <b/>
      <sz val="11"/>
      <name val="Calibri"/>
    </font>
    <font>
      <sz val="11"/>
      <name val="Calibri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E2EFD9"/>
      </patternFill>
    </fill>
  </fills>
  <borders count="4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5" fillId="0" borderId="15" xfId="0" applyFont="1" applyBorder="1"/>
    <xf numFmtId="0" fontId="6" fillId="0" borderId="0" xfId="0" applyFont="1"/>
    <xf numFmtId="1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49" fontId="8" fillId="0" borderId="27" xfId="0" applyNumberFormat="1" applyFont="1" applyBorder="1" applyAlignment="1">
      <alignment horizontal="center" vertical="center" wrapText="1"/>
    </xf>
    <xf numFmtId="14" fontId="3" fillId="0" borderId="34" xfId="0" applyNumberFormat="1" applyFont="1" applyBorder="1" applyAlignment="1">
      <alignment horizontal="center" vertical="center" wrapText="1"/>
    </xf>
    <xf numFmtId="0" fontId="2" fillId="0" borderId="35" xfId="0" applyFont="1" applyBorder="1"/>
    <xf numFmtId="0" fontId="2" fillId="0" borderId="36" xfId="0" applyFont="1" applyBorder="1"/>
    <xf numFmtId="0" fontId="2" fillId="0" borderId="37" xfId="0" applyFont="1" applyBorder="1"/>
    <xf numFmtId="0" fontId="3" fillId="0" borderId="35" xfId="0" applyFont="1" applyBorder="1" applyAlignment="1">
      <alignment horizontal="center" vertical="center" wrapText="1"/>
    </xf>
    <xf numFmtId="14" fontId="3" fillId="0" borderId="35" xfId="0" applyNumberFormat="1" applyFont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textRotation="90"/>
    </xf>
    <xf numFmtId="0" fontId="12" fillId="0" borderId="39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 textRotation="90"/>
    </xf>
    <xf numFmtId="0" fontId="4" fillId="2" borderId="10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3" borderId="12" xfId="0" applyFont="1" applyFill="1" applyBorder="1"/>
    <xf numFmtId="0" fontId="2" fillId="3" borderId="13" xfId="0" applyFont="1" applyFill="1" applyBorder="1"/>
    <xf numFmtId="0" fontId="8" fillId="0" borderId="23" xfId="0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8" fillId="0" borderId="8" xfId="0" applyFont="1" applyBorder="1" applyAlignment="1">
      <alignment horizontal="center" vertical="center"/>
    </xf>
    <xf numFmtId="0" fontId="2" fillId="0" borderId="15" xfId="0" applyFont="1" applyBorder="1"/>
    <xf numFmtId="0" fontId="2" fillId="0" borderId="7" xfId="0" applyFont="1" applyBorder="1"/>
    <xf numFmtId="0" fontId="2" fillId="0" borderId="31" xfId="0" applyFont="1" applyBorder="1"/>
    <xf numFmtId="0" fontId="2" fillId="0" borderId="29" xfId="0" applyFont="1" applyBorder="1"/>
    <xf numFmtId="0" fontId="2" fillId="0" borderId="30" xfId="0" applyFont="1" applyBorder="1"/>
    <xf numFmtId="0" fontId="8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25" xfId="0" applyFont="1" applyBorder="1"/>
    <xf numFmtId="0" fontId="0" fillId="0" borderId="15" xfId="0" applyBorder="1"/>
    <xf numFmtId="0" fontId="2" fillId="0" borderId="28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3" fillId="0" borderId="32" xfId="0" applyFont="1" applyBorder="1" applyAlignment="1">
      <alignment horizontal="center" vertical="center" wrapText="1"/>
    </xf>
    <xf numFmtId="0" fontId="2" fillId="0" borderId="33" xfId="0" applyFont="1" applyBorder="1"/>
    <xf numFmtId="0" fontId="3" fillId="0" borderId="2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2" fillId="0" borderId="19" xfId="0" applyFont="1" applyBorder="1"/>
    <xf numFmtId="0" fontId="2" fillId="3" borderId="14" xfId="0" applyFont="1" applyFill="1" applyBorder="1"/>
    <xf numFmtId="0" fontId="11" fillId="2" borderId="9" xfId="0" applyFont="1" applyFill="1" applyBorder="1" applyAlignment="1">
      <alignment horizontal="center" vertical="center" textRotation="90" wrapText="1"/>
    </xf>
    <xf numFmtId="0" fontId="2" fillId="3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297874</xdr:colOff>
      <xdr:row>0</xdr:row>
      <xdr:rowOff>182705</xdr:rowOff>
    </xdr:from>
    <xdr:ext cx="1208809" cy="13239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7874" y="182705"/>
          <a:ext cx="1208809" cy="13239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iCloudDrive\Asesor&#237;a%20ICANH\Licitaci&#243;n%20P&#250;blica\2.%20Operador%20Log&#237;stico\1.%20Estudios%20Previos%20y%20Proyecto%20de%20Pliego%20de%20Condiciones\Anexo%20Nro.%204%20-%20Matriz%20de%20Riesgo.xlsx" TargetMode="External"/><Relationship Id="rId1" Type="http://schemas.openxmlformats.org/officeDocument/2006/relationships/externalLinkPath" Target="file:///D:\iCloudDrive\Asesor&#237;a%20ICANH\Licitaci&#243;n%20P&#250;blica\2.%20Operador%20Log&#237;stico\1.%20Estudios%20Previos%20y%20Proyecto%20de%20Pliego%20de%20Condiciones\Anexo%20Nro.%204%20-%20Matriz%20de%20Ries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álisis de riesg contratración"/>
      <sheetName val="V1"/>
    </sheetNames>
    <sheetDataSet>
      <sheetData sheetId="0"/>
      <sheetData sheetId="1">
        <row r="2">
          <cell r="C2" t="str">
            <v>Probabilidad</v>
          </cell>
          <cell r="E2" t="str">
            <v>Impacto</v>
          </cell>
        </row>
        <row r="3">
          <cell r="C3" t="str">
            <v>Raro</v>
          </cell>
          <cell r="D3">
            <v>1</v>
          </cell>
          <cell r="E3" t="str">
            <v>Insignificante</v>
          </cell>
          <cell r="F3">
            <v>1</v>
          </cell>
          <cell r="G3" t="str">
            <v>Riesgo Extremo</v>
          </cell>
        </row>
        <row r="4">
          <cell r="C4" t="str">
            <v>Improbable</v>
          </cell>
          <cell r="D4">
            <v>2</v>
          </cell>
          <cell r="E4" t="str">
            <v>Menor</v>
          </cell>
          <cell r="F4">
            <v>2</v>
          </cell>
          <cell r="G4" t="str">
            <v>Riesgo alto</v>
          </cell>
        </row>
        <row r="5">
          <cell r="C5" t="str">
            <v>Posible</v>
          </cell>
          <cell r="D5">
            <v>3</v>
          </cell>
          <cell r="E5" t="str">
            <v>Moderado</v>
          </cell>
          <cell r="F5">
            <v>3</v>
          </cell>
          <cell r="G5" t="str">
            <v>Riesgo Medio</v>
          </cell>
        </row>
        <row r="6">
          <cell r="C6" t="str">
            <v>Probable</v>
          </cell>
          <cell r="D6">
            <v>4</v>
          </cell>
          <cell r="E6" t="str">
            <v>Mayor</v>
          </cell>
          <cell r="F6">
            <v>4</v>
          </cell>
          <cell r="G6" t="str">
            <v>Riesgo Bajo</v>
          </cell>
        </row>
        <row r="7">
          <cell r="C7" t="str">
            <v>Casi cierto</v>
          </cell>
          <cell r="D7">
            <v>5</v>
          </cell>
          <cell r="E7" t="str">
            <v>Catastrófico</v>
          </cell>
          <cell r="F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7"/>
  <sheetViews>
    <sheetView tabSelected="1" zoomScale="55" zoomScaleNormal="55" workbookViewId="0">
      <selection activeCell="F7" sqref="F7:AA7"/>
    </sheetView>
  </sheetViews>
  <sheetFormatPr baseColWidth="10" defaultColWidth="14.42578125" defaultRowHeight="15" customHeight="1" x14ac:dyDescent="0.25"/>
  <cols>
    <col min="1" max="5" width="5.85546875" customWidth="1"/>
    <col min="6" max="6" width="27.85546875" customWidth="1"/>
    <col min="7" max="7" width="24" customWidth="1"/>
    <col min="8" max="11" width="5.85546875" customWidth="1"/>
    <col min="12" max="12" width="14" customWidth="1"/>
    <col min="13" max="13" width="5.85546875" customWidth="1"/>
    <col min="14" max="14" width="19.7109375" customWidth="1"/>
    <col min="15" max="15" width="19.85546875" customWidth="1"/>
    <col min="16" max="21" width="14.7109375" customWidth="1"/>
    <col min="22" max="22" width="17.5703125" customWidth="1"/>
    <col min="23" max="24" width="16.7109375" customWidth="1"/>
    <col min="25" max="25" width="15.85546875" customWidth="1"/>
    <col min="26" max="27" width="24.5703125" customWidth="1"/>
  </cols>
  <sheetData>
    <row r="1" spans="1:27" ht="36.75" customHeight="1" x14ac:dyDescent="0.25">
      <c r="A1" s="38"/>
      <c r="B1" s="25"/>
      <c r="C1" s="25"/>
      <c r="D1" s="25"/>
      <c r="E1" s="26"/>
      <c r="F1" s="24" t="s">
        <v>64</v>
      </c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6"/>
      <c r="Y1" s="46" t="s">
        <v>0</v>
      </c>
      <c r="Z1" s="26"/>
      <c r="AA1" s="36" t="s">
        <v>61</v>
      </c>
    </row>
    <row r="2" spans="1:27" ht="33.75" customHeight="1" x14ac:dyDescent="0.25">
      <c r="A2" s="39"/>
      <c r="B2" s="40"/>
      <c r="C2" s="40"/>
      <c r="D2" s="40"/>
      <c r="E2" s="32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9"/>
      <c r="Y2" s="27"/>
      <c r="Z2" s="29"/>
      <c r="AA2" s="37"/>
    </row>
    <row r="3" spans="1:27" ht="35.25" customHeight="1" x14ac:dyDescent="0.25">
      <c r="A3" s="39"/>
      <c r="B3" s="40"/>
      <c r="C3" s="40"/>
      <c r="D3" s="40"/>
      <c r="E3" s="32"/>
      <c r="F3" s="30" t="s">
        <v>66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2"/>
      <c r="Y3" s="42" t="s">
        <v>1</v>
      </c>
      <c r="Z3" s="43"/>
      <c r="AA3" s="5" t="s">
        <v>65</v>
      </c>
    </row>
    <row r="4" spans="1:27" ht="35.25" customHeight="1" thickBot="1" x14ac:dyDescent="0.3">
      <c r="A4" s="41"/>
      <c r="B4" s="34"/>
      <c r="C4" s="34"/>
      <c r="D4" s="34"/>
      <c r="E4" s="35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5"/>
      <c r="Y4" s="44" t="s">
        <v>2</v>
      </c>
      <c r="Z4" s="45"/>
      <c r="AA4" s="6">
        <v>45261</v>
      </c>
    </row>
    <row r="5" spans="1:27" ht="10.5" customHeight="1" thickBot="1" x14ac:dyDescent="0.3">
      <c r="A5" s="7"/>
      <c r="B5" s="7"/>
      <c r="C5" s="7"/>
      <c r="D5" s="7"/>
      <c r="E5" s="8"/>
      <c r="F5" s="9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10"/>
      <c r="Z5" s="7"/>
      <c r="AA5" s="11"/>
    </row>
    <row r="6" spans="1:27" ht="69" customHeight="1" thickBot="1" x14ac:dyDescent="0.3">
      <c r="A6" s="47" t="s">
        <v>3</v>
      </c>
      <c r="B6" s="48"/>
      <c r="C6" s="48"/>
      <c r="D6" s="48"/>
      <c r="E6" s="49"/>
      <c r="F6" s="56" t="s">
        <v>62</v>
      </c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57"/>
    </row>
    <row r="7" spans="1:27" ht="48.75" customHeight="1" thickBot="1" x14ac:dyDescent="0.3">
      <c r="A7" s="53" t="s">
        <v>60</v>
      </c>
      <c r="B7" s="54"/>
      <c r="C7" s="54"/>
      <c r="D7" s="54"/>
      <c r="E7" s="55"/>
      <c r="F7" s="50" t="s">
        <v>95</v>
      </c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2"/>
    </row>
    <row r="8" spans="1:27" ht="63" customHeight="1" x14ac:dyDescent="0.25">
      <c r="A8" s="59" t="s">
        <v>63</v>
      </c>
      <c r="B8" s="18" t="s">
        <v>4</v>
      </c>
      <c r="C8" s="18" t="s">
        <v>5</v>
      </c>
      <c r="D8" s="18" t="s">
        <v>6</v>
      </c>
      <c r="E8" s="18" t="s">
        <v>7</v>
      </c>
      <c r="F8" s="20" t="s">
        <v>8</v>
      </c>
      <c r="G8" s="20" t="s">
        <v>9</v>
      </c>
      <c r="H8" s="18" t="s">
        <v>10</v>
      </c>
      <c r="I8" s="18" t="s">
        <v>11</v>
      </c>
      <c r="J8" s="18" t="s">
        <v>12</v>
      </c>
      <c r="K8" s="18" t="s">
        <v>11</v>
      </c>
      <c r="L8" s="20" t="s">
        <v>13</v>
      </c>
      <c r="M8" s="18" t="s">
        <v>14</v>
      </c>
      <c r="N8" s="20" t="s">
        <v>15</v>
      </c>
      <c r="O8" s="20" t="s">
        <v>16</v>
      </c>
      <c r="P8" s="21" t="s">
        <v>17</v>
      </c>
      <c r="Q8" s="22"/>
      <c r="R8" s="22"/>
      <c r="S8" s="22"/>
      <c r="T8" s="22"/>
      <c r="U8" s="23"/>
      <c r="V8" s="20" t="s">
        <v>18</v>
      </c>
      <c r="W8" s="20" t="s">
        <v>19</v>
      </c>
      <c r="X8" s="20" t="s">
        <v>20</v>
      </c>
      <c r="Y8" s="20" t="s">
        <v>21</v>
      </c>
      <c r="Z8" s="21" t="s">
        <v>22</v>
      </c>
      <c r="AA8" s="58"/>
    </row>
    <row r="9" spans="1:27" ht="48.75" customHeight="1" x14ac:dyDescent="0.25">
      <c r="A9" s="60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2" t="s">
        <v>10</v>
      </c>
      <c r="Q9" s="12" t="s">
        <v>11</v>
      </c>
      <c r="R9" s="12" t="s">
        <v>12</v>
      </c>
      <c r="S9" s="12" t="s">
        <v>11</v>
      </c>
      <c r="T9" s="12" t="s">
        <v>23</v>
      </c>
      <c r="U9" s="12" t="s">
        <v>24</v>
      </c>
      <c r="V9" s="19"/>
      <c r="W9" s="19"/>
      <c r="X9" s="19"/>
      <c r="Y9" s="19"/>
      <c r="Z9" s="12" t="s">
        <v>25</v>
      </c>
      <c r="AA9" s="13" t="s">
        <v>26</v>
      </c>
    </row>
    <row r="10" spans="1:27" ht="256.5" customHeight="1" x14ac:dyDescent="0.25">
      <c r="A10" s="14">
        <v>1</v>
      </c>
      <c r="B10" s="14" t="s">
        <v>33</v>
      </c>
      <c r="C10" s="14" t="s">
        <v>51</v>
      </c>
      <c r="D10" s="14" t="s">
        <v>59</v>
      </c>
      <c r="E10" s="14" t="s">
        <v>39</v>
      </c>
      <c r="F10" s="15" t="s">
        <v>67</v>
      </c>
      <c r="G10" s="15" t="s">
        <v>68</v>
      </c>
      <c r="H10" s="14" t="s">
        <v>40</v>
      </c>
      <c r="I10" s="16">
        <f>+IFERROR(VLOOKUP(H10,'V1'!$C$2:$D$7,2,FALSE),"")</f>
        <v>3</v>
      </c>
      <c r="J10" s="14" t="s">
        <v>41</v>
      </c>
      <c r="K10" s="16">
        <f>+IFERROR(VLOOKUP(J10,'V1'!$E$2:$F$7,2,FALSE),"")</f>
        <v>3</v>
      </c>
      <c r="L10" s="16">
        <f t="shared" ref="L10:L11" si="0">+IFERROR((I10+K10),"")</f>
        <v>6</v>
      </c>
      <c r="M10" s="14" t="str">
        <f>+IF(L10="","",IF(L10&gt;=8,'V1'!$G$3,IF(L10&gt;=6,'V1'!$G$4,IF(L10&gt;=5,'V1'!$G$5,IF(L10&gt;=2,'V1'!$G$6,"revisar")))))</f>
        <v>Riesgo alto</v>
      </c>
      <c r="N10" s="17" t="s">
        <v>69</v>
      </c>
      <c r="O10" s="15" t="s">
        <v>70</v>
      </c>
      <c r="P10" s="14" t="s">
        <v>29</v>
      </c>
      <c r="Q10" s="16">
        <v>2</v>
      </c>
      <c r="R10" s="14" t="s">
        <v>41</v>
      </c>
      <c r="S10" s="16">
        <v>1</v>
      </c>
      <c r="T10" s="16">
        <v>3</v>
      </c>
      <c r="U10" s="14">
        <v>5</v>
      </c>
      <c r="V10" s="17" t="s">
        <v>71</v>
      </c>
      <c r="W10" s="17" t="s">
        <v>72</v>
      </c>
      <c r="X10" s="17" t="s">
        <v>73</v>
      </c>
      <c r="Y10" s="17" t="s">
        <v>74</v>
      </c>
      <c r="Z10" s="15" t="s">
        <v>75</v>
      </c>
      <c r="AA10" s="15" t="s">
        <v>76</v>
      </c>
    </row>
    <row r="11" spans="1:27" ht="135.6" customHeight="1" x14ac:dyDescent="0.25">
      <c r="A11" s="14">
        <v>2</v>
      </c>
      <c r="B11" s="14" t="s">
        <v>33</v>
      </c>
      <c r="C11" s="14" t="s">
        <v>51</v>
      </c>
      <c r="D11" s="14" t="s">
        <v>56</v>
      </c>
      <c r="E11" s="14" t="s">
        <v>48</v>
      </c>
      <c r="F11" s="15" t="s">
        <v>77</v>
      </c>
      <c r="G11" s="15" t="s">
        <v>78</v>
      </c>
      <c r="H11" s="14" t="s">
        <v>40</v>
      </c>
      <c r="I11" s="16">
        <f>+IFERROR(VLOOKUP(H11,[1]V1!$C$2:$D$7,2,FALSE),"")</f>
        <v>3</v>
      </c>
      <c r="J11" s="14" t="s">
        <v>41</v>
      </c>
      <c r="K11" s="16">
        <f>+IFERROR(VLOOKUP(J11,[1]V1!$E$2:$F$7,2,FALSE),"")</f>
        <v>3</v>
      </c>
      <c r="L11" s="16">
        <f t="shared" si="0"/>
        <v>6</v>
      </c>
      <c r="M11" s="14" t="str">
        <f>+IF(L11="","",IF(L11&gt;=8,[1]V1!$G$3,IF(L11&gt;=6,[1]V1!$G$4,IF(L11&gt;=5,[1]V1!$G$5,IF(L11&gt;=2,[1]V1!$G$6,"revisar")))))</f>
        <v>Riesgo alto</v>
      </c>
      <c r="N11" s="15" t="s">
        <v>79</v>
      </c>
      <c r="O11" s="15" t="s">
        <v>80</v>
      </c>
      <c r="P11" s="14" t="s">
        <v>29</v>
      </c>
      <c r="Q11" s="16">
        <v>1</v>
      </c>
      <c r="R11" s="14" t="s">
        <v>36</v>
      </c>
      <c r="S11" s="16">
        <v>2</v>
      </c>
      <c r="T11" s="16">
        <v>3</v>
      </c>
      <c r="U11" s="14">
        <v>4</v>
      </c>
      <c r="V11" s="17" t="s">
        <v>71</v>
      </c>
      <c r="W11" s="15" t="s">
        <v>79</v>
      </c>
      <c r="X11" s="15" t="s">
        <v>81</v>
      </c>
      <c r="Y11" s="15" t="s">
        <v>82</v>
      </c>
      <c r="Z11" s="15" t="s">
        <v>83</v>
      </c>
      <c r="AA11" s="15" t="s">
        <v>84</v>
      </c>
    </row>
    <row r="12" spans="1:27" ht="135.75" customHeight="1" x14ac:dyDescent="0.25">
      <c r="A12" s="14">
        <v>3</v>
      </c>
      <c r="B12" s="14" t="s">
        <v>33</v>
      </c>
      <c r="C12" s="14" t="s">
        <v>53</v>
      </c>
      <c r="D12" s="14" t="s">
        <v>56</v>
      </c>
      <c r="E12" s="14" t="s">
        <v>39</v>
      </c>
      <c r="F12" s="15" t="s">
        <v>85</v>
      </c>
      <c r="G12" s="15" t="s">
        <v>86</v>
      </c>
      <c r="H12" s="14" t="s">
        <v>40</v>
      </c>
      <c r="I12" s="16">
        <v>3</v>
      </c>
      <c r="J12" s="14" t="s">
        <v>41</v>
      </c>
      <c r="K12" s="16">
        <v>3</v>
      </c>
      <c r="L12" s="16">
        <v>6</v>
      </c>
      <c r="M12" s="14" t="str">
        <f>+IF(L12="","",IF(L12&gt;=8,[1]V1!$G$3,IF(L12&gt;=6,[1]V1!$G$4,IF(L12&gt;=5,[1]V1!$G$5,IF(L12&gt;=2,[1]V1!$G$6,"revisar")))))</f>
        <v>Riesgo alto</v>
      </c>
      <c r="N12" s="15" t="s">
        <v>79</v>
      </c>
      <c r="O12" s="15" t="s">
        <v>87</v>
      </c>
      <c r="P12" s="14" t="s">
        <v>29</v>
      </c>
      <c r="Q12" s="16">
        <v>1</v>
      </c>
      <c r="R12" s="14" t="s">
        <v>36</v>
      </c>
      <c r="S12" s="16">
        <v>2</v>
      </c>
      <c r="T12" s="16">
        <v>3</v>
      </c>
      <c r="U12" s="14">
        <v>4</v>
      </c>
      <c r="V12" s="17" t="s">
        <v>71</v>
      </c>
      <c r="W12" s="15" t="s">
        <v>79</v>
      </c>
      <c r="X12" s="15" t="s">
        <v>81</v>
      </c>
      <c r="Y12" s="15" t="s">
        <v>82</v>
      </c>
      <c r="Z12" s="15" t="s">
        <v>88</v>
      </c>
      <c r="AA12" s="15" t="s">
        <v>89</v>
      </c>
    </row>
    <row r="13" spans="1:27" ht="150.6" customHeight="1" x14ac:dyDescent="0.25">
      <c r="A13" s="14">
        <v>4</v>
      </c>
      <c r="B13" s="14" t="s">
        <v>33</v>
      </c>
      <c r="C13" s="14" t="s">
        <v>51</v>
      </c>
      <c r="D13" s="14" t="s">
        <v>58</v>
      </c>
      <c r="E13" s="14" t="s">
        <v>39</v>
      </c>
      <c r="F13" s="15" t="s">
        <v>90</v>
      </c>
      <c r="G13" s="15" t="s">
        <v>91</v>
      </c>
      <c r="H13" s="14" t="s">
        <v>29</v>
      </c>
      <c r="I13" s="16">
        <v>1</v>
      </c>
      <c r="J13" s="14" t="s">
        <v>45</v>
      </c>
      <c r="K13" s="16">
        <v>3</v>
      </c>
      <c r="L13" s="16">
        <v>5</v>
      </c>
      <c r="M13" s="14" t="str">
        <f>+IF(L13="","",IF(L13&gt;=8,[1]V1!$G$3,IF(L13&gt;=6,[1]V1!$G$4,IF(L13&gt;=5,[1]V1!$G$5,IF(L13&gt;=2,[1]V1!$G$6,"revisar")))))</f>
        <v>Riesgo Medio</v>
      </c>
      <c r="N13" s="15" t="s">
        <v>92</v>
      </c>
      <c r="O13" s="15" t="s">
        <v>93</v>
      </c>
      <c r="P13" s="14" t="s">
        <v>29</v>
      </c>
      <c r="Q13" s="16">
        <v>1</v>
      </c>
      <c r="R13" s="14" t="s">
        <v>36</v>
      </c>
      <c r="S13" s="16">
        <v>2</v>
      </c>
      <c r="T13" s="16">
        <v>3</v>
      </c>
      <c r="U13" s="14">
        <v>4</v>
      </c>
      <c r="V13" s="17" t="s">
        <v>71</v>
      </c>
      <c r="W13" s="15" t="s">
        <v>79</v>
      </c>
      <c r="X13" s="15" t="s">
        <v>81</v>
      </c>
      <c r="Y13" s="15" t="s">
        <v>82</v>
      </c>
      <c r="Z13" s="15" t="s">
        <v>94</v>
      </c>
      <c r="AA13" s="15" t="s">
        <v>89</v>
      </c>
    </row>
    <row r="14" spans="1:27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18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6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39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52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</sheetData>
  <mergeCells count="32">
    <mergeCell ref="A6:E6"/>
    <mergeCell ref="F7:AA7"/>
    <mergeCell ref="A7:E7"/>
    <mergeCell ref="O8:O9"/>
    <mergeCell ref="W8:W9"/>
    <mergeCell ref="F6:AA6"/>
    <mergeCell ref="M8:M9"/>
    <mergeCell ref="Y8:Y9"/>
    <mergeCell ref="Z8:AA8"/>
    <mergeCell ref="I8:I9"/>
    <mergeCell ref="K8:K9"/>
    <mergeCell ref="J8:J9"/>
    <mergeCell ref="N8:N9"/>
    <mergeCell ref="X8:X9"/>
    <mergeCell ref="A8:A9"/>
    <mergeCell ref="B8:B9"/>
    <mergeCell ref="AA1:AA2"/>
    <mergeCell ref="A1:E4"/>
    <mergeCell ref="Y3:Z3"/>
    <mergeCell ref="Y4:Z4"/>
    <mergeCell ref="Y1:Z2"/>
    <mergeCell ref="L8:L9"/>
    <mergeCell ref="P8:U8"/>
    <mergeCell ref="V8:V9"/>
    <mergeCell ref="G8:G9"/>
    <mergeCell ref="F1:X2"/>
    <mergeCell ref="F3:X4"/>
    <mergeCell ref="C8:C9"/>
    <mergeCell ref="D8:D9"/>
    <mergeCell ref="E8:E9"/>
    <mergeCell ref="F8:F9"/>
    <mergeCell ref="H8:H9"/>
  </mergeCells>
  <pageMargins left="0.7" right="0.7" top="0.75" bottom="0.75" header="0" footer="0"/>
  <pageSetup orientation="landscape" r:id="rId1"/>
  <colBreaks count="1" manualBreakCount="1">
    <brk id="27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ErrorMessage="1" xr:uid="{00000000-0002-0000-0000-000000000000}">
          <x14:formula1>
            <xm:f>'V1'!$A$3:$A$4</xm:f>
          </x14:formula1>
          <xm:sqref>B10</xm:sqref>
        </x14:dataValidation>
        <x14:dataValidation type="list" allowBlank="1" showErrorMessage="1" xr:uid="{00000000-0002-0000-0000-000001000000}">
          <x14:formula1>
            <xm:f>'V1'!$A$12:$A$15</xm:f>
          </x14:formula1>
          <xm:sqref>D10</xm:sqref>
        </x14:dataValidation>
        <x14:dataValidation type="list" allowBlank="1" showErrorMessage="1" xr:uid="{00000000-0002-0000-0000-000002000000}">
          <x14:formula1>
            <xm:f>'V1'!$B$3:$B$10</xm:f>
          </x14:formula1>
          <xm:sqref>E10</xm:sqref>
        </x14:dataValidation>
        <x14:dataValidation type="list" allowBlank="1" showErrorMessage="1" xr:uid="{00000000-0002-0000-0000-000003000000}">
          <x14:formula1>
            <xm:f>'V1'!$C$3:$C$7</xm:f>
          </x14:formula1>
          <xm:sqref>H10 P10</xm:sqref>
        </x14:dataValidation>
        <x14:dataValidation type="list" allowBlank="1" showErrorMessage="1" xr:uid="{00000000-0002-0000-0000-000004000000}">
          <x14:formula1>
            <xm:f>'V1'!$E$3:$E$7</xm:f>
          </x14:formula1>
          <xm:sqref>J10 R10</xm:sqref>
        </x14:dataValidation>
        <x14:dataValidation type="list" allowBlank="1" showErrorMessage="1" xr:uid="{00000000-0002-0000-0000-000005000000}">
          <x14:formula1>
            <xm:f>'V1'!$A$8:$A$9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100"/>
  <sheetViews>
    <sheetView workbookViewId="0"/>
  </sheetViews>
  <sheetFormatPr baseColWidth="10" defaultColWidth="14.42578125" defaultRowHeight="15" customHeight="1" x14ac:dyDescent="0.25"/>
  <cols>
    <col min="1" max="1" width="10.7109375" customWidth="1"/>
    <col min="2" max="2" width="23.28515625" customWidth="1"/>
    <col min="3" max="6" width="10.7109375" customWidth="1"/>
    <col min="7" max="7" width="14.7109375" customWidth="1"/>
    <col min="8" max="11" width="10.7109375" customWidth="1"/>
  </cols>
  <sheetData>
    <row r="2" spans="1:8" x14ac:dyDescent="0.25">
      <c r="A2" s="2" t="s">
        <v>4</v>
      </c>
      <c r="B2" s="2" t="s">
        <v>7</v>
      </c>
      <c r="C2" s="2" t="s">
        <v>10</v>
      </c>
      <c r="E2" s="2" t="s">
        <v>12</v>
      </c>
      <c r="F2" s="2"/>
      <c r="G2" s="2" t="s">
        <v>14</v>
      </c>
    </row>
    <row r="3" spans="1:8" x14ac:dyDescent="0.25">
      <c r="A3" t="s">
        <v>27</v>
      </c>
      <c r="B3" t="s">
        <v>28</v>
      </c>
      <c r="C3" t="s">
        <v>29</v>
      </c>
      <c r="D3">
        <v>1</v>
      </c>
      <c r="E3" t="s">
        <v>30</v>
      </c>
      <c r="F3">
        <v>1</v>
      </c>
      <c r="G3" t="s">
        <v>31</v>
      </c>
      <c r="H3" s="3" t="s">
        <v>32</v>
      </c>
    </row>
    <row r="4" spans="1:8" x14ac:dyDescent="0.25">
      <c r="A4" t="s">
        <v>33</v>
      </c>
      <c r="B4" t="s">
        <v>34</v>
      </c>
      <c r="C4" t="s">
        <v>35</v>
      </c>
      <c r="D4">
        <v>2</v>
      </c>
      <c r="E4" t="s">
        <v>36</v>
      </c>
      <c r="F4">
        <v>2</v>
      </c>
      <c r="G4" t="s">
        <v>37</v>
      </c>
      <c r="H4" s="3" t="s">
        <v>38</v>
      </c>
    </row>
    <row r="5" spans="1:8" x14ac:dyDescent="0.25">
      <c r="B5" t="s">
        <v>39</v>
      </c>
      <c r="C5" t="s">
        <v>40</v>
      </c>
      <c r="D5">
        <v>3</v>
      </c>
      <c r="E5" t="s">
        <v>41</v>
      </c>
      <c r="F5">
        <v>3</v>
      </c>
      <c r="G5" t="s">
        <v>42</v>
      </c>
      <c r="H5" s="4">
        <v>5</v>
      </c>
    </row>
    <row r="6" spans="1:8" x14ac:dyDescent="0.25">
      <c r="B6" t="s">
        <v>43</v>
      </c>
      <c r="C6" t="s">
        <v>44</v>
      </c>
      <c r="D6">
        <v>4</v>
      </c>
      <c r="E6" t="s">
        <v>45</v>
      </c>
      <c r="F6">
        <v>4</v>
      </c>
      <c r="G6" t="s">
        <v>46</v>
      </c>
      <c r="H6" s="3" t="s">
        <v>47</v>
      </c>
    </row>
    <row r="7" spans="1:8" x14ac:dyDescent="0.25">
      <c r="A7" s="2" t="s">
        <v>5</v>
      </c>
      <c r="B7" t="s">
        <v>48</v>
      </c>
      <c r="C7" t="s">
        <v>49</v>
      </c>
      <c r="D7">
        <v>5</v>
      </c>
      <c r="E7" t="s">
        <v>50</v>
      </c>
      <c r="F7">
        <v>5</v>
      </c>
    </row>
    <row r="8" spans="1:8" x14ac:dyDescent="0.25">
      <c r="A8" t="s">
        <v>51</v>
      </c>
      <c r="B8" t="s">
        <v>52</v>
      </c>
    </row>
    <row r="9" spans="1:8" x14ac:dyDescent="0.25">
      <c r="A9" t="s">
        <v>53</v>
      </c>
      <c r="B9" t="s">
        <v>54</v>
      </c>
    </row>
    <row r="10" spans="1:8" x14ac:dyDescent="0.25">
      <c r="B10" t="s">
        <v>55</v>
      </c>
    </row>
    <row r="11" spans="1:8" x14ac:dyDescent="0.25">
      <c r="A11" s="2" t="s">
        <v>6</v>
      </c>
    </row>
    <row r="12" spans="1:8" x14ac:dyDescent="0.25">
      <c r="A12" t="s">
        <v>56</v>
      </c>
    </row>
    <row r="13" spans="1:8" x14ac:dyDescent="0.25">
      <c r="A13" t="s">
        <v>57</v>
      </c>
    </row>
    <row r="14" spans="1:8" x14ac:dyDescent="0.25">
      <c r="A14" t="s">
        <v>58</v>
      </c>
    </row>
    <row r="15" spans="1:8" x14ac:dyDescent="0.25">
      <c r="A15" t="s">
        <v>59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análisis de riesg contratración</vt:lpstr>
      <vt:lpstr>V1</vt:lpstr>
      <vt:lpstr>'análisis de riesg contratración'!_Hlk40285583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Vargas</dc:creator>
  <cp:lastModifiedBy>Edna</cp:lastModifiedBy>
  <dcterms:created xsi:type="dcterms:W3CDTF">2023-02-21T18:21:33Z</dcterms:created>
  <dcterms:modified xsi:type="dcterms:W3CDTF">2026-03-10T21:41:44Z</dcterms:modified>
</cp:coreProperties>
</file>