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
    </mc:Choice>
  </mc:AlternateContent>
  <bookViews>
    <workbookView xWindow="930" yWindow="0" windowWidth="20670" windowHeight="10215" tabRatio="955" firstSheet="14" activeTab="14"/>
  </bookViews>
  <sheets>
    <sheet name="9. PROPUESTA ECON" sheetId="58" r:id="rId1"/>
    <sheet name="10. APOYO IND NAL" sheetId="59" r:id="rId2"/>
    <sheet name="12. TRDM" sheetId="1" r:id="rId3"/>
    <sheet name="13. TRME" sheetId="24" r:id="rId4"/>
    <sheet name="14. AUTOMÓVILES" sheetId="3" r:id="rId5"/>
    <sheet name="15. MANEJO" sheetId="4" r:id="rId6"/>
    <sheet name="16. RCE" sheetId="6" r:id="rId7"/>
    <sheet name="17 RCSP" sheetId="21" r:id="rId8"/>
    <sheet name="17.1 FORM. RCSP" sheetId="48" r:id="rId9"/>
    <sheet name="VIDA GRUPO" sheetId="87" r:id="rId10"/>
    <sheet name="18. POLIZA DE R.CIVIL CONTRACTU" sheetId="61" r:id="rId11"/>
    <sheet name="TRANSPORTES" sheetId="82" r:id="rId12"/>
    <sheet name="RESUMEN PROGRAMA" sheetId="73" r:id="rId13"/>
    <sheet name="ANEXO 1. EDIFICACIONES" sheetId="74" r:id="rId14"/>
    <sheet name="ANEXO 2. TRME" sheetId="75" r:id="rId15"/>
    <sheet name="ANEXO 4. RCSP" sheetId="78" r:id="rId16"/>
    <sheet name="ANEXO 3. AUTOMÓVILES" sheetId="76" r:id="rId17"/>
    <sheet name="ANEXO 5. RCC" sheetId="83" r:id="rId18"/>
    <sheet name="ANEXO6. MANEJO" sheetId="80" r:id="rId19"/>
    <sheet name="ANEXO PARQ AUTOMOT REPOSO- BAJA" sheetId="94" r:id="rId20"/>
    <sheet name="VIDA GRUPO " sheetId="88" r:id="rId21"/>
    <sheet name="SOAT" sheetId="97" r:id="rId22"/>
    <sheet name="ANEXO 7,SINIESTRALIDAD" sheetId="85" r:id="rId23"/>
  </sheets>
  <externalReferences>
    <externalReference r:id="rId24"/>
    <externalReference r:id="rId25"/>
    <externalReference r:id="rId26"/>
  </externalReferences>
  <definedNames>
    <definedName name="_xlnm._FilterDatabase" localSheetId="13" hidden="1">'ANEXO 1. EDIFICACIONES'!$B$1:$J$64</definedName>
    <definedName name="_xlnm._FilterDatabase" localSheetId="16" hidden="1">'ANEXO 3. AUTOMÓVILES'!$A$26:$I$26</definedName>
    <definedName name="_Toc140149825_1" localSheetId="8">[1]JURIDICA!#REF!</definedName>
    <definedName name="_Toc140149825_1">[1]JURIDICA!#REF!</definedName>
    <definedName name="_Toc140149825_59" localSheetId="8">#REF!</definedName>
    <definedName name="_Toc140149825_59">#REF!</definedName>
    <definedName name="_Toc142149825_60" localSheetId="8">#REF!</definedName>
    <definedName name="_Toc142149825_60">#REF!</definedName>
    <definedName name="AMOR" localSheetId="8">[1]JURIDICA!#REF!</definedName>
    <definedName name="AMOR">[1]JURIDICA!#REF!</definedName>
    <definedName name="_xlnm.Print_Area" localSheetId="2">'12. TRDM'!$A$1:$B$152</definedName>
    <definedName name="_xlnm.Print_Area" localSheetId="4">'14. AUTOMÓVILES'!$A$1:$B$70</definedName>
    <definedName name="_xlnm.Print_Area" localSheetId="6">'16. RCE'!$A$1:$C$98</definedName>
    <definedName name="_xlnm.Print_Area" localSheetId="7">'17 RCSP'!$A$1:$B$41</definedName>
    <definedName name="BuiltIn_Print_Area">[2]sustraccion!#REF!</definedName>
    <definedName name="BuiltIn_Print_Titles">#REF!</definedName>
    <definedName name="BuiltIn_Print_Titles___0">'[2]cte debil'!#REF!</definedName>
    <definedName name="duplica">#REF!</definedName>
    <definedName name="FFFFFFF" localSheetId="8">#REF!</definedName>
    <definedName name="FFFFFFF">#REF!</definedName>
    <definedName name="GG" localSheetId="8">[1]JURIDICA!#REF!</definedName>
    <definedName name="GG">[1]JURIDICA!#REF!</definedName>
    <definedName name="GGGGGG" localSheetId="8">#REF!</definedName>
    <definedName name="GGGGGG">#REF!</definedName>
    <definedName name="GVQ" localSheetId="8">#REF!</definedName>
    <definedName name="GVQ">#REF!</definedName>
    <definedName name="opcion2">'[2]CUADRO RESUMEN'!$L$21</definedName>
    <definedName name="opcion3">'[2]CUADRO RESUMEN'!$L$22</definedName>
    <definedName name="opcion4">'[2]CUADRO RESUMEN'!$L$23</definedName>
    <definedName name="opcion5">'[2]CUADRO RESUMEN'!$L$24</definedName>
    <definedName name="opcion6">'[2]CUADRO RESUMEN'!$L$25</definedName>
    <definedName name="_xlnm.Print_Titles" localSheetId="2">'12. TRDM'!$1:$5</definedName>
    <definedName name="_xlnm.Print_Titles" localSheetId="4">'14. AUTOMÓVILES'!$1:$5</definedName>
    <definedName name="_xlnm.Print_Titles" localSheetId="5">'15. MANEJO'!$1:$5</definedName>
    <definedName name="_xlnm.Print_Titles" localSheetId="6">'16. RCE'!$1:$5</definedName>
  </definedNames>
  <calcPr calcId="162913"/>
</workbook>
</file>

<file path=xl/calcChain.xml><?xml version="1.0" encoding="utf-8"?>
<calcChain xmlns="http://schemas.openxmlformats.org/spreadsheetml/2006/main">
  <c r="J100" i="97" l="1"/>
  <c r="X36" i="94" l="1"/>
  <c r="X34" i="94"/>
  <c r="X24" i="94"/>
  <c r="J85" i="97"/>
  <c r="J25" i="97"/>
  <c r="J102" i="97" s="1"/>
  <c r="D49" i="80"/>
  <c r="D34" i="80"/>
  <c r="D23" i="80"/>
  <c r="D11" i="80"/>
  <c r="D8" i="80"/>
  <c r="I16" i="75"/>
  <c r="J55" i="76" l="1"/>
  <c r="J24" i="76"/>
  <c r="J25" i="76"/>
  <c r="J26" i="76"/>
  <c r="J27" i="76"/>
  <c r="J28" i="76"/>
  <c r="J29" i="76"/>
  <c r="J30" i="76"/>
  <c r="J31" i="76"/>
  <c r="J32" i="76"/>
  <c r="J33" i="76"/>
  <c r="J34" i="76"/>
  <c r="J35" i="76"/>
  <c r="J36" i="76"/>
  <c r="J37" i="76"/>
  <c r="J38" i="76"/>
  <c r="J39" i="76"/>
  <c r="J40" i="76"/>
  <c r="J41" i="76"/>
  <c r="J42" i="76"/>
  <c r="J43" i="76"/>
  <c r="J44" i="76"/>
  <c r="J45" i="76"/>
  <c r="J46" i="76"/>
  <c r="J47" i="76"/>
  <c r="J48" i="76"/>
  <c r="J49" i="76"/>
  <c r="J50" i="76"/>
  <c r="J51" i="76"/>
  <c r="J52" i="76"/>
  <c r="J53" i="76"/>
  <c r="J54" i="76"/>
  <c r="J56" i="76"/>
  <c r="J57" i="76"/>
  <c r="J58" i="76"/>
  <c r="J59" i="76"/>
  <c r="J60" i="76"/>
  <c r="J61" i="76"/>
  <c r="J62" i="76"/>
  <c r="J63" i="76"/>
  <c r="J64" i="76"/>
  <c r="J65" i="76"/>
  <c r="J66" i="76"/>
  <c r="J67" i="76"/>
  <c r="J68" i="76"/>
  <c r="J69" i="76"/>
  <c r="J70" i="76"/>
  <c r="J71" i="76"/>
  <c r="J72" i="76"/>
  <c r="J73" i="76"/>
  <c r="J74" i="76"/>
  <c r="J75" i="76"/>
  <c r="J76" i="76"/>
  <c r="J77" i="76"/>
  <c r="J78" i="76"/>
  <c r="J79" i="76"/>
  <c r="J80" i="76"/>
  <c r="J81" i="76"/>
  <c r="J82" i="76"/>
  <c r="J83" i="76"/>
  <c r="J84" i="76"/>
  <c r="J5" i="76"/>
  <c r="J6" i="76"/>
  <c r="J7" i="76"/>
  <c r="J8" i="76"/>
  <c r="J9" i="76"/>
  <c r="J10" i="76"/>
  <c r="J11" i="76"/>
  <c r="J12" i="76"/>
  <c r="J13" i="76"/>
  <c r="J14" i="76"/>
  <c r="J15" i="76"/>
  <c r="J16" i="76"/>
  <c r="J17" i="76"/>
  <c r="J18" i="76"/>
  <c r="J19" i="76"/>
  <c r="J20" i="76"/>
  <c r="J21" i="76"/>
  <c r="J22" i="76"/>
  <c r="J23" i="76"/>
  <c r="J4" i="76"/>
  <c r="J5" i="75"/>
  <c r="J6" i="75"/>
  <c r="J7" i="75"/>
  <c r="J8" i="75"/>
  <c r="J9" i="75"/>
  <c r="J10" i="75"/>
  <c r="J11" i="75"/>
  <c r="J12" i="75"/>
  <c r="J4" i="75"/>
  <c r="I84" i="76" l="1"/>
  <c r="I23" i="76" l="1"/>
  <c r="I86" i="76" s="1"/>
  <c r="B19" i="73" l="1"/>
  <c r="I64" i="74"/>
  <c r="B3" i="73" s="1"/>
  <c r="C15" i="73" s="1"/>
  <c r="B16" i="73"/>
  <c r="Q64" i="74"/>
  <c r="P64" i="74"/>
  <c r="O64" i="74"/>
  <c r="N64" i="74"/>
  <c r="M64" i="74"/>
  <c r="L64" i="74"/>
  <c r="K64" i="74"/>
  <c r="F64" i="74"/>
  <c r="H18" i="74"/>
  <c r="H17" i="74"/>
  <c r="H16" i="74"/>
  <c r="H14" i="74"/>
  <c r="H13" i="74"/>
  <c r="H12" i="74"/>
  <c r="H11" i="74"/>
  <c r="H10" i="74"/>
  <c r="H9" i="74"/>
  <c r="H6" i="74"/>
  <c r="H5" i="74"/>
  <c r="H4" i="74"/>
  <c r="H3" i="74"/>
  <c r="H2" i="74"/>
  <c r="A1" i="82"/>
  <c r="B12" i="82" s="1"/>
  <c r="A1" i="21"/>
  <c r="B12" i="21" s="1"/>
  <c r="A1" i="6"/>
  <c r="B11" i="6" s="1"/>
  <c r="A1" i="4"/>
  <c r="B13" i="4" s="1"/>
  <c r="A1" i="3"/>
  <c r="B13" i="3" s="1"/>
  <c r="A1" i="24"/>
  <c r="B13" i="24" s="1"/>
  <c r="H64" i="74" l="1"/>
  <c r="B12" i="4"/>
  <c r="B12" i="24"/>
  <c r="B20" i="73"/>
  <c r="B18" i="73" s="1"/>
  <c r="B12" i="3"/>
  <c r="B10" i="6"/>
  <c r="B14" i="82"/>
  <c r="B14" i="24"/>
  <c r="B14" i="3"/>
  <c r="B14" i="4"/>
  <c r="B13" i="82"/>
</calcChain>
</file>

<file path=xl/comments1.xml><?xml version="1.0" encoding="utf-8"?>
<comments xmlns="http://schemas.openxmlformats.org/spreadsheetml/2006/main">
  <authors>
    <author>Jhon Jairo Camelo Rocha</author>
  </authors>
  <commentList>
    <comment ref="A61" authorId="0" shapeId="0">
      <text>
        <r>
          <rPr>
            <b/>
            <sz val="9"/>
            <color indexed="81"/>
            <rFont val="Tahoma"/>
            <family val="2"/>
          </rPr>
          <t>Jhon Jairo Camelo Rocha:</t>
        </r>
        <r>
          <rPr>
            <sz val="9"/>
            <color indexed="81"/>
            <rFont val="Tahoma"/>
            <family val="2"/>
          </rPr>
          <t xml:space="preserve">
Pendiente Amparos Adiconales ESPE</t>
        </r>
      </text>
    </comment>
  </commentList>
</comments>
</file>

<file path=xl/comments2.xml><?xml version="1.0" encoding="utf-8"?>
<comments xmlns="http://schemas.openxmlformats.org/spreadsheetml/2006/main">
  <authors>
    <author>Jhon Jairo Camelo Rocha</author>
  </authors>
  <commentList>
    <comment ref="A63" authorId="0" shapeId="0">
      <text>
        <r>
          <rPr>
            <b/>
            <sz val="9"/>
            <color indexed="81"/>
            <rFont val="Tahoma"/>
            <family val="2"/>
          </rPr>
          <t>Jhon Jairo Camelo Rocha:</t>
        </r>
        <r>
          <rPr>
            <sz val="9"/>
            <color indexed="81"/>
            <rFont val="Tahoma"/>
            <family val="2"/>
          </rPr>
          <t xml:space="preserve">
Pendiente amparos adicionales 
</t>
        </r>
      </text>
    </comment>
  </commentList>
</comments>
</file>

<file path=xl/sharedStrings.xml><?xml version="1.0" encoding="utf-8"?>
<sst xmlns="http://schemas.openxmlformats.org/spreadsheetml/2006/main" count="3072" uniqueCount="1464">
  <si>
    <t>FORMATO No. 9</t>
  </si>
  <si>
    <t>FORMATO DE PROPUESTA ECONOMICA</t>
  </si>
  <si>
    <t>RAMO</t>
  </si>
  <si>
    <t>VALOR ASEGURADO</t>
  </si>
  <si>
    <t>PRIMA NETA</t>
  </si>
  <si>
    <t>I.V.A.</t>
  </si>
  <si>
    <t>PRIMA TOTAL</t>
  </si>
  <si>
    <t>SUSTRACCIÓN</t>
  </si>
  <si>
    <t>ROTURA DE MAQUINARIA</t>
  </si>
  <si>
    <t>MANEJO</t>
  </si>
  <si>
    <t>AUTOMÓVILES</t>
  </si>
  <si>
    <t>SOAT</t>
  </si>
  <si>
    <t>__________________________________________</t>
  </si>
  <si>
    <t>FIRMA REPRESENTANTE LEGAL</t>
  </si>
  <si>
    <r>
      <rPr>
        <b/>
        <sz val="11"/>
        <rFont val="Arial Narrow"/>
        <family val="2"/>
      </rPr>
      <t>NOTA:</t>
    </r>
    <r>
      <rPr>
        <sz val="11"/>
        <rFont val="Arial Narrow"/>
        <family val="2"/>
      </rPr>
      <t xml:space="preserve">  </t>
    </r>
  </si>
  <si>
    <t>Si el proponente no utiliza el presente formato, la propuesta deberá contener toda la información aquí requerida.</t>
  </si>
  <si>
    <t>FORMATO No.10</t>
  </si>
  <si>
    <t>APOYO A LA INDUSTRIA NACIONAL</t>
  </si>
  <si>
    <t>BIEN O SERVICIO</t>
  </si>
  <si>
    <t>%</t>
  </si>
  <si>
    <t>COMPONENTE NACIONAL</t>
  </si>
  <si>
    <t>COMPONENTE EXTRANJERO</t>
  </si>
  <si>
    <t>COMPONENTE NACIONAL Y EXTRANJERO</t>
  </si>
  <si>
    <t>El porcentaje correspondiente al recurso humano de origen extranjero se expresa en:</t>
  </si>
  <si>
    <t>Nota: Lo anterior para efectos de que el supervisor del futuro contrato verifique cuáles son los servicios extranjeros que el contratista podrá emplear en desarrollo del mismo. Así mismo, declaro bajo la gravedad de juramento que la información antes consignada es totalmente cierta y puede ser verificada.</t>
  </si>
  <si>
    <t xml:space="preserve"> </t>
  </si>
  <si>
    <t>__________________________</t>
  </si>
  <si>
    <t>Firma Representante Legal</t>
  </si>
  <si>
    <t>C.C.</t>
  </si>
  <si>
    <t>MUNICIPIO DE GIRARDOT</t>
  </si>
  <si>
    <t>FORMATO No. 12- OFERTA PRESENTADA PARA EL SEGURO DE TODO RIESGO DAÑOS MATERIALES</t>
  </si>
  <si>
    <t>NOMBRE DEL PROPONENTE:</t>
  </si>
  <si>
    <t>1. OBJETO DEL SEGURO</t>
  </si>
  <si>
    <t xml:space="preserve">Amparar todos los bienes inmuebles y muebles de propiedad del MUNICIPIO DE GIRARDOT o aquellos que se encuentren bajo su control, tenencia, responsabilidad o custodia, ubicados en el territorio nacional contra los daños o pérdidas materiales a consecuencia de cualquier riesgo, tanto por eventos internos o externos, incluyendo las pérdidas consecuenciales por todo concepto. (siempre que esten debidamente relacionados en la poliza) </t>
  </si>
  <si>
    <t>2. INFORMACION GENERAL</t>
  </si>
  <si>
    <t>TOMADOR:</t>
  </si>
  <si>
    <t>ASEGURADO:</t>
  </si>
  <si>
    <t>BENEFICIARIO:</t>
  </si>
  <si>
    <t>CONDICIONES OBLIGATORIAS</t>
  </si>
  <si>
    <t>Con esta póliza, se unifica en un solo seguro, parte de las coberturas que se pueden contratar bajo las pólizas de Incendio y/o Rayo, Sustracción, Equipo Electrónico y Rotura de Maquinaria, para  obtener una mayor protección de sus bienes e intereses al contratar una póliza de Todo Riesgo, bajo la cual se amparen todas las pérdidas o daños que puedan sufrir estos, con excepción de los expresamente excluidos.
En consecuencia, las aseguradoras deberán ofertar un seguro que opere bajo la modalidad de todo riesgo de pérdida o daño material y no seguros de riesgos nombrados, por lo tanto el proponente deberá ofertar una tasa única para el cálculo de la prima la cual se aplicará sobre la totalidad del valor asegurado, so pena de no ser calificado el ramo. Si el proponente presenta oferta bajo la modalidad de riesgos nombrados, incurrirá en el rechazo del ramo y por ende al rechazo de la oferta en el grupo al que pertenezca este ramo.</t>
  </si>
  <si>
    <t>Base de valoración Inmuebles: Costo de reconstrucción</t>
  </si>
  <si>
    <t>Base de valoración Contenidos: Costo de reposición a nuevo</t>
  </si>
  <si>
    <t>Todas las cláusulas que otorgan coberturas de gastos adicionales, operan sin aplicación de deducibles.</t>
  </si>
  <si>
    <t xml:space="preserve">Mejoras locativas: Todas aquellas mejoras a los inmuebles realizadas por la Entidad, aún en el caso de no ser propietaria del bien, que haya realizado inversiones para adecuarlas a sus necesidades, tales como tapetes, tapizados, enchapes, mejoras eléctricas, cielos rasos, etc.          </t>
  </si>
  <si>
    <t>Equipos y Máquinas en general, herramientas, accesorios, maquinarias, ascensores, transformadores, plantas eléctricas, calderas, generadores, tornos, motores, bombas y equipos del sistema hidráulico,  motobombas, aire acondicionado, extractores de olores, motores de control de puertas, o sitios de acceso, y compresores entre otros, de propiedad de la Entidad, o bajo se responsabilidad, tenencia y control.</t>
  </si>
  <si>
    <t xml:space="preserve">Equipos de oficina y equipos eléctricos y electrónicos, tales como, equipos de computo (computadoras considerados integralmente con todos sus accesorios periféricos como son: CPU, pantalla, filtros, monitor, mouse, reguladores de voltaje, scanner, ploters, servidores, impresoras), fax, microcomputadores, equipo central de computo, software, equipos de telecomunicaciones, equipos celulares, beepers y equipos de comunicación portátil, electrodomésticos, equipos científicos de laboratorio para investigación, equipos móviles y portátiles, y demás instrumentos, equipos soporte, repuestos, máquinas de escribir,  entre otros de propiedad de la Entidad, o bajo su responsabilidad, tenencia y/o control.  </t>
  </si>
  <si>
    <t xml:space="preserve">Dinero y títulos valores dentro y fuera de caja fuerte y cajas menores.      </t>
  </si>
  <si>
    <t>4. BIENES Y VALORES ASEGURADOS</t>
  </si>
  <si>
    <t>VER ANEXO No.  1 - RELACION TRDM</t>
  </si>
  <si>
    <t>5. AMPAROS OBLIGATORIOS</t>
  </si>
  <si>
    <t>6. CLAUSULAS OBLIGATORIAS</t>
  </si>
  <si>
    <t>NOMBRE</t>
  </si>
  <si>
    <t>ACTOS DE AUTORIDAD</t>
  </si>
  <si>
    <t>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t>
  </si>
  <si>
    <t>AMPARO AUTOMÁTICO PARA CAMBIO DE UBICACIÓN DEL RIESGO</t>
  </si>
  <si>
    <t>AMPARO AUTOMÁTICO PARA EDIFICIOS Y CONTENIDOS QUE POR ERROR U OMISIÓN NO SE HAYAN INFORMADO AL INICIO DEL SEGURO.</t>
  </si>
  <si>
    <t>AMPARO AUTOMÁTICO PARA EQUIPOS REEMPLAZADOS TEMPORALMENTE</t>
  </si>
  <si>
    <t xml:space="preserve">AMPLIACIÓN DEL PLAZO PARA AVISO DE SINIESTRO </t>
  </si>
  <si>
    <t>ANTICIPO DE INDEMNIZACION 50%</t>
  </si>
  <si>
    <t>CLÁUSULA DE 72 HORAS PARA TERREMOTO / MAREMOTO Y DEMAS EVENTOS DE LA NATURALEZA</t>
  </si>
  <si>
    <t>COBERTURA DE EQUIPOS MÓVILES Y PORTÁTILES</t>
  </si>
  <si>
    <t>CONCURRENCIA DE AMPAROS, CLÁUSULAS Y/O CONDICIONES</t>
  </si>
  <si>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 conveniencia.</t>
  </si>
  <si>
    <t xml:space="preserve">CONOCIMIENTO DEL RIESGO </t>
  </si>
  <si>
    <t>La Compañía declara el conocimiento de los riesgos asegurados y por lo tanto deja constancia del conocimiento de los hechos, circunstancias y en general condiciones de los mismos, sin perjuicio de la obligación que tiene a su cargo el asegurado de avisar cualquier modificación o alteración en el estado del riesgo atendiendo a los criterios establecidos en los artículos 1058 y 1061 del Código del Comercio. La Compañía se reserva el derecho de realizar visitas para inspeccionar los riesgos asegurados cuantas veces lo juzgue pertinente.</t>
  </si>
  <si>
    <t>DAÑOS Y PÉRDIDA A DINEROS Y TÍTULOS VALORES</t>
  </si>
  <si>
    <t>DENOMINACIÓN EN LIBROS</t>
  </si>
  <si>
    <t>Queda entendido, convenido y aceptado  que la compañía acepta el título, nombre, denominación y/o nomenclatura con que el asegurado identifica o describe los bienes asegurados en sus registros o libros de comercio o de contabilidad, siempre y cuando se trate de bienes amparados bajo la presente póliza.</t>
  </si>
  <si>
    <t>DESIGNACIÓN DE AJUSTADORES</t>
  </si>
  <si>
    <t>DETERMINACION DE LA PÉRDIDA INDEMNIZABLE</t>
  </si>
  <si>
    <t xml:space="preserve">ERRORES, OMISIONES E INEXACTITUDES NO INTENCIONALES </t>
  </si>
  <si>
    <t>Queda entendido, convenido y aceptado que si el tomador incurriese en errores, omisiones e inexactitudes imputables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</si>
  <si>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EXPERTICIO TÉCNICO</t>
  </si>
  <si>
    <t xml:space="preserve">GASTOS ADICIONALES DE EXTINCIÓN DE INCENDIO </t>
  </si>
  <si>
    <t xml:space="preserve">GASTOS ADICIONALES DE EXTINCIÓN DEL SINIESTRO </t>
  </si>
  <si>
    <t xml:space="preserve">GASTOS ADICIONALES DE PRESERVACIÓN DE BIENES </t>
  </si>
  <si>
    <t xml:space="preserve">GASTOS ADICIONALES EXTRAORDINARIOS POR TIEMPO EXTRA, TRABAJO NOCTURNO, TRABAJO EN DÍAS FERIADOS </t>
  </si>
  <si>
    <t>GASTOS ADICIONALES PARA ACELERAR LA REPARACIÓN, REACONDICIONAMIENTO O EL REEMPLAZO DE LOS BIENES ASEGURADOS O PARA CONTINUAR O RESTABLECER LO MÁS PRONTO POSIBLE LAS ACTIVIDADES DEL ASEGURADO</t>
  </si>
  <si>
    <t xml:space="preserve">GASTOS ADICIONALES PARA DEMOSTRAR EL SINIESTRO Y SU CUANTÍA </t>
  </si>
  <si>
    <t>GASTOS ADICIONALES PARA PAGO DE AUDITORES, REVISORES Y CONTADORES</t>
  </si>
  <si>
    <t xml:space="preserve">GASTOS ADICIONALES POR ARRENDAMIENTO EN CASO DE SINIESTRO </t>
  </si>
  <si>
    <t>GASTOS ADICIONALES POR FLETE EXPRESO Y FLETE AÉREO</t>
  </si>
  <si>
    <t xml:space="preserve">GASTOS ADICIONALES POR HONORARIOS PROFESIONALES: INGENIEROS, TOPÓGRAFOS, ARQUITECTOS, ETC. INCLUYENDO GASTOS DE VIAJE Y ESTADÍA. </t>
  </si>
  <si>
    <t xml:space="preserve">GASTOS ADICIONALES POR REACONDICIONAMIENTOS, REEMPLAZOS TEMPORALES Y/O PROVISIONALES O REPARACIONES DE BIENES ASEGURADOS O CONSTRUCCIONES PROVISIONALES O TRANSITORIAS, ASÍ COMO EL VALOR DEL ARRENDAMIENTO TEMPORAL DE BIENES MUEBLES </t>
  </si>
  <si>
    <t xml:space="preserve">GASTOS ADICIONALES POR RECONSTRUCCIÓN DE ARCHIVOS </t>
  </si>
  <si>
    <t xml:space="preserve">GASTOS PARA LA REMOCIÓN DE ESCOMBROS </t>
  </si>
  <si>
    <t>INCLUSIONES Y MODIFICACIONES A LA PÓLIZA</t>
  </si>
  <si>
    <t xml:space="preserve">La compañía de seguros efectuará las inclusiones, modificaciones o exclusiones al seguro, con base en los documentos o comunicaciones claras y precisas emitidas por el asegurado y/o el intermediario, sin exigir documentos particulares o requisitos especiales.  </t>
  </si>
  <si>
    <t xml:space="preserve">LABORES Y MATERIALES  </t>
  </si>
  <si>
    <t>LIQUIDACION A PRORRATA PARA PRORROGA DE LA VIGENCIA</t>
  </si>
  <si>
    <t>MODIFICACIONES A FAVOR DEL ASEGURADO</t>
  </si>
  <si>
    <t>MODIFICACIONES DEL RIESGO</t>
  </si>
  <si>
    <t>MOVILIZACIÓN DE BIENES PARA SU USO</t>
  </si>
  <si>
    <t>PAGO DE LA INDEMNIZACIÓN.</t>
  </si>
  <si>
    <t>Por medio de la presente cláusula adicional, se hace constar que las pérdidas ocurridas en aquellas partes de la construcción que sean de servicio común y por consiguiente de propiedad colectiva, quedarán amparados únicamente en proporción al derecho que sobre ellas tenga el asegurado, siempre y cuando sobre las mismas no se encuentren contratados los seguros que la Ley señala.</t>
  </si>
  <si>
    <t>RESTABLECIMIENTO AUTOMÁTICO DEL VALOR ASEGURADO POR PAGO DE SINIESTRO EXCEPTO AMIT y HUELGA,  MOTIN, ASONADA, CONMOCIÓN CIVIL O PUPULAR, CON COBRO DE PRIMA ADICIONAL</t>
  </si>
  <si>
    <t>REVOCACIÓN DE LA PÓLIZA Y/O NO RENOVACION Y/O NO PRORROGA</t>
  </si>
  <si>
    <t>ROTURA DE VIDRIOS</t>
  </si>
  <si>
    <t xml:space="preserve">SUBLÍMITE ÚNICO COMBINADO PARA LAS CLAUSULAS QUE AMPARAN GASTOS ADICIONALES </t>
  </si>
  <si>
    <t>AMPAROS ADICIONALES Y CLAUSULAS ADICIONALES</t>
  </si>
  <si>
    <t xml:space="preserve">TABLA No. 1 - CLAUSULA DE REPOSICIÓN O REEMPLAZO PARA MAQUINARIA Y EQUIPOS ELECTRICOS Y ELECTRÓNICOS </t>
  </si>
  <si>
    <t xml:space="preserve">(Nota: Los porcentajes señalados de acuerdo a las edades en la tabla No. 1 corresponden a los mínimos requeridos por lo cual podrá ser disminuidos pero no aumentados so pena de rechazo de la propuesta) </t>
  </si>
  <si>
    <t>7. COSTO DE LOS SEGUROS</t>
  </si>
  <si>
    <t>VR. PRIMA INCLUIDO I.V.A</t>
  </si>
  <si>
    <t xml:space="preserve">VER RESUMEN ECONOMICO </t>
  </si>
  <si>
    <t>8. VIGENCIA OFRECIDA</t>
  </si>
  <si>
    <t>DIAS DE VIGENCIA OFRECIDA</t>
  </si>
  <si>
    <t xml:space="preserve">9. DEDUCIBLES </t>
  </si>
  <si>
    <t>DESCRIPCION</t>
  </si>
  <si>
    <t>DEDUCIBLE MAXIMO REQUERIDO</t>
  </si>
  <si>
    <t>TERREMOTO, TEMBLOR Y/O ERUPCIÓN VOLCÁNICA</t>
  </si>
  <si>
    <t>3% sobre el valor asegurable Mínimo 1SMMLV</t>
  </si>
  <si>
    <t xml:space="preserve">PARA LOS EVENTOS DE AMIT,  HMACCoP, TERRORISMO Y SABOTAJE </t>
  </si>
  <si>
    <t xml:space="preserve">HURTO CALIFICADO PARA CUALQUIER BIEN DIFERENTE A EQUIPOS ELÉCTRICOS Y ELECTRÓNICOS Y MAQUINARIA </t>
  </si>
  <si>
    <t>10% sobre el valor de la perdida, Mínimo 2 SMMLV</t>
  </si>
  <si>
    <t xml:space="preserve">HURTO (SIMPLE) PARA CUALQUIER BIEN DIFERENTE A EQUIPOS ELÉCTRICOS Y ELECTRÓNICOS Y MAQUINARIA </t>
  </si>
  <si>
    <t xml:space="preserve">HURTO CALIFICADO DE EQUIPOS ELÉCTRICOS Y ELECTRÓNICOS (EXCEPTO CELULARES, AVANTELES, BEEPERS, RADIOTELÉFONOS Y DEMÁS EQUIPOS PORTÁTILES DE COMUNICACIÓN, CUALQUIERA SEA SU TECNOLOGÍA) </t>
  </si>
  <si>
    <t>HURTO (SIMPLE) DE EQUIPOS ELÉCTRICOS Y ELECTRÓNICOS (EXCEPTO CELULARES, AVANTELES, BEEPERS, RADIOTELÉFONOS Y DEMÁS EQUIPOS PORTÁTILES DE COMUNICACIÓN, CUALQUIERA SEA SU TECNOLOGÍA)</t>
  </si>
  <si>
    <t xml:space="preserve">DEMAS EVENTOS DE EQUIPOS ELECTRICOS Y/O ELECTRONICOS </t>
  </si>
  <si>
    <t xml:space="preserve">10% sobre el valor de la perdida </t>
  </si>
  <si>
    <t>DAÑO O PÉRDIDA DE CELULARES, AVANTELES, BEEPERS, RADIOTELÉFONOS Y DEMÁS EQUIPOS PORTÁTILES DE COMUNICACIÓN, CUALQUIERA SEA SU TECNOLOGÍA</t>
  </si>
  <si>
    <t>SIN DEDUCIBLE</t>
  </si>
  <si>
    <t>TODO DAÑO O PERDIDA DE MAQUINARIA</t>
  </si>
  <si>
    <t>ROTURA DE VIDRIOS POR CUALQUIER CAUSA ACCIDENTAL INCLUYENDO HMACC, AMIT, TERRORISMO Y SABOTAJE</t>
  </si>
  <si>
    <t>Sin Deducible</t>
  </si>
  <si>
    <t>10. DOCUMENTOS REQUERIDOS DE CARÁCTER OBLIGATORIO PARA EL PAGO DE SINIESTROS</t>
  </si>
  <si>
    <t xml:space="preserve"> RAMO INCENDIO</t>
  </si>
  <si>
    <t>FORMATO No. 13 - OFERTA PRESENTADA PARA EL SEGURO DE TODO RIESGO EQUIPO Y MAQUINARIA (TODO RIESGO CONTRATISTAS)</t>
  </si>
  <si>
    <t xml:space="preserve">Amparar contra todo riesgo la maquinaria y equipo que se moviliza por sus propios medios,  de propiedad o por los que sea legalmente responsable el MUNICIPIO , ubicada en cualquier parte del Territorio Nacional y por los daños que éstas causen a terceras personas a  sus bienes.
</t>
  </si>
  <si>
    <t>Base de valoración: Costo de reposición a nuevo</t>
  </si>
  <si>
    <t>3. DEFINICIÓN DE BIENES</t>
  </si>
  <si>
    <t>VER ANEXO No. 2 - RELACION TRME</t>
  </si>
  <si>
    <r>
      <rPr>
        <b/>
        <sz val="10"/>
        <color theme="1"/>
        <rFont val="Arial Narrow"/>
        <family val="2"/>
      </rPr>
      <t xml:space="preserve">NOMBRE 
</t>
    </r>
    <r>
      <rPr>
        <sz val="10"/>
        <color indexed="8"/>
        <rFont val="Arial Narrow"/>
        <family val="2"/>
      </rPr>
      <t>(DILIGENCIAR CUANDO EL TEXTO OFRECIDO NO SEA IDENTICO AL DESCRITO EN EL PLIEGO DE CONDICIONES, EN CASO QUE OMITAN, EXCLUYAN O MODIFIQUEN EL TEXTO EN LAS CONDICIONES MINIMAS SOLICITADAS, SE RECHAZARA LA PROPUESTA )</t>
    </r>
  </si>
  <si>
    <t>- Incendio y/o rayo</t>
  </si>
  <si>
    <t>- Hurto y hurto calificado</t>
  </si>
  <si>
    <t>- Colisión por objetos en movimiento o estacionarios</t>
  </si>
  <si>
    <t>- Inundación, ciclón, huracán, tempestad, vientos</t>
  </si>
  <si>
    <t>- Terremoto, temblor, avalancha, y/o erupción volcánica</t>
  </si>
  <si>
    <t>- Actos mal intencionados de terceros (terrorismo)</t>
  </si>
  <si>
    <t>- Huelga, motín, conmoción civil o popular</t>
  </si>
  <si>
    <t>-Daño material</t>
  </si>
  <si>
    <r>
      <rPr>
        <b/>
        <sz val="10"/>
        <color theme="1"/>
        <rFont val="Arial Narrow"/>
        <family val="2"/>
      </rPr>
      <t xml:space="preserve">DESCRIPCION DE LA CLAUSULA 
</t>
    </r>
    <r>
      <rPr>
        <sz val="10"/>
        <color indexed="8"/>
        <rFont val="Arial Narrow"/>
        <family val="2"/>
      </rPr>
      <t>(DILIGENCIAR CUANDO EL TEXTO OFRECIDO NO SEA IDENTICO AL DESCRITO EN EL PLIEGO DE CONDICIONES, EN CASO QUE OMITAN, EXCLUYAN O MODIFIQUEN EL TEXTO EN LAS CONDICIONES MINIMAS SOLICITADAS, SE RECHAZARA LA PROPUESTA )</t>
    </r>
  </si>
  <si>
    <t>AMPARO AUTOMÁTICO PARA MAQUINARIA ADQUIRIDA O RECIBIDA, SEA NUEVA O USADA.</t>
  </si>
  <si>
    <t>AMPARO AUTOMÁTICO PARA MAQUINARIA QUE POR ERROR U OMISIÓN NO SE HAYAN INFORMADO AL INICIO DEL SEGURO.</t>
  </si>
  <si>
    <t>CLÁUSULA DE 72 HORAS PARA TERREMOTO</t>
  </si>
  <si>
    <t>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</si>
  <si>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GASTOS ADICIONALES</t>
  </si>
  <si>
    <t xml:space="preserve">GASTOS ADICIONALES POR HONORARIOS PROFESIONALES: INGENIEROS, PERITOS, ETC. INCLUYENDO GASTOS DE VIAJE Y ESTADÍA. </t>
  </si>
  <si>
    <t xml:space="preserve">GASTOS ADICIONALES REMOCIÓN DE ESCOMBROS </t>
  </si>
  <si>
    <t xml:space="preserve">GASTOS EXTRAORDINARIOS </t>
  </si>
  <si>
    <t xml:space="preserve">INDICE VARIABLE </t>
  </si>
  <si>
    <t xml:space="preserve">NO APLICACIÓN DE DEMÉRITOS </t>
  </si>
  <si>
    <t>Queda entendido, convenido  y aceptado que en  caso de pérdida total o parcial que afecte los bienes asegurados por la presente póliza el ajuste de pérdidas parciales o totales se hará sin tener en cuenta  el demérito por uso, los deméritos tecnológicos o cualquier otro tipo de deméritos y se tomará como base de indemnización el valor de reposición a nuevo de un equipo de similares características y capacidad. La presente clausula operará solo para bienes de hasta (6) años de fabricación.</t>
  </si>
  <si>
    <t xml:space="preserve">NO APLICACIÓN DE INFRASEGURO </t>
  </si>
  <si>
    <t>NO LIMITACIÓN DE LA CLÁUSULA DENOMINADA “NO APLICACIÓN DE DEMÉRITOS” A LA FECHA DE FABRICACIÓN DEL BIEN ASEGURADO</t>
  </si>
  <si>
    <t>NO TASACIÓN O INVENTARIO</t>
  </si>
  <si>
    <t>REPOSICIÓN O REEMPLAZO</t>
  </si>
  <si>
    <t>RESTABLECIMIENTO AUTOMÁTICO DEL VALOR ASEGURADO POR PAGO DE SINIESTRO EXCEPTO AMIT y HUELGA,  MOTIN, ASONADA, CONMOCIÓN CIVIL O PUPULAR</t>
  </si>
  <si>
    <t>TERREMOTO, TEMBLOR Y/O ERUPCIÓN VOLCÁNICA.</t>
  </si>
  <si>
    <t>HUELGA, MOTÍN, CONMOCIÓN CIVIL O POPULAR Y HUELGA Y ACTOS MAL INTENCIONADOS, TERRORISMO Y SABOTAJE</t>
  </si>
  <si>
    <t>HURTO CALIFICADO</t>
  </si>
  <si>
    <t>HURTO SIMPLE</t>
  </si>
  <si>
    <t>RESPONSABILIDAD CIVIL EXTRACONTRACTUAL</t>
  </si>
  <si>
    <t>FORMATO No. 14 - OFERTA PRESENTADA PARA EL SEGURO AUTOMOVILES</t>
  </si>
  <si>
    <t>Amparar los daños y/o pérdidas que sufran los vehículos de propiedad del MUNICIPIO DE GIRARDOT, o por los que sea legalmente responsable, o aquellos daños a bienes o lesiones o muerte a terceros que se causen.</t>
  </si>
  <si>
    <t xml:space="preserve">El oferente deberá indicar las tasas a aplicar para determinar el valor de la prima. Si el oferente no aplica tasas únicas, deberá presentar cotización individual por cada uno de los vehículos asegurados o de lo contrario obtendrá cero puntos en la evaluación del factor costo de los seguros.
</t>
  </si>
  <si>
    <t xml:space="preserve">Para este ramo no se acepta la aplicación de deducibles. La propuesta que ofrezca algún deducible se rechazará, generando igualmente el rechazo del grupo al cual pertenece.
</t>
  </si>
  <si>
    <t>3. RELACION VEHICULOS Y VALORES ASEGURADOS</t>
  </si>
  <si>
    <t>VER ANEXO No.4 - RELACION AUT</t>
  </si>
  <si>
    <t>4. AMPAROS OBLIGATORIOS</t>
  </si>
  <si>
    <t>Pérdida Total por Daños (incluidos actos terroristas)</t>
  </si>
  <si>
    <t>Pérdida Parcial o Total por Hurto o Hurto Calificado</t>
  </si>
  <si>
    <t>Terremoto, Temblor y/o Erupción Volcánica</t>
  </si>
  <si>
    <t>No aplicación de deducibles para todos los amparos</t>
  </si>
  <si>
    <t>Amparo patrimonial</t>
  </si>
  <si>
    <t xml:space="preserve">Asistencia Jurídica en Proceso Penal </t>
  </si>
  <si>
    <t>Asistencia Jurídica en Proceso Civil</t>
  </si>
  <si>
    <t>5. CLAUSULAS OBLIGATORIAS</t>
  </si>
  <si>
    <t>ACTUALIZACION DE VALOR ASEGURADO</t>
  </si>
  <si>
    <t xml:space="preserve">AMPARO AUTOMÁTICO DE NUEVOS ACCESORIOS Y EQUIPOS </t>
  </si>
  <si>
    <t xml:space="preserve">AMPARO AUTOMÁTICO DE NUEVOS VEHICULOS SEAN CERO KILÓMETROS O USADOS </t>
  </si>
  <si>
    <t>AMPARO AUTOMÁTICO PARA ACCESORIOS Y EQUIPOS QUE POR ERROR U OMISIÓN NO SE HAYAN INFORMADO AL INICIO DEL SEGURO.</t>
  </si>
  <si>
    <t>AMPARO AUTOMÁTICO PARA VEHICULOS QUE POR ERROR U OMISIÓN NO SE HAYAN INFORMADO AL INICIO DEL SEGURO.</t>
  </si>
  <si>
    <t>AUTORIZACION DE REPARACION DEL VEHÍCULO</t>
  </si>
  <si>
    <t>COBERTURA DE ACCESORIOS</t>
  </si>
  <si>
    <t>DESIGNACION DE CONCESIONARIOS POR MARCAS, PARA LA ATENCIÓN DE SINIESTROS POR PERDIDAS PARCIALES DONDE EL VEHÍCULO UNA VEZ INSPECCIONADO POR LA COMPAÑÍA PASE A REPARACIÓN SIN NECESIDAD DE COTIZACIONES U OTROS TRÁMITES</t>
  </si>
  <si>
    <t>EXTENSION DE RESPONSABILIDAD CIVIL CUANDO EL VEHÍCULO HAYA SIDO HURTADO</t>
  </si>
  <si>
    <t>Queda entendido, convenido y aceptado que la presente póliza indemnizará la Responsabilidad Civil Extracontractual de la cual el asegurado sea responsable aún cuando el vehículo asegurado haya sido hurtado, siempre y cuando sea declarada por la autoridad competente.</t>
  </si>
  <si>
    <t>NO SUBROGACIÓN</t>
  </si>
  <si>
    <t>6. COSTO DE LOS SEGUROS</t>
  </si>
  <si>
    <t>7. VIGENCIA OFRECIDA</t>
  </si>
  <si>
    <t>8. DEDUCIBLES</t>
  </si>
  <si>
    <t>TODOS LOS AMPAROS</t>
  </si>
  <si>
    <t>NO APLICA DEDUCIBLE</t>
  </si>
  <si>
    <t>9. DOCUMENTOS REQUERIDOS DE CARÁCTER OBLIGATORIO PARA EL PAGO DE SINIESTROS</t>
  </si>
  <si>
    <t xml:space="preserve"> FOMATO No. 15 - OFERTA PRESENTADA PARA EL SEGURO DE MANEJO GLOBAL PARA ENTIDADES OFICIALES</t>
  </si>
  <si>
    <t xml:space="preserve">Amparar al MUNICIPIO DE GIRARDOT contra los riesgos que impliquen menoscabo de sus fondos y/o  bienes, causados por acciones u omisiones de  los empleados en ejercicio de sus cargos o sus reemplazos, que incurran en  actos que se tipifiquen como delitos contra la administración pública, o fallos con responsabilidad fiscal, de acuerdo con la resolución 014249 del 15 de mayo de 1992, aprobada por la Contraloría General de la República y demás normas concordantes; o alcances por incumplimiento de las disposiciones legales y reglamentarias, incluyendo el costo de la rendición de cuentas en caso de abandono del cargo o fallecimiento del empleado. </t>
  </si>
  <si>
    <t>3. VALORES ASEGURADOS</t>
  </si>
  <si>
    <t>OFERTA BÁSICA</t>
  </si>
  <si>
    <t>4. CARGOS ASEGURADOS</t>
  </si>
  <si>
    <t>La planta asignada actualmente es de 30 cargos y 120 contratistas que realizan funciones propias de la misión institucional de la Entidad.</t>
  </si>
  <si>
    <t>Relacion de cargos asegurados ver A nexo 6</t>
  </si>
  <si>
    <t>El costo de la rendición y reconstrucción de cuentas llevadas a cabo por funcionarios de la Contraloría General de la República en los casos de abandono del cargo o fallecimiento del responsable de la rendición de cuentas, siempre y cuando el asegurador manifieste la imposibilidad de rendir dicha cuentas</t>
  </si>
  <si>
    <t>AMPARO AUTOMATICO DE CARGOS QUE POR ERROR U OMISIÓN NO SE HAYAN INFORMADO AL INICIO DEL SEGURO</t>
  </si>
  <si>
    <t>AMPARO AUTOMATICO DE NUEVOS CARGOS</t>
  </si>
  <si>
    <t>DEFINICION DE TRABAJADOR O EMPLEADO</t>
  </si>
  <si>
    <t>DESIGNACION DE BIENES</t>
  </si>
  <si>
    <t>Los oferentes deben aceptar el título , nombre, denominación o nomenclatura con que el asegurado identifica o describe los bienes asegurados en sus registro o libros de comercio o contabilidad.</t>
  </si>
  <si>
    <t xml:space="preserve">GASTOS PARA DEMOSTRAR EL SINIESTRO Y SU CUANTÍA </t>
  </si>
  <si>
    <t>MODIFICACION A CARGOS</t>
  </si>
  <si>
    <t>PERDIDAS OCASIONADAS POR EMPLEADOS DE FIRMA ESPECIALIZADA INCLUYENDO CONTRATISTAS INDEPENDIENTES Y PERSONAS CON CONTRATO DE PRESTACION DE SERVICIOS</t>
  </si>
  <si>
    <t>PERDIDAS POR PERSONAL NO IDENTIFICADO</t>
  </si>
  <si>
    <t xml:space="preserve">OFERTA BASICA                                                     </t>
  </si>
  <si>
    <t>PÉRDIDAS POR PERSONAL NO IDENTIFICADO</t>
  </si>
  <si>
    <t>CAJAS MENORES</t>
  </si>
  <si>
    <t>DEMÁS EVENTOS</t>
  </si>
  <si>
    <t>FORMATO No. 16 - OFERTA PRESENTADA PARA EL SEGURO DE RESPONSABILIDAD CIVIL EXTRACONTRACTUAL</t>
  </si>
  <si>
    <t>NOMBRE DEL PROPONENTE: ______________________________________________________________________________________________________________________________________</t>
  </si>
  <si>
    <t>Amparar los perjuicios patrimoniales y extrapatrimoniales que sufra el MUNICIPIO DE GIRARDOT , como consecuencia de la Responsabilidad Civil Extracontractual originada dentro o fuera de sus instalaciones, en el desarrollo de sus actividades o en lo relacionado con ella, lo mismo que los actos de sus empleados y funcionarios dentro y fuera del territorio nacional. Nota: Se entenderán como terceros todas y cada una de las personas que circulen, ingresen, accedan o se encuentren en los predios de asegurado, independientemente que el asegurado le esté prestando un servicio objeto de su razón social</t>
  </si>
  <si>
    <t>ENTIDAD Y/O TERCEROS AFECTADOS</t>
  </si>
  <si>
    <t>La Presente póliza opera igualmente en exceso de los amparos de responsabilidad civil contratados en los seguros de automóviles y todo riesgo maquinaria y equipo</t>
  </si>
  <si>
    <t>NOTA</t>
  </si>
  <si>
    <t>SUBLIMITE</t>
  </si>
  <si>
    <t>(DILIGENCIAR CUANDO EL TEXTO OFRECIDO NO SEA IDENTICO AL DESCRITO EN EL PLIEGO DE CONDICIONES, EN CASO QUE OMITAN, EXCLUYAN O MODIFIQUEN EL TEXTO EN LAS CONDICIONES MINIMAS SOLICITADAS, SE RECHAZARA LA PROPUESTA )</t>
  </si>
  <si>
    <t>RIESGOS AMPARADOS:</t>
  </si>
  <si>
    <t>- Predios labores y operaciones, incluyendo incendio y explosión.</t>
  </si>
  <si>
    <t>- Uso de ascensores, montacargas, grúas y puentes grúas.</t>
  </si>
  <si>
    <t>- Uso de armas de fuego por parte de vigilantes y funcionarios.</t>
  </si>
  <si>
    <t>- Restaurantes y campos deportivos</t>
  </si>
  <si>
    <t>- Participación del asegurado en ferias y exposiciones nacionales</t>
  </si>
  <si>
    <t>- Viajes de funcionarios del asegurado dentro del territorio nacional.</t>
  </si>
  <si>
    <t xml:space="preserve">COBERTURAS QUE SE PUEDEN SUBLIMITAR </t>
  </si>
  <si>
    <t>Actividades deportivas, sociales y culturales dentro o fuera de los predios</t>
  </si>
  <si>
    <t>Contaminación accidental súbita e imprevista ( Excluye contaminación paulatina)</t>
  </si>
  <si>
    <t>Contratistas y Subcontratistas independientes. Esta cobertura operará en exceso de las pólizas del contratista o subcontratista.</t>
  </si>
  <si>
    <t>Daño Moral</t>
  </si>
  <si>
    <t>Daños y lesiones que se causen a bienes y a terceros durante la realización de algún evento, capacitación, conferencias, etc., durante la vigencia de la póliza</t>
  </si>
  <si>
    <t xml:space="preserve">Gastos médicos incluyendo personal del asegurado. </t>
  </si>
  <si>
    <t>Honorarios de abogados y gastos de defensa</t>
  </si>
  <si>
    <t>Posesión, uso y mantenimiento de depósitos, tanques y tuberías, ubicados o instalados dentro de los predios del asegurado</t>
  </si>
  <si>
    <t>Propietarios, arrendatarios y poseedores</t>
  </si>
  <si>
    <t>Responsabilidad Civil Cruzada</t>
  </si>
  <si>
    <t>Responsabilidad civil de vehículos propios en exceso de las pólizas de automóviles</t>
  </si>
  <si>
    <t>SI - Sublímite Mínimo 35% del valor asegurado evento / vigencia</t>
  </si>
  <si>
    <t>Responsabilidad Civil por el uso de escoltas y personal de vigilancia. Nota: En caso de firmas externas, esta cobertura operará en exceso de las pólizas exigidas por la Ley</t>
  </si>
  <si>
    <t>AMPARO AUTOMATICO PARA NUEVOS PREDIOS,  OPERACIONES Y/O ACTIVIDADES</t>
  </si>
  <si>
    <t>EXTENSION DE COBERTURA</t>
  </si>
  <si>
    <t>Se considerarán terceros todos los aprendices que se encuentren en las instalaciones, predios o actividades desarrolladas por la entidad en desarrollo de las actividades académicas propias del programa de formación. El amparo de la presente póliza operará en exceso de la cobertura otorgada por los demás seguros que amparen a los aprendices.</t>
  </si>
  <si>
    <t>INDEMNIZACION POR CLARA EVIDENCIA SIN QUE EXISTA PREVIO FALLO JUDICIAL</t>
  </si>
  <si>
    <t>No obstante las condiciones generales de la póliza, queda declarado y convenido que en caso de cualquier evento cubierto por la presente póliza, el pago se realizará con la declaración o manifestación de culpabilidad del asegurado por escrito, siempre y cuando su responsabilidad sea evidente.</t>
  </si>
  <si>
    <t>NO APLICACIÓN DE DEDUCIBLES PARA GASTOS MÉDICOS Y GASTOS SUPLEMENTARIOS</t>
  </si>
  <si>
    <t>Queda entendido, convenido y aceptado que en caso de siniestro amparado por este seguro, que afecte las coberturas de gastos médicos y gastos suplementarios, la compañía indemnizará la pérdida, sin aplicar ningún tipo de deducible sobre el valor de la misma.</t>
  </si>
  <si>
    <t xml:space="preserve">REVOCACIÓN DE LA PÓLIZA Y/O NO RENOVACION Y/O NO PRORROGA </t>
  </si>
  <si>
    <t xml:space="preserve">8. DEDUCIBLES </t>
  </si>
  <si>
    <t>PARQUEADEROS</t>
  </si>
  <si>
    <t>10% sobre el valor de la Póliza , Mínimo 2 SMMLV</t>
  </si>
  <si>
    <t>GASTOS MEDICOS</t>
  </si>
  <si>
    <t>DEMÁS AMPAROS</t>
  </si>
  <si>
    <t>Formato No. 17 - OFERTA PRESENTADA PARA EL SEGURO DE RESPONSABILIDAD CIVL PARA SERVIDORES PUBLICOS</t>
  </si>
  <si>
    <t>NOMBRE DEL PROPONENTE: _________________________________________________________________________________________________________________________________</t>
  </si>
  <si>
    <t>Perjuicios causados a terceros y al MUNICPIO DE GIRARDOT   provenientes de la responsabilidad civil de los servidores públicos, originados en  cualquier reclamación iniciada por primera vez enmarcada dentro de la ley,  durante la vigencia de la póliza, por todo acto u omisión, por actos incorrectos, culposos, reales o presuntos, cometidos por cualquier persona que desempeñe o haya desempeñado los cargos asegurados, en el desempeño de sus respectivas funciones como Servidores Públicos. 
De igual manera se cubren las investigaciones preliminares, los perjuicios imputables a funcionarios de la Entidad que desempeñen los cargos relacionados y descritos en el listado que suministre la Entidad, así como por Juicios de Responsabilidad Fiscal y acciones de repetición iniciadas por el tomador en contra de los servidores públicos asegurados. (MODALIDAD DE RECLAMACIÓN)</t>
  </si>
  <si>
    <t>ENTIDAD Y/O SERVIDORES PÚBLICOS ASEGURADOS</t>
  </si>
  <si>
    <t>ENTIDAD Y/O SERVIDORES PÚBLICOS ASEGURADOS Y/O TERCEROS AFECTADOS</t>
  </si>
  <si>
    <t>NOTA:</t>
  </si>
  <si>
    <t>Los oferentes deben tener en cuenta para la elaboración de la propuesta, que las condiciones, coberturas básicas para las cuales no se indique sublímite, operaran al 100% del valor asegurado.</t>
  </si>
  <si>
    <r>
      <rPr>
        <b/>
        <sz val="10"/>
        <color theme="1"/>
        <rFont val="Arial Narrow"/>
        <family val="2"/>
      </rPr>
      <t xml:space="preserve">NOMBRE 
</t>
    </r>
    <r>
      <rPr>
        <sz val="10"/>
        <color indexed="8"/>
        <rFont val="Arial Narrow"/>
        <family val="2"/>
      </rPr>
      <t>(DILIGENCIAR CUANDO EL TEXTO OFRECIDO NO SEA IDENTICO AL DESCRITO EN EL PLIEGO DE CONDICIONES, EN CASO QUE OMITAN, EXCLUYAN O MODIFIQUEN EL TEXTO EN LAS CONDICIONES MINIMAS SOLICITADAS, SE RECHAZARA LA PROPUESTA)</t>
    </r>
  </si>
  <si>
    <t>Absorción, Fusión o Traslado de Funciones</t>
  </si>
  <si>
    <t>AMPARO A LA RESPONSABILIDAD DE LOS FUNCIONARIOS ASEGURADOS QUE SE TRANSMITA POR MUERTE, INCAPACIDAD, INHABILITACIÓN O INSOLVENCIA</t>
  </si>
  <si>
    <t>Amparo a la responsabilidad de los funcionarios asegurados que se transmita por muerte, incapacidad, inhabilitación o insolvencia</t>
  </si>
  <si>
    <t>ANTICIPO DE INDEMNIZACION PARA EL PAGO DE HONORARIOS Y CAUCIONES JUDICIALES</t>
  </si>
  <si>
    <t>PAGO DE HONORARIOS PROFESIONALES</t>
  </si>
  <si>
    <t>PERIODO DE RETROACTIVIDAD A LA FECHA DE EXPEDICIÓN DE LA PRIMERA POLIZA CONTRATADA POR LA ENTIDAD</t>
  </si>
  <si>
    <t xml:space="preserve">REVOCACIÓN DE LA PÓLIZA </t>
  </si>
  <si>
    <t xml:space="preserve">OFERTA BASICA </t>
  </si>
  <si>
    <t xml:space="preserve">ESTA EN  LOS PLIEGOS </t>
  </si>
  <si>
    <t>FORMATO No.  17-1</t>
  </si>
  <si>
    <t xml:space="preserve">FORMULARIO R.C. SERVIDORES PUBLICOS </t>
  </si>
  <si>
    <t>CUESTIONARIO DE RESPONSABILIDAD CIVIL PARA SERVIDORES PÚBLICOS</t>
  </si>
  <si>
    <t>Este cuestionario es para pólizas relacionadas exclusivamente con reclamaciones presentadas contra el asegurado durante el período de vigencia de dicha póliza.</t>
  </si>
  <si>
    <t>Por favor diligencie todas y cada una de las siguientes preguntas que se le hacen ya que este cuestionario constituirá parte de la póliza.</t>
  </si>
  <si>
    <t xml:space="preserve">1. Nombre de la empresa, objeto social, tiempo durante el cual se encuentra desarrollando su actual actividad. </t>
  </si>
  <si>
    <t>ALCALDIA DE GIRARDOT</t>
  </si>
  <si>
    <t>2.   Adjuntar, relación completa de los asegurados:</t>
  </si>
  <si>
    <t>CARGO</t>
  </si>
  <si>
    <t>ALCALDE</t>
  </si>
  <si>
    <t>SECRETARIA DE TRANSITO Y TRANSPORTE</t>
  </si>
  <si>
    <t>SECRETARIA DE EDUCACION</t>
  </si>
  <si>
    <t>SECRETARIA DE SALUD</t>
  </si>
  <si>
    <t>SECRETARIA GENERAL</t>
  </si>
  <si>
    <t xml:space="preserve">ü  Dirigir la ALCALDIA manteniendo la unidad de procedimientos e intereses en torno a la misión y objetivos de la misma. </t>
  </si>
  <si>
    <t>ü  Realizar la gestión necesaria para lograr el desarrollo de la ALCALDIA, de acuerdo con los planes y programas establecidos, teniendo en cuenta los perfiles epidemiológicos del área de influencia, las características del entorno y las condiciones internas de la empresa social del estado.</t>
  </si>
  <si>
    <t>ü  Articular el trabajo que realizan los diferentes niveles de la organización, dentro de una concepción participativa de la gestión.</t>
  </si>
  <si>
    <t>ü  Ser nominador y ordenador del gasto, de acuerdo con las facultades concedidas por la Ley y los reglamentos.</t>
  </si>
  <si>
    <t>ü  Representar a la alcaldía judicial y extrajudicialmente.</t>
  </si>
  <si>
    <t>ü  Velar por el cumplimiento de las Leyes y reglamentos que rigen la empresa social del estado.</t>
  </si>
  <si>
    <t>ü  Rendir los informes que le sean solicitados.</t>
  </si>
  <si>
    <t>ü  Celebrar o suscribir los contratos de la ALCALDIA.</t>
  </si>
  <si>
    <t>ü  Delegar hasta el nivel ejecutivo las funciones que le han sido encomendadas y que las disposiciones legales así lo permitan.</t>
  </si>
  <si>
    <t>ü  Además de las definidas en la Ley o Acuerdos pertinentes.</t>
  </si>
  <si>
    <t xml:space="preserve">3.   Las sumas aseguradas  a cotizar son: </t>
  </si>
  <si>
    <t xml:space="preserve">   Valores Asegurados</t>
  </si>
  <si>
    <t>$350,000,000</t>
  </si>
  <si>
    <t>Alternativa   1</t>
  </si>
  <si>
    <t>4. Lo cargos para asegurar son:</t>
  </si>
  <si>
    <t>LOS ENUMERADOS ANTERIORMENTE</t>
  </si>
  <si>
    <t xml:space="preserve">5. Durante los últimos cinco años: </t>
  </si>
  <si>
    <t xml:space="preserve">a) Ha cambiado la denominación de la Compañía? </t>
  </si>
  <si>
    <t xml:space="preserve">SI  __           NO  X__ </t>
  </si>
  <si>
    <t xml:space="preserve">b) La estructura  ha sufrido modificaciones? </t>
  </si>
  <si>
    <t>SI  ________    NO ___X</t>
  </si>
  <si>
    <t>En caso afirmativo, dar detalles:</t>
  </si>
  <si>
    <t xml:space="preserve"> c) Ha tenido lugar alguna adquisición, fusión, absorción, etc. de otras empresas? </t>
  </si>
  <si>
    <t>SI  ________    NO ____X_____</t>
  </si>
  <si>
    <t>6. a) Considera actualmente la posibilidad de alguna fusión, adquisición, etc. de otras empresas?</t>
  </si>
  <si>
    <t>b) Existe en este momento alguna propuesta, de la que tenga conocimiento la empresa relacionada con su adquisición por otra empresa?</t>
  </si>
  <si>
    <t xml:space="preserve">En caso afirmativo, dar detalles: </t>
  </si>
  <si>
    <t>__________________________________________________</t>
  </si>
  <si>
    <t xml:space="preserve">c) Se está estudiando o considerando la cotización en bolsa de las acciones de su empresa? </t>
  </si>
  <si>
    <t>SI  ________    NO _____X____</t>
  </si>
  <si>
    <t>___________________________________________________</t>
  </si>
  <si>
    <t xml:space="preserve">7. Es la Compañía: </t>
  </si>
  <si>
    <t xml:space="preserve">a) ___X___  Pública  </t>
  </si>
  <si>
    <t>b)   ______  Mixta</t>
  </si>
  <si>
    <t>En caso de ser Mixta especificar el porcentaje de acciones así:</t>
  </si>
  <si>
    <t>En poder del Estado</t>
  </si>
  <si>
    <t>En Poder del sector privado</t>
  </si>
  <si>
    <t xml:space="preserve">8. Capital social de la Compañía: </t>
  </si>
  <si>
    <t>a) Número total de accionistas: _______________</t>
  </si>
  <si>
    <t>Con derecho a voto:       ____________</t>
  </si>
  <si>
    <t xml:space="preserve">Sin derecho a voto:       ____________ </t>
  </si>
  <si>
    <t xml:space="preserve">b) Sociedades que posean al menos el 15% del capital social de la empresa, identidad y porcentaje en cada caso, y especificar si están representados en el consejo. Dar detalles. </t>
  </si>
  <si>
    <t xml:space="preserve">c) Compañías filiales de la empresa, porcentaje de participación en aquellas.  Para su información, les indicamos que quedaran automáticamente incluidas en la póliza las compañías filiales cuyo porcentaje de participación sea superior al 50%, si facilitan balances consolidados? </t>
  </si>
  <si>
    <t>___________________________</t>
  </si>
  <si>
    <t xml:space="preserve">9. Se ha adquirido o vendido filiales o subsidiarias durante los últimos 18 meses? </t>
  </si>
  <si>
    <t>SI  ________    NO __X</t>
  </si>
  <si>
    <t xml:space="preserve">En caso afirmativo, dar detalles </t>
  </si>
  <si>
    <t>___________________________________________________________________________________________________________</t>
  </si>
  <si>
    <t>10.     Tiene la empresa en el momento Seguro de Manejo Global? SI _X _ NO _______</t>
  </si>
  <si>
    <t>En caso afirmativo especifique,</t>
  </si>
  <si>
    <t xml:space="preserve"> Tiene la empresa o alguno de sus actuales directivos o altos cargos algún otro seguro amparando el riesgo que se propone? </t>
  </si>
  <si>
    <t>SI ________    NO   ___X_____</t>
  </si>
  <si>
    <t>En caso afirmativo dar detalles: _____________________________________________ ________________________________________________________________________</t>
  </si>
  <si>
    <t xml:space="preserve">11.     Ha rechazado o ha denegado algún asegurador la cobertura del riesgo a las personas para quienes actualmente se solicita? </t>
  </si>
  <si>
    <t>SI ________    NO   ____X____</t>
  </si>
  <si>
    <t>En caso afirmativo dar detalles:                                                     ________________________________________________________________________ ______________________________________________________________________</t>
  </si>
  <si>
    <t xml:space="preserve">13. Ha existido o existe alguna reclamación, a alguna de las personas para las que se propone este seguro o alguna en relación al riesgo solicitado? </t>
  </si>
  <si>
    <t>SI       NO X</t>
  </si>
  <si>
    <t xml:space="preserve">14. Tiene alguna de las personas para las que se propone este seguro incluyendo aquellas personas propuestas en empresas subsidiarias o afiliadas, si fue aplicable, conocimiento de alguna circunstancia o incidente que pudiera dar lugar a la reclamación de un tercero? </t>
  </si>
  <si>
    <t>SI</t>
  </si>
  <si>
    <t>NO    X</t>
  </si>
  <si>
    <t>En caso afirmativo, dar detalles:  En el despecho de gobierno se entrega la información</t>
  </si>
  <si>
    <t xml:space="preserve">15. Indiquen si hay: </t>
  </si>
  <si>
    <t>a) Alguna calificación, comentario u observación contenida en el informe de los auditores externos sobre la compañía, si es aplicable:           NO___________________________________________________</t>
  </si>
  <si>
    <t>y/o</t>
  </si>
  <si>
    <t>______________________________________________________________________________</t>
  </si>
  <si>
    <t>b) Alguna responsabilidad o aspecto extraordinario indicado dentro del informe financiero. NO</t>
  </si>
  <si>
    <t>En caso afirmativo, proporcionen una traducción al inglés.</t>
  </si>
  <si>
    <t>El abajo firmante declara que acorde con su conocimiento, las declaraciones contenidas en esta solicitud son verdad. La firma de esta solicitud no obliga al abajo firmante a la formalización del seguro propuesto, pero se acuerda que esta solicitud se adjuntará y constituirá parte de la póliza.  los aseguradores quedan autorizados a realizar cualquier indagación y consulta que, en conexión con esta solicitud considere necesaria.</t>
  </si>
  <si>
    <t>Firma</t>
  </si>
  <si>
    <t>ORIGINAL FIRMADO</t>
  </si>
  <si>
    <t>ALCALDE MUNICIPAL</t>
  </si>
  <si>
    <t>FORMATO No. 18 - OFERTA PRESENTADA PARA EL SEGURO DE VIDA GRUPO</t>
  </si>
  <si>
    <t>MUNICIPIO DEGIRARDOT</t>
  </si>
  <si>
    <t>SEGÚN RELACION</t>
  </si>
  <si>
    <t>BENEFICIARIOS DE LEY</t>
  </si>
  <si>
    <t>El proponente deberá cotizar todos los seguros requeridos con base en la tarifa vigente, indicando el porcentaje de descuento (si hubiere lugar a ello) que está aplicando sobre la tarifa plena para cada código de tarifación, pues ello permitirá efectuar la comparación objetiva de las propuestas.
Las pólizas que se requieran expedir para el año siguiente se cobrarán a la prima resultante de descontar el porcentaje de descuento ofrecido en la oferta a la tarifa plena de dicho año.</t>
  </si>
  <si>
    <t xml:space="preserve">3. ASEGURADOS </t>
  </si>
  <si>
    <t>(DILIGENCIAR CUANDO EL TEXTO OFRECIDO NO SEA IDENTICO AL DESCRITO EN EL PLIEGO DE CONDICIONES, EN CASO QUE OMITAN, EXCLUYAN O MODIFIQUEN EL TEXTO EN LAS CONDICIONES MINIMAS SOLICITADAS, SE RECHAZARA LA PROPUESTA)</t>
  </si>
  <si>
    <t>20 (SALARIO DEL ALCALDE)</t>
  </si>
  <si>
    <t>Incapacidad total y permanente y beneficios por desmembración</t>
  </si>
  <si>
    <t>Auxilio funerario</t>
  </si>
  <si>
    <r>
      <rPr>
        <b/>
        <sz val="10"/>
        <rFont val="Arial"/>
        <family val="2"/>
      </rPr>
      <t xml:space="preserve">DESCRIPCION DE LA CLAUSULA 
</t>
    </r>
    <r>
      <rPr>
        <sz val="10"/>
        <rFont val="Arial"/>
        <family val="2"/>
      </rPr>
      <t>(DILIGENCIAR CUANDO EL TEXTO OFRECIDO NO SEA IDENTICO AL DESCRITO EN EL PLIEGO DE CONDICIONES, EN CASO QUE OMITAN, EXCLUYAN O MODIFIQUEN EL TEXTO EN LAS CONDICIONES MINIMAS SOLICITADAS, SE RECHAZARA LA PROPUESTA)</t>
    </r>
  </si>
  <si>
    <t>AMPARO AUTOMATICO PARA NUEVOS ASEGURADOS</t>
  </si>
  <si>
    <t>APLICACIÓN DE TASA UNICA PARA TODOS LOS ASEGURADOS</t>
  </si>
  <si>
    <t>Queda entendido, convenido y aceptado que el cálculo de la prima anual se efectuará tomando una tasa única para todos los asegurados</t>
  </si>
  <si>
    <t>DESIGNACION DE BENEFICIARIOS</t>
  </si>
  <si>
    <t>Conforme a lo previsto en el artículo 1146 del Código de Comercio "Serán derechos intransferibles del asegurado los de hacer y revocar la designación de beneficiario."</t>
  </si>
  <si>
    <t>ERROR EN LA DECLARACION DE EDAD</t>
  </si>
  <si>
    <t>Queda entendido, convenido y aceptado que cualquier error en la declaración de la edad de un funcionario, no será tenido en cuenta en el momento de indemnizar una pérdida, dado que para el cobro de la prima se aplica una tasa única.</t>
  </si>
  <si>
    <t>Si durante la vigencia de la póliza se presentan modificaciones a las condiciones de la póliza que representen un beneficio a favor del asegurado, sin que impliquen un aumento a la prima originalmente pactada, tales modificaciones se consideran automática</t>
  </si>
  <si>
    <t>OPERACIÓN DE LA POLIZA</t>
  </si>
  <si>
    <t>Cobro de prima anual. Los cobros adicionales por modificaciones a la póliza se realizarán una vez expedido el documento y dentro del plazo ofrecido para el pago de la prima.</t>
  </si>
  <si>
    <t>EXCLUSIONES GENERICAS</t>
  </si>
  <si>
    <t>PARA TODA RECLAMACIÓN</t>
  </si>
  <si>
    <t>solicitud de reclamación por los familiares</t>
  </si>
  <si>
    <t xml:space="preserve">MUERTE POR CUALQUIER CAUSA </t>
  </si>
  <si>
    <t>GASTOS FUNERARIOS</t>
  </si>
  <si>
    <t>Registro civil de defunción</t>
  </si>
  <si>
    <t>Factura original con la descripción de cada uno de los gastos funerarios y con sello de cancelado</t>
  </si>
  <si>
    <t>INCAPACIDAD TOTAL Y PERMANENTE</t>
  </si>
  <si>
    <t>Concepto médico auditor de la compañía</t>
  </si>
  <si>
    <t>ANTICIPO DE ENFERMEDADES GRAVES Y DESMEMBRACIÓN</t>
  </si>
  <si>
    <t>registro civil de nacimiento del asegurado</t>
  </si>
  <si>
    <t xml:space="preserve">FORMATO No. 19 RESPONSABILIDAD CIVIL CONTRACTUAL </t>
  </si>
  <si>
    <t>OBJETO</t>
  </si>
  <si>
    <t>NOMBRE DE LOS AMPAROS Y COBERTURAS</t>
  </si>
  <si>
    <t>Amparo Básico: Muerte Accidental</t>
  </si>
  <si>
    <t>Amparos adicionales: </t>
  </si>
  <si>
    <t>Incapacidad total y permanente</t>
  </si>
  <si>
    <t>Incapacidad temporal</t>
  </si>
  <si>
    <t>Gastos médicos (exceso de SOAT)</t>
  </si>
  <si>
    <t>La cobertura para cada amparo es de 100 S.M.M.L.V</t>
  </si>
  <si>
    <t>DEDUCIBLES</t>
  </si>
  <si>
    <t>SIN DEDUCIBLES</t>
  </si>
  <si>
    <t xml:space="preserve"> FOMATO No. 15 - OFERTA PRESENTADA PARA EL SEGURO DE TRANSPORTE DE MERCANCIAS PARA ENTIDADES OFICIALES</t>
  </si>
  <si>
    <t xml:space="preserve">Amparar al MUNICIPIO contra los riesgos de transporte incluida la cadena de frio de las vacunas desde Bogota hasta Girardot. </t>
  </si>
  <si>
    <t>RELACIÓN  BIENES Y VALORES ASEGURADOS</t>
  </si>
  <si>
    <t>COBERTURA TODO RIESGO</t>
  </si>
  <si>
    <t>EDIFICIO</t>
  </si>
  <si>
    <t>MUEBLES Y ENSERES</t>
  </si>
  <si>
    <t>MAQUINARIA Y EQUIPO</t>
  </si>
  <si>
    <t>EQUIPOS DE COMPUTO</t>
  </si>
  <si>
    <t>SOFTWARE</t>
  </si>
  <si>
    <t>EQUIPO ELECTRICO Y ELECTRONICO</t>
  </si>
  <si>
    <t>HERRAMIENTAS</t>
  </si>
  <si>
    <t>INSTRUMENTOS MUSICALES</t>
  </si>
  <si>
    <t>TODO RIESGO EQUIPO Y MAQUINARIA</t>
  </si>
  <si>
    <t>BASICO Y ANEXOS</t>
  </si>
  <si>
    <t xml:space="preserve">SEGURO DE AUTOMOVILES                                               </t>
  </si>
  <si>
    <t>MOTOCICLETAS</t>
  </si>
  <si>
    <t>MANEJO GLOBAL</t>
  </si>
  <si>
    <t>Oferta Basica</t>
  </si>
  <si>
    <t xml:space="preserve">SEGURO DE R.C. SERVIDORES </t>
  </si>
  <si>
    <t xml:space="preserve">RESPONSABILIDAD CIVIL EXTRACONTRACTUAL PLO </t>
  </si>
  <si>
    <t>POLIZA DE RESPONSABILIDAD CIVIL CONTRACTUAL</t>
  </si>
  <si>
    <t>VIDA GRUPO ALCALDE Y EDILES</t>
  </si>
  <si>
    <t xml:space="preserve">ITEM </t>
  </si>
  <si>
    <t>MUNICIPIO</t>
  </si>
  <si>
    <t>DEPARTAMENTO</t>
  </si>
  <si>
    <t>USO DE RIESGO</t>
  </si>
  <si>
    <t xml:space="preserve">DIRECCION </t>
  </si>
  <si>
    <t xml:space="preserve"> VALOR ASEGURADO EN EDIFICACION </t>
  </si>
  <si>
    <t>TIPO ESTRUCTURAL</t>
  </si>
  <si>
    <t>MERCANCIAS</t>
  </si>
  <si>
    <t xml:space="preserve">INSTRUMENTOS MUSICALES </t>
  </si>
  <si>
    <t>GIRARDOT</t>
  </si>
  <si>
    <t>CUNDINAMARCA</t>
  </si>
  <si>
    <t xml:space="preserve">ALCALDIA </t>
  </si>
  <si>
    <t xml:space="preserve">PALACIO MUNICIPAL CLL 17 CRA 11 ESQUINA </t>
  </si>
  <si>
    <t>CONCRETO</t>
  </si>
  <si>
    <t>ALCALDIA ESTACION FERREO</t>
  </si>
  <si>
    <t>CASA DE LA CULTURA CRA 14 CLL 16</t>
  </si>
  <si>
    <t>SECRETARIA DE EDUCACION CLL 16 CRA 7 Y 8</t>
  </si>
  <si>
    <t xml:space="preserve">CASA DE LA JUSTICIA BARRIO PRIMERO DE ENERO </t>
  </si>
  <si>
    <t>SECRETARIA DE TRANSITO BARRIO DIAMANTE</t>
  </si>
  <si>
    <t>COLISEO MARTHA CATALINA</t>
  </si>
  <si>
    <t>ESTADIO  DUQUE PEÑA</t>
  </si>
  <si>
    <t>PISCINAS</t>
  </si>
  <si>
    <t>ITUC CALLE 16 # 15-41</t>
  </si>
  <si>
    <t>TALLERES MUNICIPALES CRA 18 # 15B-16</t>
  </si>
  <si>
    <t>CENTRO ADMINISTRATIVO PROVINCIAL DEL ALTO MAGDALENA</t>
  </si>
  <si>
    <t>TEATRO CULTURAL LUIS ENRIQUE OSORIO CLL 10 # 19-01</t>
  </si>
  <si>
    <t>PATINODROMO</t>
  </si>
  <si>
    <t>COLEGIO MUNICIPAL RAMON BUENO - PUNTO VIVE DIGITAL</t>
  </si>
  <si>
    <t>COLEGIO NACIONAL FRANCISCO MANZANAREZ PUNTO VIVE D</t>
  </si>
  <si>
    <t>COLEGIO POLICARPA SALAVARRIETA PUNTO VIVE DIGITAL</t>
  </si>
  <si>
    <t>CASA BARRIO LA MAGDALENA</t>
  </si>
  <si>
    <t>INSTITUCION EDUCATIVA POLICARPA  SALAVARRIETA BARRIO KENNEDY</t>
  </si>
  <si>
    <t>INSTITUCION EDUCATIVA POLICARPA  SALAVARRIETA BARRIO PRIMERO DE ENERO</t>
  </si>
  <si>
    <t>INSTITUCION EDUCATIVA POLICARPA  SALAVARRIETA-CAMILO TORRES-BARRIO PORTACHUELO.</t>
  </si>
  <si>
    <t>INSTITUCION EDUCATIVA POLICARPA  SALAVARRIETA-REPUBLICA DE COLOMBIA-BARRIO KENNEDY</t>
  </si>
  <si>
    <t>COLEGIO FUNDADORES CRA 7A#25-50 BARRIO SANTANDER</t>
  </si>
  <si>
    <t>COLEGIO FUNDADORES CRA 21A#35 BARRIO SAN ANTONIO</t>
  </si>
  <si>
    <t>COLEGIO FUNDADORES CRA 7A#25-02 BARRIO SANTANDER</t>
  </si>
  <si>
    <t>COLEGIO FUNDADORES CRA 6A CON CALLE 33 BARRIO SAN JORGE</t>
  </si>
  <si>
    <t xml:space="preserve">COLEGIO MUNICIPAL VENEZUELA </t>
  </si>
  <si>
    <t>I.E LUIS A DUQUE PEÑA VEREDA BARZALOZA</t>
  </si>
  <si>
    <t>I.E LUIS A DUQUE PEÑA VEREDA GUABINAL</t>
  </si>
  <si>
    <t>I.E LUIS A DUQUE VEREDA BERLIN</t>
  </si>
  <si>
    <t>I.E LUIS A DUQUE VEREDA PIAMONTE</t>
  </si>
  <si>
    <t>I.E LUIS A DUQUE VEREDA CERRO GUABINAL</t>
  </si>
  <si>
    <t>I.E LUIS A DUQUE VEREDA SAN LORENZO</t>
  </si>
  <si>
    <t>I.E ATANASIO GIRARDOT KM  3 VIA A TOCAIMA</t>
  </si>
  <si>
    <t>I.E ATANASIO GIRARDOT CLL 34 #11-14 BARRIO MIRAFLORES</t>
  </si>
  <si>
    <t>I.E ATANASIO GIRARDOT CLL 41 # 16-09 BARRIO SAN FERNANDO</t>
  </si>
  <si>
    <t xml:space="preserve">I.E ATANASIO GIRARDOT BARRIO CIUDAD MONTES </t>
  </si>
  <si>
    <t>I.E NORMAL SUPERIOR KM 3 BARRIO DIAMANTE</t>
  </si>
  <si>
    <t>I.E NORMAL SUPERIOR  CENTRO</t>
  </si>
  <si>
    <t>I.E NUEVO HORIZONTE CRA 1 # 1-21 BARRIO ALTO DE LAS ROSAS</t>
  </si>
  <si>
    <t>I.E NUEVO HORIZONTE CLL 8 CON CRA 4Y 5B PUERTO MONTERO</t>
  </si>
  <si>
    <t>I.E NUEVO HORIZONTE CLL 9 # 2-47 BARRIO DIEZ DE MAYO</t>
  </si>
  <si>
    <t>I.E NUEVO HORIZONTE CRA 1 # 14-86 BARRIO PUERTO MONGUI</t>
  </si>
  <si>
    <t xml:space="preserve">I.E MANUEL ELKIN PATARROYO KM 3 VIA EL DIAMANTE </t>
  </si>
  <si>
    <t>I.E MANUEL ELKIN PATARROYO MZ 22 Y 23 BARRIO DIAMANTE</t>
  </si>
  <si>
    <t>I.E MANUEL ELKIN PATARROYO MANUELA BELTRAN CRA 7A # 33-51 BARRIO SAN JORGE</t>
  </si>
  <si>
    <t>CDI LUIS CARLOS GALAN</t>
  </si>
  <si>
    <t>CDI ESTRELLITAS DEL FUTURO</t>
  </si>
  <si>
    <t>TOTAL VALOR ASEGURADO</t>
  </si>
  <si>
    <t xml:space="preserve"> ANEXO No. 2.  RELACION TODO RIESGO  MAQUINARIA AMARILLA</t>
  </si>
  <si>
    <t>ÍTEM</t>
  </si>
  <si>
    <t>MAQUINARIA/EQUIPO</t>
  </si>
  <si>
    <t>PLACA</t>
  </si>
  <si>
    <t>MARCA</t>
  </si>
  <si>
    <t>MODELO</t>
  </si>
  <si>
    <t>MOTOR</t>
  </si>
  <si>
    <t>SERIE</t>
  </si>
  <si>
    <t>VR. ASEGURADO</t>
  </si>
  <si>
    <t>RETROEXCAVADORA</t>
  </si>
  <si>
    <t xml:space="preserve">NEW HOLLAND </t>
  </si>
  <si>
    <t>VIBROCOMPACTADOR</t>
  </si>
  <si>
    <t>CL002</t>
  </si>
  <si>
    <t>TRACTOR</t>
  </si>
  <si>
    <t>CL001</t>
  </si>
  <si>
    <t>PE4045T543497</t>
  </si>
  <si>
    <t>T0410GX954699</t>
  </si>
  <si>
    <t>CL003</t>
  </si>
  <si>
    <t>CATERPILLAR</t>
  </si>
  <si>
    <t>MC066525</t>
  </si>
  <si>
    <t>MOTONIVELADORA</t>
  </si>
  <si>
    <t>MC066963</t>
  </si>
  <si>
    <t>CATERPILLAR REF 120</t>
  </si>
  <si>
    <t>MC066108</t>
  </si>
  <si>
    <t>CATERPILLAR REF 416 F2</t>
  </si>
  <si>
    <t>ITEM</t>
  </si>
  <si>
    <t>MAQUINARIA</t>
  </si>
  <si>
    <t>RELACION DE PARQUE AUTOMOTOR</t>
  </si>
  <si>
    <t>CLASE</t>
  </si>
  <si>
    <t xml:space="preserve">PLACA </t>
  </si>
  <si>
    <t>CILINDRAJE</t>
  </si>
  <si>
    <t>CHASIS</t>
  </si>
  <si>
    <t>CODIGO FASECOLDA</t>
  </si>
  <si>
    <t>VR. FASECOLDA</t>
  </si>
  <si>
    <t xml:space="preserve">BUS </t>
  </si>
  <si>
    <t>OIG217</t>
  </si>
  <si>
    <t>6HE1408710</t>
  </si>
  <si>
    <t>9GCLT13268B002411</t>
  </si>
  <si>
    <t xml:space="preserve">CAMIONETA </t>
  </si>
  <si>
    <t>OIG212</t>
  </si>
  <si>
    <t>KPTGOB1FS6P193878</t>
  </si>
  <si>
    <t>TSD58508</t>
  </si>
  <si>
    <t>OIG210</t>
  </si>
  <si>
    <t>8GGTFRE284A128910</t>
  </si>
  <si>
    <t>OIG218</t>
  </si>
  <si>
    <t>6HE1408713</t>
  </si>
  <si>
    <t>9GCLT13258B002402</t>
  </si>
  <si>
    <t>VOLQUETA</t>
  </si>
  <si>
    <t>OGB528</t>
  </si>
  <si>
    <t>9GDNKR5599B135971</t>
  </si>
  <si>
    <t>OIG219</t>
  </si>
  <si>
    <t>9SZ38740</t>
  </si>
  <si>
    <t>9GSP7H1C09B009281</t>
  </si>
  <si>
    <t>OCJ553</t>
  </si>
  <si>
    <t>4HK1091730</t>
  </si>
  <si>
    <t>9GCFRR908EB010411</t>
  </si>
  <si>
    <t>OSK213</t>
  </si>
  <si>
    <t>F2238539</t>
  </si>
  <si>
    <t>9FJUN632550101584</t>
  </si>
  <si>
    <t>OCJ562</t>
  </si>
  <si>
    <t>1KD2457319</t>
  </si>
  <si>
    <t>JTEBH9FJ7F50B6002</t>
  </si>
  <si>
    <t>CAMION</t>
  </si>
  <si>
    <t>OCJ557</t>
  </si>
  <si>
    <t>4HK1148098</t>
  </si>
  <si>
    <t>9GDNPR75XEB028002</t>
  </si>
  <si>
    <t xml:space="preserve">AUTOMOVIL </t>
  </si>
  <si>
    <t>OGB527</t>
  </si>
  <si>
    <t>1R0005989</t>
  </si>
  <si>
    <t>8LAXF19R040012692</t>
  </si>
  <si>
    <t>OCJ575</t>
  </si>
  <si>
    <t>YD25703163P</t>
  </si>
  <si>
    <t>3N6CD33B2ZK410723</t>
  </si>
  <si>
    <t>BUS</t>
  </si>
  <si>
    <t>OCJ 554</t>
  </si>
  <si>
    <t>4HK1-091722</t>
  </si>
  <si>
    <t>9GCFRR90XEB010409</t>
  </si>
  <si>
    <t>OCJ 555</t>
  </si>
  <si>
    <t>4HK1-091709</t>
  </si>
  <si>
    <t>9GCFRR906EB010410</t>
  </si>
  <si>
    <t>OCJ576</t>
  </si>
  <si>
    <t>4HK1-0AN541</t>
  </si>
  <si>
    <t>9GCFRR908LB0103841</t>
  </si>
  <si>
    <t>OGB530</t>
  </si>
  <si>
    <t>QR25901943A</t>
  </si>
  <si>
    <t>JN1TBT302014712</t>
  </si>
  <si>
    <t>MOTOCICLETA</t>
  </si>
  <si>
    <t>ECZ65C</t>
  </si>
  <si>
    <t>45D1021570</t>
  </si>
  <si>
    <t>9FKK0345B2021570</t>
  </si>
  <si>
    <t>PSN91B</t>
  </si>
  <si>
    <t>157FMI3AIT31546</t>
  </si>
  <si>
    <t>9FSN41B09C186665</t>
  </si>
  <si>
    <t>PSN90B</t>
  </si>
  <si>
    <t>PSN92B</t>
  </si>
  <si>
    <t>157FMI3A1T31547</t>
  </si>
  <si>
    <t>9FSNF41B99C186664</t>
  </si>
  <si>
    <t>JFE90C</t>
  </si>
  <si>
    <t>SDH157FMI5A3206372</t>
  </si>
  <si>
    <t>9FMPCJJ21BF006430</t>
  </si>
  <si>
    <t>QLP74C</t>
  </si>
  <si>
    <t>57C1021085</t>
  </si>
  <si>
    <t>9FKKE1360C221085</t>
  </si>
  <si>
    <t>YPM01C</t>
  </si>
  <si>
    <t>G391E004914</t>
  </si>
  <si>
    <t>9FKKG0414D2004914</t>
  </si>
  <si>
    <t>YPM23C</t>
  </si>
  <si>
    <t>G391E004963</t>
  </si>
  <si>
    <t>9FKKG0416D2004963</t>
  </si>
  <si>
    <t>YPM22C</t>
  </si>
  <si>
    <t>G391E004936</t>
  </si>
  <si>
    <t>9FKKG0413D2004936</t>
  </si>
  <si>
    <t>YPM19C</t>
  </si>
  <si>
    <t>G391E004931</t>
  </si>
  <si>
    <t>9FKKG0414D2004931</t>
  </si>
  <si>
    <t>YPM18C</t>
  </si>
  <si>
    <t>G391E004965</t>
  </si>
  <si>
    <t>9FKKG041XD2004965</t>
  </si>
  <si>
    <t>YPM16C</t>
  </si>
  <si>
    <t>G391E004947</t>
  </si>
  <si>
    <t>9FKKG0418D2004947</t>
  </si>
  <si>
    <t>YPM15C</t>
  </si>
  <si>
    <t>G391E004903</t>
  </si>
  <si>
    <t>9FKKG041XD2004903</t>
  </si>
  <si>
    <t>YPM02C</t>
  </si>
  <si>
    <t>G391E004934</t>
  </si>
  <si>
    <t>9FKKG041XD2004934</t>
  </si>
  <si>
    <t>YPM03C</t>
  </si>
  <si>
    <t>G391E004935</t>
  </si>
  <si>
    <t>9FKKG0411D2004935</t>
  </si>
  <si>
    <t>YPM04C</t>
  </si>
  <si>
    <t>G391E004927</t>
  </si>
  <si>
    <t>9FKKG0412D2004927</t>
  </si>
  <si>
    <t>YPM05C</t>
  </si>
  <si>
    <t>G391E004901</t>
  </si>
  <si>
    <t>9FKKG0416D2004901</t>
  </si>
  <si>
    <t>YPM06C</t>
  </si>
  <si>
    <t>G391E004916</t>
  </si>
  <si>
    <t>9FKKG0418D2004916</t>
  </si>
  <si>
    <t>YPM07C</t>
  </si>
  <si>
    <t>G391E004902</t>
  </si>
  <si>
    <t>9FKKG0418D2004902</t>
  </si>
  <si>
    <t>YPM08C</t>
  </si>
  <si>
    <t>G391E004925</t>
  </si>
  <si>
    <t>9FKKG041D2004925</t>
  </si>
  <si>
    <t>YPM09C</t>
  </si>
  <si>
    <t>G391E004923</t>
  </si>
  <si>
    <t>9FKKG415D2004923</t>
  </si>
  <si>
    <t>YPM10C</t>
  </si>
  <si>
    <t>G391E004955</t>
  </si>
  <si>
    <t>9FKKG0417D2004955</t>
  </si>
  <si>
    <t>YPM11C</t>
  </si>
  <si>
    <t>G391E004912</t>
  </si>
  <si>
    <t>9FKKG0410D2004912</t>
  </si>
  <si>
    <t>YPM12C</t>
  </si>
  <si>
    <t>G391E004926</t>
  </si>
  <si>
    <t>9FKKG0410D2004926</t>
  </si>
  <si>
    <t>YPM13C</t>
  </si>
  <si>
    <t>G391E004930</t>
  </si>
  <si>
    <t>9FKKG0412D2004930</t>
  </si>
  <si>
    <t>YPM14C</t>
  </si>
  <si>
    <t>G391E004938</t>
  </si>
  <si>
    <t>9FKKG0417D2004938</t>
  </si>
  <si>
    <t>PUJ36D</t>
  </si>
  <si>
    <t>JD21E2267918</t>
  </si>
  <si>
    <t>9FMJD2123FF002698</t>
  </si>
  <si>
    <t>UKO77D</t>
  </si>
  <si>
    <t>H402216490</t>
  </si>
  <si>
    <t>9FSSH42A9GC025845</t>
  </si>
  <si>
    <t>H402-216489</t>
  </si>
  <si>
    <t>9FSSH42A4GC025848</t>
  </si>
  <si>
    <t>H402-216485</t>
  </si>
  <si>
    <t>9FSSH42A1GC025841</t>
  </si>
  <si>
    <t>H402-216490</t>
  </si>
  <si>
    <t>H402-216492</t>
  </si>
  <si>
    <t>9FSSH42AXGC025840</t>
  </si>
  <si>
    <t>H402-216488</t>
  </si>
  <si>
    <t>9FSSH42A0GC025846</t>
  </si>
  <si>
    <t>H402-216503</t>
  </si>
  <si>
    <t>9FSSH42A3GC025839</t>
  </si>
  <si>
    <t>H402-216486</t>
  </si>
  <si>
    <t>9FSSH42A7GC025844</t>
  </si>
  <si>
    <t>H402-216500</t>
  </si>
  <si>
    <t>9FSSH42A3GC025842</t>
  </si>
  <si>
    <t>E3F4E111309</t>
  </si>
  <si>
    <t>9FKKE1398G2111309</t>
  </si>
  <si>
    <t>E3F4E111321</t>
  </si>
  <si>
    <t>9FKKE1399G2111321</t>
  </si>
  <si>
    <t>E3F4E111322</t>
  </si>
  <si>
    <t>9FKKE1390G2111322</t>
  </si>
  <si>
    <t>VALOR TOTAL DE PARQUE AUTOMOTOR</t>
  </si>
  <si>
    <t>ANEXO No. 4     LISTADO ASEGURADOS RCSP</t>
  </si>
  <si>
    <t>SECRETARIA DE PLANEACION</t>
  </si>
  <si>
    <t xml:space="preserve">SECRETARIA DE DESARROLLO ECONOMICO Y SOCIAL </t>
  </si>
  <si>
    <t>BUS - BUSETA</t>
  </si>
  <si>
    <t>SECRETARIA DE INFRAESTRUCTURA</t>
  </si>
  <si>
    <t>SECRETARÍA DE HACIENDA</t>
  </si>
  <si>
    <t>TESORERO GENERAL</t>
  </si>
  <si>
    <t>INVENTARIOS-ALMACEN</t>
  </si>
  <si>
    <t>OFICINA DE CONTRATACIÓN</t>
  </si>
  <si>
    <t>SECRETARÍO DE GOBIERNO Y DESARROLLO INSTITUCIONAL</t>
  </si>
  <si>
    <t>JEFE OFICINA ASESORA JURIDICA</t>
  </si>
  <si>
    <t>JEFE OFICINA DE CONTROL INTERNO DE GESTION Y RESULTADOS</t>
  </si>
  <si>
    <t>ASESOR DEL DESPACHO</t>
  </si>
  <si>
    <t>CLASE DE VEHICULO</t>
  </si>
  <si>
    <t>2. No LICENCIA DE TRANSITO</t>
  </si>
  <si>
    <t>3. FECHA MATRICULA</t>
  </si>
  <si>
    <t>4. MARCA</t>
  </si>
  <si>
    <t>5. LINEA</t>
  </si>
  <si>
    <t>6,MODELO</t>
  </si>
  <si>
    <t>7, CILINDRADA CC</t>
  </si>
  <si>
    <t>8. COLOR</t>
  </si>
  <si>
    <t>9. SERVICIO</t>
  </si>
  <si>
    <t>11. TIPO CARROSERIA</t>
  </si>
  <si>
    <t>12. COMBUSTIBLE</t>
  </si>
  <si>
    <t>13. CAPACIDAD PSJ</t>
  </si>
  <si>
    <t xml:space="preserve"> 14. ESTADO</t>
  </si>
  <si>
    <t>15, MOTOR</t>
  </si>
  <si>
    <t>16, CHASIS</t>
  </si>
  <si>
    <t>PROPIETARIO</t>
  </si>
  <si>
    <t>IDENTIFICACION</t>
  </si>
  <si>
    <t>OFICIAL</t>
  </si>
  <si>
    <t>SIN CARROCERIA</t>
  </si>
  <si>
    <t>GASOLINA</t>
  </si>
  <si>
    <t>X</t>
  </si>
  <si>
    <t>ALCALDIA MUNICIPAL DE GIRARDOT</t>
  </si>
  <si>
    <t>890680378-4</t>
  </si>
  <si>
    <t>BND84C</t>
  </si>
  <si>
    <t>57C1003877</t>
  </si>
  <si>
    <t>CAMIONETA</t>
  </si>
  <si>
    <t>0000035638 (STTM GIRARDOT)</t>
  </si>
  <si>
    <t>SSANGYONG</t>
  </si>
  <si>
    <t>REXTON</t>
  </si>
  <si>
    <t>CABINADA</t>
  </si>
  <si>
    <t>AZUL</t>
  </si>
  <si>
    <t>OIG168</t>
  </si>
  <si>
    <t>92-1226561 (STTM GIRARDOT)</t>
  </si>
  <si>
    <t>MITSUBISHI</t>
  </si>
  <si>
    <t>L300</t>
  </si>
  <si>
    <t>BLANCO AZUL</t>
  </si>
  <si>
    <t>AMBULANCIA</t>
  </si>
  <si>
    <t>4G63-PV0135</t>
  </si>
  <si>
    <t>P13WHLCLARB0046</t>
  </si>
  <si>
    <t>BLANCO</t>
  </si>
  <si>
    <t>CERRADA</t>
  </si>
  <si>
    <t>2658471(STTM GIRARDOT)</t>
  </si>
  <si>
    <t>SUZUKI</t>
  </si>
  <si>
    <t>TS 185</t>
  </si>
  <si>
    <t>OFICIAL  S/RUNT</t>
  </si>
  <si>
    <t>TS1852-180846</t>
  </si>
  <si>
    <t>9FSSG11AX8C029682</t>
  </si>
  <si>
    <t>2658472 (STTM GIRARDOT)</t>
  </si>
  <si>
    <t>TS1852-180807</t>
  </si>
  <si>
    <t>9FSSG11A38C029698</t>
  </si>
  <si>
    <t>2658473(STTM GIRARDOT)</t>
  </si>
  <si>
    <t xml:space="preserve">TS 185 </t>
  </si>
  <si>
    <t>TS1852-180039</t>
  </si>
  <si>
    <t>9FSSG11A78C029557</t>
  </si>
  <si>
    <t>2658474(STTM GIRARDOT)</t>
  </si>
  <si>
    <t>TS1852-179987</t>
  </si>
  <si>
    <t>9FSSG11A18C029571</t>
  </si>
  <si>
    <t>ROJO</t>
  </si>
  <si>
    <t xml:space="preserve">CAMION </t>
  </si>
  <si>
    <t>OIG128</t>
  </si>
  <si>
    <t>CHEVROLET</t>
  </si>
  <si>
    <t>C 70 149</t>
  </si>
  <si>
    <t>BLANCA</t>
  </si>
  <si>
    <t>VOLCO</t>
  </si>
  <si>
    <t>M904316L86</t>
  </si>
  <si>
    <t>CM904316</t>
  </si>
  <si>
    <t>C 70</t>
  </si>
  <si>
    <t>PLATON</t>
  </si>
  <si>
    <t>M-805118L86</t>
  </si>
  <si>
    <t>CM-805118</t>
  </si>
  <si>
    <t>OIG155</t>
  </si>
  <si>
    <t>DODGE</t>
  </si>
  <si>
    <t>D 100</t>
  </si>
  <si>
    <t>T626117C11</t>
  </si>
  <si>
    <t>DT626117</t>
  </si>
  <si>
    <t>BLANCO DE SEVRES</t>
  </si>
  <si>
    <t>M800824L86</t>
  </si>
  <si>
    <t>CM800824</t>
  </si>
  <si>
    <t>OIG173</t>
  </si>
  <si>
    <t>S7 TBI 189</t>
  </si>
  <si>
    <t>MD01415L86</t>
  </si>
  <si>
    <t>SMD01415</t>
  </si>
  <si>
    <t>LISTADO ASEGURADOS VIDA GRUPO</t>
  </si>
  <si>
    <t>CÉDULA</t>
  </si>
  <si>
    <t>FECHA NACIMIENTO</t>
  </si>
  <si>
    <t xml:space="preserve">EDIL </t>
  </si>
  <si>
    <t>Fecha Desde : 01/01/2016</t>
  </si>
  <si>
    <t>Fecha Hasta : 31/12/2016</t>
  </si>
  <si>
    <t>desc_ramo_tecnico</t>
  </si>
  <si>
    <t>nro_stro</t>
  </si>
  <si>
    <t>amparo_afectado</t>
  </si>
  <si>
    <t>reserva_final</t>
  </si>
  <si>
    <t>pagos_periodo</t>
  </si>
  <si>
    <t>BASICO-EQUIPOELECTRONICO</t>
  </si>
  <si>
    <t>VIDA GRUPO DEUDORES</t>
  </si>
  <si>
    <t>MUERTEPORCUALQUIERCAUSA</t>
  </si>
  <si>
    <t>HURTOCALIFICADO</t>
  </si>
  <si>
    <t>VIDA GRUPO PARA SERVIDORES PUBLICOS</t>
  </si>
  <si>
    <t>RENTADIARIAPORHOSPITALIZACIONE-VAP-005</t>
  </si>
  <si>
    <t>ROTURADEMAQUINARIAPARAMODULAR</t>
  </si>
  <si>
    <t>Fecha Desde : 01/01/2017</t>
  </si>
  <si>
    <t>Fecha Hasta : 31/12/2017</t>
  </si>
  <si>
    <t>EMPLEADOSPUBLICOS</t>
  </si>
  <si>
    <t>AUTOMÓVILES LIVIANOS INDIVIDUAL</t>
  </si>
  <si>
    <t>HURTODEMENORCUANTIA</t>
  </si>
  <si>
    <t>AUTOMÓVILES LIVIANOS COLECTIVO</t>
  </si>
  <si>
    <t>-RESPONSABILIDADCIVILEXTRACONTRACTUAL</t>
  </si>
  <si>
    <t>DAÑOSPARCIALESDEMENORCUANTIA</t>
  </si>
  <si>
    <t>Fecha Desde : 01/01/2018</t>
  </si>
  <si>
    <t>Fecha Hasta : 31/12/2018</t>
  </si>
  <si>
    <t>Fecha Desde : 01/01/2019</t>
  </si>
  <si>
    <t>Fecha Hasta : 31/12/2019</t>
  </si>
  <si>
    <t>AUXILIOFUNERARIOEVG-052</t>
  </si>
  <si>
    <t>INDEM.ADICIONALYBENEFICIOSXDESMEMBRACIÓN</t>
  </si>
  <si>
    <t>RESPONSABILIDADCIVILEXTRACONTRACTUAL</t>
  </si>
  <si>
    <t>,RESPONSABILIDADCIVILEXTRACONTRACTUAL</t>
  </si>
  <si>
    <t>PREDIOSLABORESYOPERACIONES</t>
  </si>
  <si>
    <t>INCENDIO</t>
  </si>
  <si>
    <t>BASICO-INCENDIOTODORIESGO</t>
  </si>
  <si>
    <t>HAMCCP / AMIT</t>
  </si>
  <si>
    <t>HUELGA,ASONADA,MOTIN,CONMOCIONCIVILPOPUL</t>
  </si>
  <si>
    <t>PERDIDAPARCIALDAÑOS</t>
  </si>
  <si>
    <t>SUSTRACCION</t>
  </si>
  <si>
    <t>BASICOSUSTRACCIONCONVIOLENCIA</t>
  </si>
  <si>
    <t>HURTOSIMPLE</t>
  </si>
  <si>
    <t>CUMPLIMIENTO ENTIDAD ESTATAL</t>
  </si>
  <si>
    <t>CUMPLIMIENTODELCONTRATO</t>
  </si>
  <si>
    <t>DAÑOSPARCIALESDEMAYORCUANTIA</t>
  </si>
  <si>
    <t>PROFESIONAL UNIVERSITARIO - TIC</t>
  </si>
  <si>
    <t xml:space="preserve">MAQUINARIA </t>
  </si>
  <si>
    <t>AUTOS EN REPOSO</t>
  </si>
  <si>
    <t>MERCANCIA EN ALMACEN</t>
  </si>
  <si>
    <t>DINEROS</t>
  </si>
  <si>
    <t>MORMAS SISMORESISTENCIA</t>
  </si>
  <si>
    <t xml:space="preserve">COBERTURA PARA TERRENOS </t>
  </si>
  <si>
    <t>Amparar contra el riesgo de muerte por cualquier causa, incluyendo el suicidio, homicidio, guerra y terrorismo "siempre y cuando no sea sujeto activo" , al Alcalde, Personero y ediles del MUNICIPIO DE GIRARDOT hasta por la suma fijada para esta póliza en los amparos otorgados para cada uno de ellos</t>
  </si>
  <si>
    <t>LO DE LEY</t>
  </si>
  <si>
    <t xml:space="preserve">SEGÚN RELACION </t>
  </si>
  <si>
    <t>OJO70D</t>
  </si>
  <si>
    <t>157FM13BY24906</t>
  </si>
  <si>
    <t>ALCALDIA</t>
  </si>
  <si>
    <t>MEGA COLEGIO SEDE CIUDAD DE LAS ACACIAS</t>
  </si>
  <si>
    <t>CDI CIUDAD DE LAS ACASIAS</t>
  </si>
  <si>
    <r>
      <t xml:space="preserve">CLAUSULA DE APLICACIÓN DE CONDICIONES PARTICULARES: </t>
    </r>
    <r>
      <rPr>
        <sz val="10"/>
        <rFont val="Arial Narrow"/>
        <family val="2"/>
      </rPr>
      <t xml:space="preserve">Queda expresamente acordado y convenido, que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    </t>
    </r>
  </si>
  <si>
    <t xml:space="preserve"> BIENES E INTERESES ASEGURABLES</t>
  </si>
  <si>
    <r>
      <t>Edificaciones terminadas</t>
    </r>
    <r>
      <rPr>
        <b/>
        <sz val="10"/>
        <color indexed="10"/>
        <rFont val="Arial Narrow"/>
        <family val="2"/>
      </rPr>
      <t>,</t>
    </r>
    <r>
      <rPr>
        <sz val="10"/>
        <rFont val="Arial Narrow"/>
        <family val="2"/>
      </rPr>
      <t xml:space="preserve"> y edificios inherentes a ellos, incluidos anexos y mejoras locativas,  instalaciones sanitarias de agua, sistema de drenaje y aguas negras, tuberías, conductos, desagües, instalaciones eléctricas y de aire acondicionado, ascensores, instalaciones permanentes de protección contra incendio y demás instalaciones que se hallen o no por debajo del nivel del suelo y/o subterráneas, vidrios internos y externos que conforman y hacen parte de las construcciones, rampas de acceso, tanques de almacenamiento, entre otros ubicados en el territorio nacional, de propiedad de la Entidad o bajo su responsabilidad, tenencia, y/o control.       </t>
    </r>
  </si>
  <si>
    <t xml:space="preserve">Contenidos tales como Muebles y enseres, escritorios, sillas, cortinas, divisiones modulares, documentos de cartera,  libros, bibliotecas,  equipos de oficina no eléctricos ni electrónicos, entre otros, sistemas de oficina abierta, papelería, aparatos; que se encuentren localizados dentro de los predios  asegurados o fuera de los mismos dentro del territorio de la República de Colombia.          </t>
  </si>
  <si>
    <t>Elementos de almacén e inventarios: Elementos de consumo, devolutivos nuevos, recuperables, inservibles, papelería, útiles de oficina, equipos en general, repuestos y demás bienes de almacén, contenidos en las diferentes dependencias de la Entidad</t>
  </si>
  <si>
    <t>BIENES Y VALORES ASEGURADOS</t>
  </si>
  <si>
    <t>AMPAROS OBLIGATORIOS</t>
  </si>
  <si>
    <r>
      <t xml:space="preserve">NOMBRE 
</t>
    </r>
    <r>
      <rPr>
        <sz val="10"/>
        <rFont val="Arial Narrow"/>
        <family val="2"/>
      </rPr>
      <t>(DILIGENCIAR CUANDO EL TEXTO OFRECIDO NO SEA IDENTICO AL DESCRITO EN EL PLIEGO DE CONDICIONES, EN CASO QUE OMITAN, EXCLUYAN O MODIFIQUEN EL TEXTO EN LAS CONDICIONES MINIMAS SOLICITADAS, SE RECHAZARA LA PROPUESTA )</t>
    </r>
  </si>
  <si>
    <r>
      <t xml:space="preserve">TODO RIESGO DE PÉRDIDA O DAÑO MATERIAL: </t>
    </r>
    <r>
      <rPr>
        <sz val="10"/>
        <rFont val="Arial Narrow"/>
        <family val="2"/>
      </rPr>
      <t>Todos los daños, pérdidas o desaparición con la respectiva denuncia ante el ente competente que sufran los intereses asegurados, originados por cualquier causa no expresamente excluida, sea que dichos bienes estén en uso o inactivos, dentro de los predios del asegurado y dentro del territorio nacional, así como los costos y/o gastos en que incurra, o todos combinados y hasta el limite indicado en la caratula de la poliza, como consecuencia de dichos daños o pérdidas; incluyendo las siguientes coberturas y/o eventos pero sin estar limitado a ellos: Daño material accidental; hurto y hurto calificado para todos los bienes; todo riesgo sustracción; corriente débil; rotura de maquinaria;  frigoríficos y bienes refrigerados; daños a calderas u otros aparatos generadores de vapor; rotura accidental de vidrios incluyendo la ocasionada como consecuencia de   los eventos de Huelga, Motín, Asonada, Conmoción Civil o Popular y Actos Mal Intencionados de Terceros; terremoto, temblor, erupción volcánica, heladas, aludes, deshielos, huracán, ciclón, tornado, maremoto, marejada, tsunami, tifón, vientos fuertes, rayo  y demás eventos de la naturaleza;  Sabotaje; explosión por cualquier causa; anegación; avalancha; daños por agua; incendio inherente; extended coverage; Hundimiento, asentamiento, deslizamiento y desplazamiento de terrenos (amparamdo lo correspondiente a gastos para adecuación de suelos y terrenos), muros, pisos y techos; caída de rocas, árboles y aludes; pérdida de contenido y derrame de tanques y cualquier otro riesgo o causas no expresamente excluidas de las condiciones generales del seguro. 
Se entienden incluidos los riesgos mencionados en el artículo 1105 del Código de Comercio, excepto Guerra Civil o Internacional.</t>
    </r>
  </si>
  <si>
    <r>
      <t xml:space="preserve">Adecuación de construcciones a las normas de sismo resistencia: Se extiende la cobertura del seguro a amparar los costos y gastos razonables en que incurra el asegurado, cuando a consecuencia de un evento amparado bajo la póliza, los edificios y obras civiles sufran daños estructurales, cuya reparación o reconstrucción conlleve la adecuación a normas sismoresistentes vigentes al momento de efectuarse la reparación o reconstrucción del bien asegurado. </t>
    </r>
    <r>
      <rPr>
        <b/>
        <sz val="10"/>
        <rFont val="Arial Narrow"/>
        <family val="2"/>
      </rPr>
      <t>Sublímite de (10% del valor asegurado en el item edificios haciendo parte de la suma asegurada y no en adición a este)</t>
    </r>
  </si>
  <si>
    <r>
      <t xml:space="preserve">Cobertura para terrenos. </t>
    </r>
    <r>
      <rPr>
        <b/>
        <sz val="10"/>
        <rFont val="Arial Narrow"/>
        <family val="2"/>
      </rPr>
      <t>Sublímite de (20% del valor asegurado en el item edificios haciendo parte de la suma asegurada y no en adición a este)</t>
    </r>
  </si>
  <si>
    <r>
      <t xml:space="preserve">Mejora tecnológica. Aplicación del factor por mejora tecnológica en la liquidación de pérdidas totales para equipo electrónico, </t>
    </r>
    <r>
      <rPr>
        <b/>
        <sz val="10"/>
        <rFont val="Arial Narrow"/>
        <family val="2"/>
      </rPr>
      <t>inferior al 5%</t>
    </r>
  </si>
  <si>
    <t>CLAUSULAS OBLIGATORIAS</t>
  </si>
  <si>
    <r>
      <t xml:space="preserve">DESCRIPCION DE LA CLAUSULA 
</t>
    </r>
    <r>
      <rPr>
        <sz val="10"/>
        <rFont val="Arial Narrow"/>
        <family val="2"/>
      </rPr>
      <t>(CUANDO EL TEXTO OFRECIDO NO SEA IDENTICO AL DESCRITO EN EL FORMATO TECNICO O EN CASO QUE OMITAN, EXCLUYAN O MODIFIQUEN EL TEXTO EN LAS CONDICIONES MINIMAS SOLICITADAS, SE RECHAZARA LA PROPUESTA )</t>
    </r>
  </si>
  <si>
    <t>AMPARO AUTOMÁTICO PARA BIENES MUEBLES O INMUEBLES, ADQUIRIDOS, RECIBIDOS,  Y/O REMODELACION, SEAN NUEVOS O USADOS.</t>
  </si>
  <si>
    <t xml:space="preserve">Queda entendido, convenido y aceptado que en el evento de que el asegurado adquiera, reciba, construya, instale, remodele o adecúe, a cualquier título, bienes muebles o inmuebles, sean nuevos o usados, sobre los cuales éste tuviere interés asegurable; las coberturas y amparos adicionales de esta póliza se extenderán automáticamente a dichos bienes, hasta por el 10% del valor asegurado global de la poliza y por un periodo de 60 días. Si vencido este plazo no se ha informado a la Compañía, cesará el amparo. Nota: No se ampararán las construcciones, montajes o remodelaciones sobre los cuales sea responsable el respectivo contratista. </t>
  </si>
  <si>
    <t>Queda entendido, convenido y aceptado que en el evento de que uno o varios de los intereses asegurables (bienes muebles), objeto de éste seguro, cambien su ubicación del riesgo; las coberturas y amparos adicionales de esta póliza se extenderán automáticamente a la nueva ubicación. Excluye movilización</t>
  </si>
  <si>
    <r>
      <t>Queda entendido, convenido y aceptado que en el evento de que el asegurado, por error u omisión, no haya informado bienes muebles o inmuebles al inicio de la cobertura, sobre los cuales éste tuviere interés asegurable; las coberturas y amparos adicionales de esta póliza se extenderán automáticamente a dichos bienes  hasta por un límite del 10% del valor asegurado</t>
    </r>
    <r>
      <rPr>
        <b/>
        <sz val="10"/>
        <rFont val="Arial Narrow"/>
        <family val="2"/>
      </rPr>
      <t xml:space="preserve"> global indicado en la poliza </t>
    </r>
    <r>
      <rPr>
        <sz val="10"/>
        <rFont val="Arial Narrow"/>
        <family val="2"/>
      </rPr>
      <t>y por 30</t>
    </r>
    <r>
      <rPr>
        <b/>
        <sz val="10"/>
        <rFont val="Arial Narrow"/>
        <family val="2"/>
      </rPr>
      <t xml:space="preserve"> </t>
    </r>
    <r>
      <rPr>
        <sz val="10"/>
        <rFont val="Arial Narrow"/>
        <family val="2"/>
      </rPr>
      <t xml:space="preserve">días. La prima adicional se liquidará con base en las tasas contratadas. Si vencido este plazo no se ha informado a la Compañía, cesará el amparo.  </t>
    </r>
  </si>
  <si>
    <r>
      <t>Queda entendido, convenido y aceptado que en el evento de que el asegurado adquiera equipos para efectuar reemplazos temporales,  las coberturas y amparos adicionales de esta póliza se extenderán automáticamente a dichos bienes, hasta por 10</t>
    </r>
    <r>
      <rPr>
        <b/>
        <sz val="10"/>
        <rFont val="Arial Narrow"/>
        <family val="2"/>
      </rPr>
      <t>%</t>
    </r>
    <r>
      <rPr>
        <sz val="10"/>
        <rFont val="Arial Narrow"/>
        <family val="2"/>
      </rPr>
      <t xml:space="preserve"> del valor asegurado indicado para bienes muebles y/o equipos y por</t>
    </r>
    <r>
      <rPr>
        <b/>
        <sz val="10"/>
        <rFont val="Arial Narrow"/>
        <family val="2"/>
      </rPr>
      <t xml:space="preserve"> </t>
    </r>
    <r>
      <rPr>
        <sz val="10"/>
        <rFont val="Arial Narrow"/>
        <family val="2"/>
      </rPr>
      <t xml:space="preserve">30 días. Si vencido este plazo no se ha informado a la Compañía, cesará el amparo. </t>
    </r>
  </si>
  <si>
    <t xml:space="preserve">Por medio de la presente cláusula y no obstante lo estipulado en las condiciones generales de la póliza, el asegurado podrá dar aviso de la ocurrencia del siniestro en un término de 30 días, siguientes a la fecha en que haya conocido o debido conocer la ocurrencia del mismo. </t>
  </si>
  <si>
    <r>
      <t xml:space="preserve">Queda entendido y convenido que en caso de presentarse un siniestro amparado bajo la presente póliza y demostrada su ocurrencia y cuantía, la compañía analizará la posibilidad de anticipar el </t>
    </r>
    <r>
      <rPr>
        <b/>
        <sz val="10"/>
        <rFont val="Arial Narrow"/>
        <family val="2"/>
      </rPr>
      <t>50%</t>
    </r>
    <r>
      <rPr>
        <sz val="10"/>
        <rFont val="Arial Narrow"/>
        <family val="2"/>
      </rPr>
      <t xml:space="preserve"> del valor estimado de la pérdida mientras el asegurado cumple con la obligación legal para tal fin. El asegurado deberá hacer el requerimiento mediante comunicación escrita dirigida a la compañía.</t>
    </r>
    <r>
      <rPr>
        <b/>
        <sz val="10"/>
        <rFont val="Arial Narrow"/>
        <family val="2"/>
      </rPr>
      <t xml:space="preserve"> </t>
    </r>
  </si>
  <si>
    <t>AMIGABLE COMPONEDOR</t>
  </si>
  <si>
    <t>Cualquier discrepancia que se presente en la interpretación del presente contrato, será resuelta por el mecanismo alternativo de solución de conflictos de amigable componedor. El amigable componedor será único, por acuerdo entre las partes, a falta del mismo se delega su designación al Centro de Arbitraje de la Cámara de Comercio de Bogotá.
La decisión del amigable componedor estará fundamentada en derecho y el procedimiento será el establecido por el Centro de Arbitraje de la Cámara de Comercio de Bogotá. La decisión del amigable componedor producirá los efectos propios de la transacción tiene menú contextual</t>
  </si>
  <si>
    <r>
      <t xml:space="preserve">Las pérdidas o daños amparados por la presente póliza darán origen a una reclamación separada por cada uno de estos fenómenos, sin exceder el total del valor asegurado. Pero si varios de ellos ocurren dentro de cualquier periodo de </t>
    </r>
    <r>
      <rPr>
        <b/>
        <sz val="10"/>
        <rFont val="Arial Narrow"/>
        <family val="2"/>
      </rPr>
      <t>setenta y dos (72) horas</t>
    </r>
    <r>
      <rPr>
        <sz val="10"/>
        <rFont val="Arial Narrow"/>
        <family val="2"/>
      </rPr>
      <t xml:space="preserve"> consecutivas durante la vigencia del amparo, se tendrán como un solo siniestro y las pérdidas y daños que se causen deberán estar comprendidos en una sola reclamación, sin exceder el total del valor asegurado.</t>
    </r>
  </si>
  <si>
    <r>
      <t xml:space="preserve">No obstante lo indicado en las condiciones generales de la póliza, en virtud de esta cláusula, la compañía ampara los equipos móviles y portátiles asegurados mientras sean movilizados para su uso en otros predios del asegurado o de terceros y mientras permanezcan en los mismos hasta por un límite del </t>
    </r>
    <r>
      <rPr>
        <b/>
        <sz val="10"/>
        <rFont val="Arial Narrow"/>
        <family val="2"/>
      </rPr>
      <t>25%</t>
    </r>
    <r>
      <rPr>
        <sz val="10"/>
        <rFont val="Arial Narrow"/>
        <family val="2"/>
      </rPr>
      <t xml:space="preserve"> del Valor Asegurado</t>
    </r>
    <r>
      <rPr>
        <b/>
        <sz val="10"/>
        <rFont val="Arial Narrow"/>
        <family val="2"/>
      </rPr>
      <t xml:space="preserve"> </t>
    </r>
    <r>
      <rPr>
        <sz val="10"/>
        <rFont val="Arial Narrow"/>
        <family val="2"/>
      </rPr>
      <t>Las coberturas otorgadas serán las mismas del seguro.</t>
    </r>
    <r>
      <rPr>
        <b/>
        <sz val="10"/>
        <rFont val="Arial Narrow"/>
        <family val="2"/>
      </rPr>
      <t xml:space="preserve"> </t>
    </r>
  </si>
  <si>
    <t xml:space="preserve">COBERTURA OBLIGATORIA PARA SOFTWARE </t>
  </si>
  <si>
    <r>
      <t xml:space="preserve">Bajo este amparo se cubren los gastos en que debe incurrir el asegurado para la reinstalación y/o recuperación del software, incluidas pruebas y ajustes, los cuales se generan como consecuencia de daños o perdidas producidos por un evento amparado bajo la presente póliza. </t>
    </r>
    <r>
      <rPr>
        <b/>
        <sz val="10"/>
        <rFont val="Arial Narrow"/>
        <family val="2"/>
      </rPr>
      <t>sublímite del 5% del valor asegurado e</t>
    </r>
    <r>
      <rPr>
        <sz val="10"/>
        <rFont val="Arial Narrow"/>
        <family val="2"/>
      </rPr>
      <t>n el item de Equipos Electrico y/o Electronico.</t>
    </r>
  </si>
  <si>
    <t>Queda entendido, convenido y aceptado, que si dos o más amparos, cláusulas o condiciones otorgan cobertura a un mismo evento, se indemnizará con aquella que ofrezca mayor protección para los intereses del asegurado.</t>
  </si>
  <si>
    <r>
      <t xml:space="preserve">No obstante las exclusiones generales de la póliza, mediante la inclusión de esta cláusula, la compañía  asumirá las indemnizaciones  por daños y pérdidas a dineros o títulos valores (bajo definición de condiciones y clausulados de la compañia adjudicataria) sobre los cuales el Asegurado tenga interés asegurable, dentro o fuera de caja fuerte, como consecuencia de un siniestro amparado por este seguro. </t>
    </r>
    <r>
      <rPr>
        <b/>
        <sz val="10"/>
        <rFont val="Arial Narrow"/>
        <family val="2"/>
      </rPr>
      <t xml:space="preserve">Sublímite de $ 20.000.000 evento / vigencia. </t>
    </r>
  </si>
  <si>
    <t>PRIMERA OPCION COMPRA DE SALVAMENTO</t>
  </si>
  <si>
    <t>Si en caso de pérdida o daño, el asegurado quisiera conservar el bien asegurado, tendrá la primera opción de compra, caso en el cual, la aseguradora efectuará un peritazgo del mismo e informará el valor del avalúo.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</si>
  <si>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El Oferente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de mutuo acuerdo se establezcan entre la compañia de seguros y/o su ajustador y el asegurado.</t>
  </si>
  <si>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sin exceder del 20% del valor asegurado en el item Edificios y/o contenidos, haciendo parte del valor asegurado y no en adición a este. </t>
  </si>
  <si>
    <t xml:space="preserve">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propagación,sin exceder del 20% del valor asegurado en el item Edificios y/o contenidos, haciendo parte del valor asegurado y no en adición a este. </t>
  </si>
  <si>
    <t>No obstante lo que se diga en contrario en las condiciones generales y particulares de la póliza, la Compañía se obliga a indemnizar  los gastos en que  necesaria y razonablemente incurra el asegurado con el fin extinguir cualquier siniestro amparado por la póliza o para evitar su propagación,sin exceder del 20% del valor asegurado en el item Edificios y /o contenidos, haciendo parte del valor asegurado y no en adición a este. No se considera como gasto efectuado  la colaboración personal prestada por el asegurado, ni la de sus empleados y obreros.</t>
  </si>
  <si>
    <t>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afectados,sin exceder del 20% del valor asegurado en el item Edificios y/o contenidos, haciendo parte del valor asegurado y no en adición a este. No se considera como gasto efectuado  la colaboración personal prestada por el asegurado, ni la de sus empleados y obreros.</t>
  </si>
  <si>
    <t>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sin exceder del 20% del valor asegurado en el item Edificios y/o contenidos, haciendo parte del valor asegurado y no en adición a este. No se considera como gasto efectuado la colaboración personal prestada por el asegurado, ni la de sus empleados y obreros.</t>
  </si>
  <si>
    <t>No obstante lo que se diga en contrario en las condiciones generales y particulares de la póliza, la Compañía se obliga a indemnizar los gastos en que necesaria y razonablemente  incurra el asegurado con el fin de acelerar la reparación, el reacondicionamiento o el reemplazo de los bienes asegurados, así como para restablecer lo más pronto posible las actividades del asegurado; como consecuencia directa del siniestro, sin exceder del 20% del valor asegurado en el item Edificios y/o contenidos, haciendo parte del valor asegurado y no en adición a este. No se considera como gasto efectuado la colaboración personal prestada por el asegurado, ni la de sus empleados y obreros.</t>
  </si>
  <si>
    <t>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sin exceder del 20% del valor asegurado en el item Edificios y/ o contenidos, haciendo parte del valor asegurado y no en adición a este. No se considera como gasto efectuado la colaboración personal prestada por el asegurado, ni la de sus empleados y obreros.</t>
  </si>
  <si>
    <t>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sin exceder del 20% del valor asegurado en el item Edificios y/o contenidos, haciendo parte del valor asegurado y no en adición a este. No se considera como gasto efectuado la colaboración personal prestada por el asegurado, ni la de sus empleados y obreros.</t>
  </si>
  <si>
    <t>No obstante lo que se diga en contrario en las condiciones generales y particulares de la póliza, la Compañía se obliga a indemnizar los gastos en que necesaria y razonablemente incurra el asegurado con el fin de arrendar uno o más inmuebles para salvaguardar los bienes asegurados que se puedan ver afectados con ocasión de un siniestro amparado bajo la presente póliza, sin exceder del 20% del valor asegurado en el item Edificios y/o contenidos, haciendo parte del valor asegurado y no en adición a este. No se considera como gasto efectuado la colaboración personal prestada por el asegurado, ni la de sus empleados y obreros.</t>
  </si>
  <si>
    <t>Queda convenido que en adición a los términos, exclusiones, cláusulas y condiciones contenidos en la póliza, éste seguro se extiende a cubrir los gastos extraordinarios por concepto de flete aéreo y flete expreso, cargos extras que deban ser sufragados en relación con cualquier pérdida o daño de los objetos asegurados indemnizables bajo la póliza hasta por un límite del 100% de los gastos demostrados. Sin exceder de $50.000.000.</t>
  </si>
  <si>
    <t>No obstante lo que se diga en contrario en las condiciones generales y particulares de la póliza, la Compañía se obliga a indemnizar los honorarios profesionales de ingenieros, topógrafos, arquitectos, etc. y demás costos relacionados, en que incurra el asegurado, en el proceso de reparación, reposición o reemplazo del bien o bienes siniestrados, incluyendo los gastos de viaje y estadía de dichas personas, sin exceder del 20% del valor asegurado en el item Edificios y/o contenidos, haciendo parte del valor asegurado y no en adición a este. No se considera como gasto efectuado la colaboración personal prestada por el asegurado, ni la de sus empleados y obreros.</t>
  </si>
  <si>
    <t>No obstante lo que se diga en contrario en las condiciones generales y particulares de la póliza, la Compañía se obliga a indemnizar en dinero  los gastos y costos en que necesaria y razonablemente incurra el asegurado para obtener, reemplazar o restaurar la información de archivos, documentos y grabaciones pérdidas o dañadas a consecuencia de cualquiera de los eventos amparados por la póliza, hasta $ 15.000.000</t>
  </si>
  <si>
    <t>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sin exceder del 20% del valor asegurado en el item Edificios y/o contenidos, haciendo parte del valor asegurado y no en adición a este. No se considera como gasto efectuado la colaboración personal prestada por el asegurado, ni la de sus empleados y obreros.</t>
  </si>
  <si>
    <r>
      <t xml:space="preserve">Queda entendido y convenido que de acuerdo con instrucciones recibidas del asegurado, la suma asegurada indicada en la póliza arriba citada será considerada básica y se irá incrementando linealmente hasta alcanzar al final del año un </t>
    </r>
    <r>
      <rPr>
        <b/>
        <sz val="10"/>
        <rFont val="Arial Narrow"/>
        <family val="2"/>
      </rPr>
      <t>5% adicional.</t>
    </r>
    <r>
      <rPr>
        <sz val="10"/>
        <rFont val="Arial Narrow"/>
        <family val="2"/>
      </rPr>
      <t xml:space="preserve"> La Compañía bajo ninguna circunstancia se responsabiliza por la exactitud del porcentaje establecido y por lo tanto las consecuencias que la inexactitud pueda causar, correrán por cuenta del asegurado. En el caso de un siniestro, el valor del seguro en dicho momento corresponderá a la suma asegurada básica incrementada en el porcentaje pactado proporcional al tiempo corrido desde la iniciación de la vigencia de la póliza. La indemnización se establecerá con base al valor asegurado en el momento del siniestro.</t>
    </r>
  </si>
  <si>
    <r>
      <t xml:space="preserve">No obstante lo estipulado en la póliza, se autoriza al asegurado para efectuar las alteraciones y/o reparaciones dentro del riesgo que juzgue necesarias para el funcionamiento de la entidad. Sublímite </t>
    </r>
    <r>
      <rPr>
        <b/>
        <sz val="10"/>
        <rFont val="Arial Narrow"/>
        <family val="2"/>
      </rPr>
      <t>del 20% del valor asegurado en el item Edificios y/o contenidos.</t>
    </r>
  </si>
  <si>
    <t>Queda entendido y convenido que en caso de que el asegurado lo requiera, la aseguradora realizará la liquidación de la prima de la prórroga a prorrata y con las mismas tasas de la póliza inicial, siempre y cuando el índice de siniestralidad no supere el 50% teniendo en cuenta pagos y reservas. En caso de superar este porcentaje, habrá lugar a la revisión de terminos y ajuste de las tasas inicialmente pactadas.</t>
  </si>
  <si>
    <t>Si durante la vigencia de la póliza se presentan modificaciones a las condiciones de la póliza que representen un beneficio a favor del asegurado, sin que impliquen un aumento a la prima originalmente pactada,excepto cuando se trate de incremento en sumas aseguradas y/o valores asegurados, en cuyo caso si se aplicará el respectivo cobro de prima.</t>
  </si>
  <si>
    <r>
      <t xml:space="preserve">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30 </t>
    </r>
    <r>
      <rPr>
        <b/>
        <sz val="10"/>
        <rFont val="Arial Narrow"/>
        <family val="2"/>
      </rPr>
      <t xml:space="preserve">días </t>
    </r>
    <r>
      <rPr>
        <sz val="10"/>
        <rFont val="Arial Narrow"/>
        <family val="2"/>
      </rPr>
      <t>siguientes a la fecha de modificación del riesgo, si esta depende del arbitrio del asegurado o del tomador. Si les es extraña dentro  de los 30</t>
    </r>
    <r>
      <rPr>
        <b/>
        <sz val="10"/>
        <rFont val="Arial Narrow"/>
        <family val="2"/>
      </rPr>
      <t xml:space="preserve"> días</t>
    </r>
    <r>
      <rPr>
        <sz val="10"/>
        <rFont val="Arial Narrow"/>
        <family val="2"/>
      </rPr>
      <t xml:space="preserve"> siguientes a aquel en que tengan conocimiento de ella, conocimiento que se presume transcurridos 30</t>
    </r>
    <r>
      <rPr>
        <b/>
        <sz val="10"/>
        <rFont val="Arial Narrow"/>
        <family val="2"/>
      </rPr>
      <t xml:space="preserve"> días </t>
    </r>
    <r>
      <rPr>
        <sz val="10"/>
        <rFont val="Arial Narrow"/>
        <family val="2"/>
      </rPr>
      <t xml:space="preserve">desde el momento de la modificación. </t>
    </r>
  </si>
  <si>
    <r>
      <t xml:space="preserve">Los bienes amparados bajo esta póliza, diferentes a equipos móviles y portátiles, que sean movilizados, trasladados dentro de los establecimientos asegurados o a otro sitio diferente, para su uso, estarán amparados contra los mismos riesgos que figuran en la póliza o en sus anexos, de acuerdo a sus respectivas condiciones mientras que se encuentren en movilización para tales fines y durante el tiempo que permanezca en dicha situación dentro del Territorio Nacional, hasta por un límite del </t>
    </r>
    <r>
      <rPr>
        <b/>
        <sz val="10"/>
        <rFont val="Arial Narrow"/>
        <family val="2"/>
      </rPr>
      <t>20% de la sumatoria de los bienes diferentes a equipos moviles y/o portatiles.</t>
    </r>
  </si>
  <si>
    <t>PAGO DE LA INDEMNIZACIÓN</t>
  </si>
  <si>
    <t>Queda expresamente acordado que la aseguradora acepta efectuar el pago de la indemnización, en dinero directamente a la entidad 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Queda convenido que la entidad asegurada se reserva el derecho de determinar si el giro de la indemnización se realiza en dinero o giro a los contratistas y la aseguradora acepta esta condición.</t>
  </si>
  <si>
    <t>PROPIEDAD HORIZONTAL</t>
  </si>
  <si>
    <r>
      <t xml:space="preserve">En caso de ser indemnizada una pérdida, el límite de responsabilidad de la compañía se reducirá en una suma igual al monto de la indemnización pagada.  No obstante mediante esta cláusula se restablecerá automáticamente la suma asegurada </t>
    </r>
    <r>
      <rPr>
        <b/>
        <sz val="10"/>
        <rFont val="Arial Narrow"/>
        <family val="2"/>
      </rPr>
      <t>(salvo para las coberturas de actos mal intencionados de terceros – AMIT y de Huelga, Motín, Asonada, Conmoción Civil o Popular HMACCP)</t>
    </r>
    <r>
      <rPr>
        <sz val="10"/>
        <rFont val="Arial Narrow"/>
        <family val="2"/>
      </rPr>
      <t xml:space="preserve"> 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t>
    </r>
  </si>
  <si>
    <r>
      <t>El presente contrato de seguro podrá ser revocado unilateralmente por el asegurado en cualquier momento de su ejecución. La compañía por su parte podrá revocarlo dando aviso por escrito con  45</t>
    </r>
    <r>
      <rPr>
        <b/>
        <sz val="10"/>
        <rFont val="Arial Narrow"/>
        <family val="2"/>
      </rPr>
      <t xml:space="preserve"> días </t>
    </r>
    <r>
      <rPr>
        <sz val="10"/>
        <rFont val="Arial Narrow"/>
        <family val="2"/>
      </rPr>
      <t xml:space="preserve">de anticipación, salvo para las coberturas de AMIT y HMACC que no podrá ser inferior a </t>
    </r>
    <r>
      <rPr>
        <b/>
        <sz val="10"/>
        <rFont val="Arial Narrow"/>
        <family val="2"/>
      </rPr>
      <t>10 días</t>
    </r>
    <r>
      <rPr>
        <sz val="10"/>
        <rFont val="Arial Narrow"/>
        <family val="2"/>
      </rPr>
      <t xml:space="preserve">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45</t>
    </r>
    <r>
      <rPr>
        <b/>
        <sz val="10"/>
        <rFont val="Arial Narrow"/>
        <family val="2"/>
      </rPr>
      <t xml:space="preserve"> días</t>
    </r>
    <r>
      <rPr>
        <sz val="10"/>
        <rFont val="Arial Narrow"/>
        <family val="2"/>
      </rPr>
      <t xml:space="preserve"> de anticipación, mediante comunicación escrita dirigida al asegurado.</t>
    </r>
    <r>
      <rPr>
        <b/>
        <sz val="10"/>
        <rFont val="Arial Narrow"/>
        <family val="2"/>
      </rPr>
      <t xml:space="preserve"> </t>
    </r>
  </si>
  <si>
    <t>Queda entendido, convenido y aceptado que la póliza cubre los daños materiales que por cualquier causa, salvo las expresamente excluidas, sufran los vidrios interiores y exteriores que formen parte o no del inmueble asegurado hasta por el 5% del valor asegurado total.</t>
  </si>
  <si>
    <t>Queda entendido, convenido y aceptado, que para las clausulas denominadas "gastos adicionales..." se establece un límite único combinado del 20% del valor asegurado global de la poliza, sin aplicación de deducible.</t>
  </si>
  <si>
    <t xml:space="preserve">TRASLADO TEMPORAL DE BIENES </t>
  </si>
  <si>
    <r>
      <t>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de acuerdo a sus respectivas condiciones, durante el tiempo que permanezcan en dichos sitios, dentro del territorio de la república de Colombia; durante toda la vigencia de la póliza, hasta por un límite del 20%  de la sumatoria de los bienes</t>
    </r>
    <r>
      <rPr>
        <b/>
        <sz val="10"/>
        <rFont val="Arial Narrow"/>
        <family val="2"/>
      </rPr>
      <t>.</t>
    </r>
    <r>
      <rPr>
        <sz val="10"/>
        <rFont val="Arial Narrow"/>
        <family val="2"/>
      </rPr>
      <t xml:space="preserve"> Excluye transporte.</t>
    </r>
  </si>
  <si>
    <t>Queda entendido, convenido y aceptado que en caso de un siniestro, que afecta la presente póliza, la Compañía de Seguros no tendrá derecho a la subrogación contra ninguna de las personas cuyos actos u omisiones den origen a la responsabilidad del asegurado, de acuerdo con las leyes, ni contra el causante del siniestro que sea, respecto del asegurado, funcionario, empleado,  trabajador, contratista o similar. La cláusula quedará sin efecto, si la responsabilidad proviene de dolo o culpa grave.</t>
  </si>
  <si>
    <t xml:space="preserve">Enfermedades contagiosas </t>
  </si>
  <si>
    <t>Excluyen todos los daños y perjuicios, responsabilidades, reclamaciones costes o gastos de cualquier naturaleza que, de forma directa o indirecta, hayan sido causados o coadyuvados por una enfermedad contagiosa o resulten o se deriven de una enfermedad contagiosa o en relación con ella, o del temor o amenaza (real o percibido) de una enfermedad contagiosa, con independencia de cualquier otra causa o hecho que de manera concurrente o secuencial haya contribuido a los mismos</t>
  </si>
  <si>
    <t>EXCLUSIÓN – ENFERMEDAD TRANSMISIBLE  LMA5394 -96</t>
  </si>
  <si>
    <r>
      <rPr>
        <b/>
        <sz val="10"/>
        <rFont val="Arial Narrow"/>
        <family val="2"/>
      </rPr>
      <t>1.</t>
    </r>
    <r>
      <rPr>
        <sz val="10"/>
        <rFont val="Arial Narrow"/>
        <family val="2"/>
      </rPr>
      <t xml:space="preserve"> No obstante, cualquier disposición en contrario dentro de este acuerdo de seguro, este contrato excluye cualquier pérdida, daño, responsabilidad, reclamo, costo o gasto de cualquier naturaleza, causado directa o indirectamente por, como resultado de o derivado de una enfermedad transmisible.
</t>
    </r>
    <r>
      <rPr>
        <b/>
        <sz val="10"/>
        <rFont val="Arial Narrow"/>
        <family val="2"/>
      </rPr>
      <t xml:space="preserve">2. </t>
    </r>
    <r>
      <rPr>
        <sz val="10"/>
        <rFont val="Arial Narrow"/>
        <family val="2"/>
      </rPr>
      <t xml:space="preserve">Esta exclusión no aplicará a ninguna pérdida incurrida en relación con los daños físicos a los bienes asegurados en virtud de las pólizas originales reaseguradas bajo este contrato incluyendo cualquier Pérdida de Elementos de Tiempo que resulte directamente de ellos cuando dichos daños físicos sean causados directamente por uno o más de los siguientes peligros: incendio, rayo, explosión, impacto de avión o vehículo, caída de objetos, tormenta de viento, tormenta de lluvia, granizo, tornado, ciclón, tifón, huracán, terremoto, maremoto, perturbación/erupción sísmica y/o volcánica, tsunami, inundación, congelación, tormenta de hielo, peso de la nieve o el hielo, avalancha, impacto de meteorito/asteroide, deslizamiento de tierra, derrumbe, alud, incendio de arbustos, incendio forestal.
</t>
    </r>
    <r>
      <rPr>
        <b/>
        <sz val="10"/>
        <rFont val="Arial Narrow"/>
        <family val="2"/>
      </rPr>
      <t>3.</t>
    </r>
    <r>
      <rPr>
        <sz val="10"/>
        <rFont val="Arial Narrow"/>
        <family val="2"/>
      </rPr>
      <t xml:space="preserve"> Como se usa en este documento:
</t>
    </r>
    <r>
      <rPr>
        <b/>
        <sz val="10"/>
        <rFont val="Arial Narrow"/>
        <family val="2"/>
      </rPr>
      <t>a)</t>
    </r>
    <r>
      <rPr>
        <sz val="10"/>
        <rFont val="Arial Narrow"/>
        <family val="2"/>
      </rPr>
      <t xml:space="preserve">	“Enfermedad transmisible” significa cualquier enfermedad infecciosa, transmisible o contagiosa, o cualquier mutación o variación de esta, que puede transmitirse por medio de cualquier sustancia o agente de cualquier organismo a otro organismo, incluidos, entre otros, los siguientes:
</t>
    </r>
    <r>
      <rPr>
        <b/>
        <sz val="10"/>
        <rFont val="Arial Narrow"/>
        <family val="2"/>
      </rPr>
      <t xml:space="preserve">I.	</t>
    </r>
    <r>
      <rPr>
        <sz val="10"/>
        <rFont val="Arial Narrow"/>
        <family val="2"/>
      </rPr>
      <t xml:space="preserve">La sustancia o agente incluye, pero no se limita a, un virus, bacteria, parásito, u otro organismo o cualquier variación de este, ya sea que se considere vivo o no, y	
</t>
    </r>
    <r>
      <rPr>
        <b/>
        <sz val="10"/>
        <rFont val="Arial Narrow"/>
        <family val="2"/>
      </rPr>
      <t>II.</t>
    </r>
    <r>
      <rPr>
        <sz val="10"/>
        <rFont val="Arial Narrow"/>
        <family val="2"/>
      </rPr>
      <t xml:space="preserve">	El método de transmisión ya sea directo o indirecto, incluye, entre otros, transmisión por el aire, transmisión de fluidos corporales, transmisión desde o hacia cualquier superficie, u objeto; sólido, líquido o gaseoso; o entre organismos.		
</t>
    </r>
    <r>
      <rPr>
        <b/>
        <sz val="10"/>
        <rFont val="Arial Narrow"/>
        <family val="2"/>
      </rPr>
      <t>III.</t>
    </r>
    <r>
      <rPr>
        <sz val="10"/>
        <rFont val="Arial Narrow"/>
        <family val="2"/>
      </rPr>
      <t xml:space="preserve">	La sustancia o agente puede provocar lesión corporal, enfermedad o amenazar con dañar la salud, o el bienestar humano o puede provocar o amenazar con dañar, causar un deterioro, pérdida de valor, comerciabilidad o perdida del uso de los bienes.	</t>
    </r>
  </si>
  <si>
    <t xml:space="preserve">Cláusula de exclusión de pérdidas y datos cibernéticos </t>
  </si>
  <si>
    <t xml:space="preserve">No obstante, cualquier disposición contraria en esta póliza o cualquier suplemento a la misma, se excluye cualquier: 
1.1. Pérdida cibernética. 
1.2. Pérdida, daño, responsabilidad, reclamación, coste, gasto de cualquier naturaleza causado directa o indirectamente por, contribuido por, resultante de, que surja o esté relacionado con cualquier pérdida de uso, reducción de la funcionalidad, reparación, reemplazo, restauración o reproducción de cualesquiera datos, incluyendo cualquier cantidad relacionada con el valor de dichos datos, independientemente de cualquier otra causa o evento que contribuya simultáneamente o en cualquier otra secuencia. 
En el caso que cualquier parte de esta cláusula fuera considerada inválida o inaplicable, el resto permanecerá en pleno vigor y efecto. 
Esta cláusula reemplaza y, si entra en conflicto con cualquier otra disposición de la póliza o cualquier suplemento que tenga relación con la pérdida cibernética o los datos, reemplaza esa disposición. 
Definiciones para esta cláusula
A. Pérdida cibernética: cualquier pérdida, daño, responsabilidad, reclamación, coste o gasto de cualquier naturaleza que directa o indirectamente sea causado o aportado por, resulte o surja de, o esté en conexión con un acto cibernético o un incidente cibernético incluyendo, pero sin limitarse a cualquier acción tomada con el fin de controlar, prevenir, suprimir o remediar cualquier acto cibernético o incidente cibernético. 
B. Acto cibernético: acto o serie de actos no autorizados, malintencionados o delictivos, sin consideración del tiempo y espacio, o la amenaza o engaño relacionados con el acceso, procesamiento, uso u operación de cualquier sistema informático. 
C. Incidente cibernético: - todo error u omisión o serie de errores u omisiones relacionados con el acceso, procesamiento, uso u operación de cualquier sistema informático; o - cualquier indisponibilidad o fallo parcial o total o serie de indisponibilidades o fallos parciales o totales para acceder, procesar, usar u operar cualquier sistema informático. 
D. Sistema informático: cualquier ordenador, hardware, software, sistema de comunicación, equipo electrónico (incluyendo pero sin limitarse a teléfonos inteligentes, laptops, tablets, dispositivos portátiles), servidor, nube o microcontrolador incluyendo cualquier sistema similar o configuración de lo antes mencionado e incluyendo asimismo toda entrada y salida, dispositivo de almacenamiento de datos, equipo de redes o instalaciones de copias de respaldo, de propiedad u operadas por el asegurado o cualquier otra parte. 
E. Datos: información, hechos, conceptos, código o cualquier otra información de cualquier naturaleza registrada y transmitida en cualquier forma para ser usada, accedida, procesada, transmitida o almacenada por un sistema informático.
</t>
  </si>
  <si>
    <t>CLÁUSULA DE SALVEDAD DE DAÑOS MATERIALES</t>
  </si>
  <si>
    <t>La obligación del asegurador a indemnizar queda limitada a los pagos por daños resultantes de daños materiales a la propiedad asegurada que sucedan en forma accidental, súbita e imprevista que hagan necesaria una reparación o reposición y que sean consecuencia directa de los peligros cubiertos, así como también la pérdida de beneficios siempre que esta se deba a un daño material cubierto.</t>
  </si>
  <si>
    <t xml:space="preserve">MEJORAS EN AMPAROS Y CLAUSULAS </t>
  </si>
  <si>
    <t>CARTA AVISO DE SINIESTRO ANEXANDO AVALUO</t>
  </si>
  <si>
    <t>COTIZACION DE LA REPARACION Y/O  REPOSICION</t>
  </si>
  <si>
    <t>COTIZACION SOBRE EL COSTO DE REPARACION Y/O REPOSICION Y EN CASO DE HURTO</t>
  </si>
  <si>
    <t xml:space="preserve">COPIA AL  CARBON DE LA DENUNCIA </t>
  </si>
  <si>
    <t>EQUIPO ELECTRONICO</t>
  </si>
  <si>
    <t>COPIA AL CARBON DE LA DENUNCIA PARA PERDIDA POR HURTO</t>
  </si>
  <si>
    <t>COTIZACION SOBRE EL COSTO DE  REPARACION Y/O  REPOSICION</t>
  </si>
  <si>
    <t>El proponente declara, que los documentos antes relacionados son los únicos que exigirá para la atención, trámite y pago de los siniestros que afecten el ramo arriba citado. Así mismo se obliga a realizar el pago de la indemnización en el término aquí señalado.</t>
  </si>
  <si>
    <t>El proponente declara que en caso de nombrarse una firma ajustadora para la atención y trámite de cualquier siniestro, dicha persona será informada para que los documentos antes citados sean los únicos que pueda exigir en su proceso de ajuste. Por lo tanto, cualquier incumplimiento por parte del ajustador en este aspecto se entenderá como un incumplimiento por parte del proponente.</t>
  </si>
  <si>
    <t xml:space="preserve">Para los efectos de este seguro se entiende por MAQUINARIA Y EQUIPO, toda la maquinaria que se moviliza por sus propios medios de propiedad del municipio de GIRARDOT, o por los que sea legalmente responsable, ubicada en cualquier parte del territorio Nacional.
</t>
  </si>
  <si>
    <t xml:space="preserve">Todos los daños, pérdidas o desaparición que sufran los intereses asegurados, originados por cualquier causa no expresamente excluida, sea que dichos bienes estén en uso o inactivos, dentro o fuera de los predios del asegurado y dentro del territorio nacional, así como los costos y/o gastos en que incurra, o todos combinados, como consecuencia de dichos daños o pérdidas; incluyendo las siguientes coberturas y/o eventos pero sin estar limitado a ellos: 
Actos mal Intencionados de Terceros - Terrorismo (con cubrimiento al 100% de la pérdida) 
Asonada, Motín, Conmoción Civil o Popular y Huelga al 100% (con cubrimiento al 100% de la pérdida) 
Daños causados por explosiones originadas en caldera de vapor y motores de combustión interna, originado por un evento amparado en la poliza
Daños ocacionados a la maquinaria asegurada como consecuencia de Hundimiento del terreno subito e imprevisto
Daños ocacionados a la maquinaria asegurada como consecuencia de Impericia y negligencia 
Daños ocacionados a la maquinaria asegurada como consecuencia de Inundación y enlodamiento 
Movilización por sus propios medios o en otros vehículos 
Terremoto, Temblor o Erupción Volcánica al 100% 
Volcamiento, choque y colisión. 
</t>
  </si>
  <si>
    <r>
      <t xml:space="preserve">Responsabilidad Civil Extracontractual: </t>
    </r>
    <r>
      <rPr>
        <b/>
        <sz val="10"/>
        <rFont val="Arial Narrow"/>
        <family val="2"/>
      </rPr>
      <t>20% del valor asegurado</t>
    </r>
    <r>
      <rPr>
        <sz val="10"/>
        <rFont val="Arial Narrow"/>
        <family val="2"/>
      </rPr>
      <t xml:space="preserve"> por maquina</t>
    </r>
  </si>
  <si>
    <r>
      <t>Queda entendido, convenido y aceptado que en el evento de que el asegurado adquiera o reciba a cualquier título, maquinaria de cualquier clase, sean nueva o usada, sobre la cual éste tuviere interés asegurable; las coberturas y amparos adicionales de esta póliza se extenderán automáticamente a dichos bienes hasta por el 10% del valor asegurado total  y por 30 días . El asegurado está obligado a dar aviso a la Compañía dentro de los 30 días  siguientes a la fecha de conocimiento de los nuevos bienes. La prima adicional se liquidará con base en las tasas contratadas. Si vencido este plazo no se ha informado a la Compañía, cesará el amparo.</t>
    </r>
    <r>
      <rPr>
        <b/>
        <sz val="10"/>
        <rFont val="Arial Narrow"/>
        <family val="2"/>
      </rPr>
      <t xml:space="preserve"> </t>
    </r>
  </si>
  <si>
    <t>Queda entendido, convenido y aceptado que en el evento de que el asegurado, por error u omisión, no haya informado maquinaria al inicio de la cobertura, sobre la cual éste tuviere interés asegurable; las coberturas y amparos adicionales de esta póliza se extenderán automáticamente a dichos bienes hasta por el 10% del valor asegurado total  y por 30 días . El asegurado está obligado a dar aviso a la Compañía dentro de los 30 días siguientes a la fecha de iniciación de la vigencia de la póliza. La prima adicional se liquidará con base en las tasas contratadas. Si vencido este plazo no se ha informado a la Compañía, cesará el amparo.</t>
  </si>
  <si>
    <r>
      <t xml:space="preserve">Las pérdidas o daños amparados por la presente póliza darán origen a una reclamación separada por cada uno de estos fenómenos, sin exceder el total del valor asegurado. Pero si varios de ellos ocurren dentro de cualquier periodo de </t>
    </r>
    <r>
      <rPr>
        <b/>
        <sz val="10"/>
        <rFont val="Arial Narrow"/>
        <family val="2"/>
      </rPr>
      <t>setenta y dos (72) hora</t>
    </r>
    <r>
      <rPr>
        <sz val="10"/>
        <rFont val="Arial Narrow"/>
        <family val="2"/>
      </rPr>
      <t>s consecutivas durante la vigencia del amparo, se tendrán como un solo siniestro y las pérdidas y daños que se causen deberán estar comprendidos en una sola reclamación, sin exceder el total del valor asegurado.</t>
    </r>
  </si>
  <si>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sin exceder del 20% del valor asegurado en el item Maquinaria, haciendo parte del valor asegurado y no en adición a este. </t>
  </si>
  <si>
    <t xml:space="preserve">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propagación,sin exceder del 20% del valor asegurado en el item Maquinaria, haciendo parte del valor asegurado y no en adición a este. </t>
  </si>
  <si>
    <t>No obstante lo que se diga en contrario en las condiciones generales y particulares de la póliza, la Compañía se obliga a indemnizar  los gastos en que  necesaria y razonablemente incurra el asegurado con el fin extinguir cualquier siniestro amparado por la póliza o para evitar su propagación,sin exceder del 20% del valor asegurado en el item Maquinaria, haciendo parte del valor asegurado y no en adición a este. No se considera como gasto efectuado  la colaboración personal prestada por el asegurado, ni la de sus empleados y obreros.</t>
  </si>
  <si>
    <t>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sin exceder del 20% del valor asegurado en el item Maquinaria, haciendo parte del valor asegurado y no en adición a este. No se considera como gasto efectuado la colaboración personal prestada por el asegurado, ni la de sus empleados y obreros.</t>
  </si>
  <si>
    <t>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póliza.sin exceder del 20% del valor asegurado en el item Maquinaria, haciendo parte del valor asegurado y no en adición a este. No se considera como gasto efectuado la colaboración personal prestada por el asegurado, ni la de sus empleados y obreros.</t>
  </si>
  <si>
    <t>No obstante lo que se diga en contrario en las condiciones generales y particulares de la póliza, la Compañía se obliga a indemnizar los honorarios profesionales de ingenieros, topógrafos, arquitectos, etc. y demás costos relacionados, en que incurra el asegurado, en el proceso de reparación, reposición o reemplazo del bien o bienes siniestrados, incluyendo los gastos de viaje y estadía de dichas personas, sin exceder del 20% del valor asegurado en el item Maquinaria, haciendo parte del valor asegurado y no en adición a este. No se considera como gasto efectuado la colaboración personal prestada por el asegurado, ni la de sus empleados y obreros.</t>
  </si>
  <si>
    <t>No obstante lo que se diga en contrario en las condiciones generales y particulares de la póliza, la Compañía se obliga a indemnizar los gastos por reacondicionamientos, reemplazos temporales y/o provisionales o reparaciones de los bienes asegurados o construcciones provisionales o transitorias, así como el valor del arrendamiento temporal de bienes muebles, en que necesaria y razonablemente incurra el asegurado,hasta el 20% del valor asegurado en el item Maquinaria, haciendo parte del valor asegurado y no en adición a este. No se considera como gasto efectuado la colaboración personal prestada por el asegurado, ni la de sus empleados y obreros.</t>
  </si>
  <si>
    <t>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sublimite hasta el 20% del valor asegurado en el item Maquinaria, haciendo parte del valor asegurado y no en adición a este. No se considera como gasto efectuado la colaboración personal prestada por el asegurado, ni la de sus empleados y obreros.</t>
  </si>
  <si>
    <r>
      <t>Bajo esta condición la cobertura de la póliza se extiende a amparar los gastos extras por arrendamientos de bienes, equipos, instalaciones y edificios en que incurre el asegurado, adicionales y en exceso a sus costos normales de operación con el único fin de poder continuar con igual eficiencia, como sea posible, las operaciones del giro normal de sus actividades que se vean afectadas por un evento amparado bajo este seguro</t>
    </r>
    <r>
      <rPr>
        <b/>
        <sz val="10"/>
        <rFont val="Arial Narrow"/>
        <family val="2"/>
      </rPr>
      <t xml:space="preserve"> Sublímite hasta el 20% del valor asegurado en el item Maquinaria, haciendo parte del valor asegurado y no en adición a este. No se considera como gasto efectuado la colaboración personal prestada por el asegurado, ni la de sus empleados y obreros.</t>
    </r>
  </si>
  <si>
    <r>
      <t>Queda entendido, convenido y aceptado que el valor del interés asegurado es el que se señala en la carátula de la póliza el cual corresponde a su valor de reposición.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mayor al 10%</t>
    </r>
    <r>
      <rPr>
        <b/>
        <sz val="10"/>
        <color indexed="8"/>
        <rFont val="Arial Narrow"/>
        <family val="2"/>
      </rPr>
      <t xml:space="preserve">. </t>
    </r>
  </si>
  <si>
    <t xml:space="preserve">Queda entendido, convenido  y aceptado que la cláusula denominada "no aplicación de deméritos" se otorga sin limitación en el tiempo o a la fecha de fabricación del bien asegurado. </t>
  </si>
  <si>
    <r>
      <t xml:space="preserve">Queda expresamente entendido, convenido y aceptado que la Compañía no efectuará un inventario o tasación de la propiedad no dañada por un siniestro amparado por la póliza a la cual este documento se adhiere, cuando la cuantía reclamada por el asegurado, </t>
    </r>
    <r>
      <rPr>
        <b/>
        <sz val="10"/>
        <rFont val="Arial Narrow"/>
        <family val="2"/>
      </rPr>
      <t xml:space="preserve">sea igual o inferior a $5.000.000 del valor asegurado de la póliza. </t>
    </r>
  </si>
  <si>
    <t>Queda expresamente acordado que la aseguradora acepta efectuar el pago de la indemnización, en dinero directamente a la entidad o  a los contratistas y/o proveedores de servicios o suministro de éstos u otros similares con los cuales la Entidad, decida remplazar, reparar y/o reponer el bien o bienes afectados; y para este último caso la compañía efectuará el pago hasta el monto de su responsabilidad, a petición escrita de la Entidad Asegurada. Queda convenido que la entidad asegurada se reserva el derecho de determinar si el giro de la indemnización se realiza en dinero o giro a los contratistas y la aseguradora acepta esta condición.</t>
  </si>
  <si>
    <t>Queda entendido convenido y aceptado que en caso de siniestro que afecte los bienes amparados por la presente póliza, el ajuste de la pérdida se realizará sin tener en cuenta los deméritos que por cualquier causa haya sufrido el bien y se tomará para su indemnización el valor de reposición o reemplazo del bien asegurado a nuevo, hasta concurrencia del valor asegurado, de conformidad con lo señalado por el artículo 1090 del código de comercio, esta cláusula operará solo para bienes de hasta (5) años de fabricación.</t>
  </si>
  <si>
    <r>
      <t xml:space="preserve">En caso de ser indemnizada una pérdida, el límite de responsabilidad de la compañía se reducirá en una suma igual al monto de la indemnización pagada.  No obstante mediante esta cláusula se restablecerá automáticamente la suma asegurada </t>
    </r>
    <r>
      <rPr>
        <b/>
        <sz val="10"/>
        <rFont val="Arial Narrow"/>
        <family val="2"/>
      </rPr>
      <t xml:space="preserve">(salvo para las coberturas de actos mal intencionados de terceros – AMIT y de Huelga, Motín, Asonada, Conmoción Civil o Popular HMACCP) </t>
    </r>
    <r>
      <rPr>
        <sz val="10"/>
        <rFont val="Arial Narrow"/>
        <family val="2"/>
      </rPr>
      <t>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t>
    </r>
  </si>
  <si>
    <t>COSTO DE LOS SEGUROS</t>
  </si>
  <si>
    <t>VIGENCIA OFRECIDA</t>
  </si>
  <si>
    <t>DOCUMENTOS REQUERIDOS DE CARÁCTER OBLIGATORIO PARA EL PAGO DE SINIESTROS</t>
  </si>
  <si>
    <t>INFORME TECNICO DEL DAÑO INDICANDO CAUSA, CUANTIA Y PROCEDIMIENTO DE RECONSTRUCCION</t>
  </si>
  <si>
    <t>COTIZACION DEL VALOR A NUEVO (REPOSICION) DE LAS MAQUINAS AFECTADAS</t>
  </si>
  <si>
    <t>Por el hecho de presentar oferta, el oferente aprueba los siguientes procedimientos en los casos en que se presenten pérdidas totales:
• Para Pérdidas Totales por Daños: se determinará conjuntamente con la aseguradora el valor del salvamento y este quedará a opción de la Entidad, y su valor será deducido del total a indemnizar. El asegurado suministrará la factura original de compra, el certificado individual o manifiesto de importación o el documento que acredite la adquisición del vehículo,  y/o demás documentos que requiera la compañia de seguros.
• Para Pérdidas Totales por Hurto: con la sola presentación del denuncio y una carta de la Entidad en la cual deje a disposición de la Aseguradora el salvamento en caso de recuperación, se procederá a cancelar el valor asegurado total. El asegurado suministrará la factura original de compra, el certificado individual o manifiesto de importación o el documento que acredite la adquisición del vehículo, y/o demás documentos que requiera la compañia de seguros.</t>
  </si>
  <si>
    <r>
      <t>CLAUSULA DE APLICACIÓN DE CONDICIONES PARTICULARES:</t>
    </r>
    <r>
      <rPr>
        <sz val="10"/>
        <rFont val="Arial Narrow"/>
        <family val="2"/>
      </rPr>
      <t xml:space="preserve"> Queda expresamente acordado y convenido, que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    </t>
    </r>
  </si>
  <si>
    <t>Responsabilidad Civil Extracontractual (incluyendo daño moral y lucro cesante) vehículos Livianos • Daños a bienes de Terceros   $500.000.000
• Muerte o Lesiones a una persona  $ 500.000.000
• Muerte o Lesiones a dos o más personas $ 1.000.000.000      
Responsabilidad Civil Extracontractual (incluyendo daño moral y lucro cesante) vehículos Pesados
• Daños a bienes de Terceros  $ 200.000.000
• Muerte o Lesiones a una persona $ 200.000.000
• Muerte o Lesiones a dos o más personas $ 400.000.000                                                                                                                                                                                                                  
  Responsabilidad Civil Extracontractual (incluyendo daño moral y lucro cesante) motocicletas
• Daños a bienes de Terceros   $50.000.000
• Muerte o Lesiones a una persona  $50.000.000
• Muerte o Lesiones a dos o más personas $100.000.000</t>
  </si>
  <si>
    <t>Pérdida Parcial por Daños (incluidos actos terroristas)</t>
  </si>
  <si>
    <t>Gastos de Transporte por Pérdidas Totales. $32,000 diarios por 60 días</t>
  </si>
  <si>
    <t>Asistencia técnica y/o jurídica en el sitio del accidente</t>
  </si>
  <si>
    <t>Servicio de grua por avería y/o accidente para el parque automotor (opera según condicionado de asistencia de cada compañía de seguros, excluye motocicletas y vehiculos pesados)</t>
  </si>
  <si>
    <t xml:space="preserve">Queda entendido, convenido y aceptado que en los eventos de pérdida total, la indemnización se realizará sobre el valor comercial del vehículo según la guía de Fasecolda vigente a la fecha del reclamo. </t>
  </si>
  <si>
    <t xml:space="preserve">Queda entendido, convenido y aceptado que en el evento de que el asegurado adquiera o reciba a cualquier título accesorios y equipos de cualquier clase, sobre los cuales éste tuviere interés asegurable; las coberturas y amparos adicionales de ésta póliza se extenderán automáticamente a dichos bienes por el 20% del valor asegurado del vehiculo establecido en la guia fasecolda. El asegurado está obligado a dar aviso a la Compañía dentro de los 30 días siguientes a la fecha de conocimiento de los nuevos bienes. La prima adicional se liquidará con base en las tasas contratadas. Si vencido este plazo no se ha informado a la Compañía, cesará el amparo. </t>
  </si>
  <si>
    <r>
      <t>Queda entendido, convenido y aceptado que en el evento de que el asegurado adquiera o reciba a cualquier título, vehículos automotores de cualquier clase, sean nuevos (cero kilómetros) o usados, sobre los cuales éste tuviere interés asegurable; las coberturas y amparos adicionales de esta póliza se extenderán automáticamente a dichos bienes por</t>
    </r>
    <r>
      <rPr>
        <b/>
        <sz val="10"/>
        <rFont val="Arial Narrow"/>
        <family val="2"/>
      </rPr>
      <t xml:space="preserve"> </t>
    </r>
    <r>
      <rPr>
        <sz val="10"/>
        <rFont val="Arial Narrow"/>
        <family val="2"/>
      </rPr>
      <t>el 10% del valor asegurado total de la póliza. El asegurado está obligado a dar aviso a la Compañía dentro de los 30 días siguientes a la fecha de conocimiento de los nuevos bienes. La prima adicional se liquidará con base en las tasas contratadas. Si vencido este plazo no se ha informado a la Compañía, cesará el amparo.</t>
    </r>
  </si>
  <si>
    <t xml:space="preserve">Queda entendido, convenido y aceptado que en el evento de que el asegurado, por error u omisión, no haya informado accesorios o equipos al inicio de la cobertura, sobre los cuales éste tuviere interés asegurable; las coberturas y amparos adicionales de esta póliza se extenderán automáticamente a dichos bienes por 20% del valor asegurado del vehiculo establecido en la guia fasecolda. El asegurado está obligado a dar aviso a la Compañía dentro de los 30 días siguientes a la fecha de iniciación de la vigencia de la póliza. La prima adicional se liquidará con base en las tasas contratadas. Si vencido este plazo no se ha informado a la Compañía, cesará el amparo. </t>
  </si>
  <si>
    <t>Queda entendido, convenido y aceptado que en el evento de que el asegurado, por error u omisión, no haya informado vehículos automotores de cualquier clase al inicio de la cobertura, sobre los cuales éste tuviere interés asegurable; las coberturas y amparos adicionales de esta póliza se extenderán automáticamente a dichos bienes por el 10% del valor asegurado total de la póliza . El asegurado está obligado a dar aviso a la Compañía dentro de los 30 días siguientes a la fecha de iniciación de la vigencia de la póliza. La prima adicional se liquidará con base en las tasas contratadas. Si vencido este plazo no se ha informado a la Compañía, cesará el amparo.</t>
  </si>
  <si>
    <t xml:space="preserve">Mediante la presente cláusula, se deja expresamente señalado que el término de respuesta de la Compañía, para confirmar la autorización de la reparación de los vehículos en los siniestros que afecten la cobertura de pérdida parcial, es de quince (15) días hábiles, contados a partir del momento en que la Entidad asegurada presenta la reclamación y formaliza la misma, de acuerdo con las condiciones señaladas en la oferta de que para tal efecto se encuentran establecidas. </t>
  </si>
  <si>
    <r>
      <t>Las pérdidas o daños amparados por la presente póliza darán origen a una reclamación separada por cada uno de estos fenómenos, sin exceder el total del valor asegurado. Pero si varios de ellos ocurren dentro de cualquier periodo de</t>
    </r>
    <r>
      <rPr>
        <b/>
        <sz val="10"/>
        <rFont val="Arial Narrow"/>
        <family val="2"/>
      </rPr>
      <t xml:space="preserve"> setenta y dos (72) horas</t>
    </r>
    <r>
      <rPr>
        <sz val="10"/>
        <rFont val="Arial Narrow"/>
        <family val="2"/>
      </rPr>
      <t xml:space="preserve"> consecutivas durante la vigencia del amparo, se tendrán como un solo siniestro y las pérdidas y daños que se causen deberán estar comprendidos en una sola reclamación, sin exceder el total del valor asegurado.</t>
    </r>
  </si>
  <si>
    <t xml:space="preserve">Queda entendido, convenido y aceptado, que todos los accesorios de los vehículos asegurados se encuentran debidamente amparados aunque no se hayan detallado expresamente hasta por un límite de 10% del valor asegurado por vehículo, maximo $ 10.000.000. En el evento de que el valor de los accesorios sea mayor si se requerirá relación detallada de los mismos. </t>
  </si>
  <si>
    <t>La Compañía declara el conocimiento de los riesgos asegurados y por lo tanto deja constancia del conocimiento de los hechos, circunstancias y en general condiciones de los mismos, sin perjuicio de la obligación que tiene a su cargo el asegurado de avisar cualquier modificación o alteración en el estado del riesgo atendiendo a los criterios establecidos en los artículos 1058 y 1061 del Código del Comercio. La Compañía se reserva el derecho de solicitar la inspeccion del vehiculo, en el centro de inspecciones autorizado para tal fin.</t>
  </si>
  <si>
    <t>Queda entendido, convenido y aceptado que para la atención de siniestros por pérdidas parciales, la aseguradora designará una lista de concesionarios y talleres especializados para cada una de las marcas de vehículos asegurados, en los cuales se realizará la reparación de los mismos, una vez la aseguradora efectúe la inspección del respectivo siniestro. La asignación del taller que realizará la reparación será efectuada por la compañia de seguros, de acuerdo a disponibilidad.</t>
  </si>
  <si>
    <t>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el ramo de automoviles y debidamente designados por la compañia de seguros, siguiendo el procedimiento que para tal regulación prevén los artículos 2026 y siguientes del Código de Comercio</t>
  </si>
  <si>
    <t xml:space="preserve">GASTOS DE GRUA </t>
  </si>
  <si>
    <t xml:space="preserve">La compañía de seguros efectuará las inclusiones, modificaciones o exclusiones al seguro, con base en los documentos o comunicaciones emitidas por el asegurado y/o el intermediario.  </t>
  </si>
  <si>
    <r>
      <t>El presente contrato de seguro podrá ser revocado  por el asegurado en cualquier momento de su ejecución. La compañía por su parte podrá revocarlo dando aviso por escrito con 30 días de anticipación, salvo para las coberturas de AMIT y HMACC que no podrá ser inferior a 10 días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30 d</t>
    </r>
    <r>
      <rPr>
        <b/>
        <sz val="10"/>
        <rFont val="Arial Narrow"/>
        <family val="2"/>
      </rPr>
      <t>ías</t>
    </r>
    <r>
      <rPr>
        <sz val="10"/>
        <rFont val="Arial Narrow"/>
        <family val="2"/>
      </rPr>
      <t xml:space="preserve"> de anticipación, mediante comunicación escrita dirigida al asegurado.</t>
    </r>
    <r>
      <rPr>
        <b/>
        <sz val="10"/>
        <rFont val="Arial Narrow"/>
        <family val="2"/>
      </rPr>
      <t xml:space="preserve"> </t>
    </r>
  </si>
  <si>
    <t xml:space="preserve">VER CUADRO ECONOMICO </t>
  </si>
  <si>
    <t>PERDIDA PARCIAL Y TOTAL POR DAÑOS</t>
  </si>
  <si>
    <t>TARJETA DE PROPIEDAD</t>
  </si>
  <si>
    <t>PASE Y CEDULA DEL CONDUCTOR.</t>
  </si>
  <si>
    <t>CROQUIS DE TRANSITO SI LO HUBO.</t>
  </si>
  <si>
    <t>PARA PERDIDA TOTAL FORMULARIO DE TRASPASO</t>
  </si>
  <si>
    <t>PERDIDA PARCIAL Y TOTAL HURTO</t>
  </si>
  <si>
    <t>PASE Y CEDULA DEL CONDUCTOR</t>
  </si>
  <si>
    <t>DENUNCIA PENAL</t>
  </si>
  <si>
    <t>R.C.E. DAÑOS A BIENES</t>
  </si>
  <si>
    <t xml:space="preserve">CARTA DE SU ASEGURADORA CERTIFICANDO QUE NO PRESENTARA RECLAMO O CARTA AUTENTICADA MANIFESTANDO QUE EL BIEN AFECTADO NO SE ENCUENTRA ASEGURADO.  </t>
  </si>
  <si>
    <t>CROQUIS DE TRANSITO O ELEMENTO PROBATORIO QUE DEMUESTRE OCURRENCIA Y RESPONSABILIDAD</t>
  </si>
  <si>
    <t xml:space="preserve">TARJETA DE PROPIEDAD DEL VEHICULO AFECTADO.  </t>
  </si>
  <si>
    <t>COTIZACION DE DAÑOS</t>
  </si>
  <si>
    <t>FOTOGRAFIAS DE LOS DAÑOS DEL VEHICULO AFECTADO</t>
  </si>
  <si>
    <t>LESIONES</t>
  </si>
  <si>
    <t>CARTA DE RECLAMACION QUE ACREDITE EL VALOR Y JUSTIFICACION DE LAS PRETENSIONES.</t>
  </si>
  <si>
    <t>TOTALIDAD DE LOS DICTAMENES DE MEDICINA LEGAL Y/O RESUMEN HISTORIA CLINICA</t>
  </si>
  <si>
    <t xml:space="preserve">CEDULA DEL LESIONADO  </t>
  </si>
  <si>
    <t>CERTIFICADO  LABORAL O DE INGRESOS</t>
  </si>
  <si>
    <t>MUERTE</t>
  </si>
  <si>
    <t>CARTA DE RECLAMACION HECHA POR LOS HEREDEROS QUE ACREDITE EL  VALOR Y JUSTIFICACION DE LAS PRETENSIONES</t>
  </si>
  <si>
    <t>REGISTRO DE DEFUNCION</t>
  </si>
  <si>
    <t>CEDULA DEL RECLAMANTE</t>
  </si>
  <si>
    <t xml:space="preserve">DOCUMENTO QUE PRUEBA LA CALIDAD DE BENEFICIARIO DEL OCCISO </t>
  </si>
  <si>
    <t>DECLARACION EXTRAJUICIO QUE NO EXISTEN MAS BENEFICIARIOS</t>
  </si>
  <si>
    <t>CERTIFICADO  LABORAL O DE INGRESOS DEL OCCISO</t>
  </si>
  <si>
    <t>La presente póliza se complementa las perdidas causadas por los funcionarios de la entidad asegurada o por las personas que bajo su responsabilidad lo reemplacen, previa aceptacion de la compañia, por incurrir en conductas que sean tipificadas como delitos contra la administracion publica, que causen menoscabo de los fondos o bienes de la entidad asegurada, siempre y cuando el hecho sea cometido dentro de la vigencia de la presente poliza.</t>
  </si>
  <si>
    <t>Los riesgos que impliquen menoscabo de los fondos y bienes del Estado, causados por sus empleados, por actos u omisiones que se tipifiquen como delitos contra la administración pública o fallos con responsabilidad fiscal.</t>
  </si>
  <si>
    <t xml:space="preserve">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 los 30 días siguientes al inicio de vigencia del seguro y la compañía efectuará el cobro de la prima proporcional a prorrata. </t>
  </si>
  <si>
    <t>Queda entendido, convenido y aceptado que no obstante lo que en contrario se diga en las condiciones generales de la póliza, el presente anexo se extiende a cubrir automáticamente todo nuevo cargo creado por el asegurado. El asegurado deberá comunicar tal situación a la aseguradora dentro de los 30 días siguientes a la modificación y la compañía efectuará el cobro de la prima proporcional a prorrata.</t>
  </si>
  <si>
    <r>
      <t>Por medio de la presente cláusula y no obstante lo estipulado en las condiciones generales de la póliza, el asegurado podrá dar aviso de la ocurrencia del siniestro en un término de 30 días</t>
    </r>
    <r>
      <rPr>
        <b/>
        <sz val="10"/>
        <rFont val="Arial Narrow"/>
        <family val="2"/>
      </rPr>
      <t xml:space="preserve">, </t>
    </r>
    <r>
      <rPr>
        <sz val="10"/>
        <rFont val="Arial Narrow"/>
        <family val="2"/>
      </rPr>
      <t xml:space="preserve">siguientes a la fecha en que haya conocido o debido conocer la ocurrencia del mismo. </t>
    </r>
  </si>
  <si>
    <t>CLÁUSULA DE PROTECCION DE DEPOSITOS BANCARIOS</t>
  </si>
  <si>
    <t>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a) Cualquier cheque o giro hecho o girado en nombre de la Entidad pagadero a una persona ficticia y endosado o
    pagado a nombre de dicha persona.
b) Cualquier cheque o giro hecho o girado en transacción de la Entidad o por su representante a favor de un tercero y  entregado al representante de éste que resultare endosado o cobrado por persona distinta de aquel a quien se giró.
c) Cualquier cheque o giro con destino al pago de salarios que habiendo sido girado u ordenado por la Entidad, resultare  endosado y cobrado por un tercero obrando supuestamente a nombre del girador, o de aquel a quien se debía hacer el pago.
Esta cobertura aplica cuando se demuestra la participación de uno o más empleados del asegurado y que la entidad bancaria demuestre que no tiene ninguna responsabilidad.Sublimite 20% del valor asegurado global de la poliza, siempre y cuando se demuestre que no existe responsabilidad por parte de la entidad financiera.</t>
  </si>
  <si>
    <t>Queda entendido, convenido y aceptado que en el evento de un siniestro que afecte la póliza y si la Compañía decide hacer nombramiento de ajustadores, en caso de que el ajustador designado no satisfaga las expectativas de la entidad estatal, se procederá a designar nuevo ajustador de terna presentada por la compañia de seguros.</t>
  </si>
  <si>
    <t>Queda entendido, convenido y aceptado que en el evento de existir discrepancia entre la Compañía y el Asegurado en cuanto a si el siniestro constituye un agotamiento del limite asegurado, la cuestión será sometida a concepto emitido por el ajustador, según los intereses afectados por el siniestro, siguiendo el procedimiento que para tal regulación prevén los artículos 2026 y siguientes del Código de Comercio</t>
  </si>
  <si>
    <r>
      <t>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sin exceder el 1</t>
    </r>
    <r>
      <rPr>
        <b/>
        <sz val="10"/>
        <rFont val="Arial Narrow"/>
        <family val="2"/>
      </rPr>
      <t>0% del limite asegurado.</t>
    </r>
  </si>
  <si>
    <t>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que sean afectados por uno de los eventos amparados bajo la presente póliza, hasta el 100% de los gastos demostrados, sin exceder el 10% del limite asegurado.</t>
  </si>
  <si>
    <t>HONORARIOS PROFESIONALES DE ABOGADOS, CONSULTORES,  AUDITORES.</t>
  </si>
  <si>
    <t>No obstante lo que se diga en contrario en las condiciones generales y particulares de la póliza, la Compañía se obliga a indemnizar los honorarios en que necesaria y razonablemente incurra el asegurado, por concepto de abogados, consultores, auditores, revisores,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demostrados por el asegurado, sin exceder el 10% del limite asegurado.</t>
  </si>
  <si>
    <t xml:space="preserve">No obstante lo que se diga en contrario en las condiciones generales de la póliza, por la presente cláusula  se cubren las pérdidas que sufra el asegurado como consecuencia de cualquiera de los delitos que sean cometidos por empleados de firma especializada, incluyendo contratistas independientes y personas con contrato de prestación de servicios, mientras se encuentren ejerciendo sus funciones al servicio del asegurado. Sublimitado al 30% del valor asegurado en el basico </t>
  </si>
  <si>
    <t xml:space="preserve">Cuando respecto de cualquier pérdida, el asegurado no pudiera determinar específicamente al empleado o los empleados responsables, la compañía reconocerá la indemnización correspondiente siempre y cuando las pruebas presentadas permitan tener la certeza de que las pérdidas fueron causadas únicamente por uno o varios empleados de la entidad asegurada, a cualquier título (autor intelectual, material o cómplice). Queda entendido que la responsabilidad de la compañía respecto de tales pérdidas no excederá en ningún caso del monto estipulado en la póliza. Sublimitado al 30% del valor asegurado en el basico </t>
  </si>
  <si>
    <t xml:space="preserve"> VIGENCIA OFRECIDA</t>
  </si>
  <si>
    <t>CARTA DE AVISO DEL SINIESTRO</t>
  </si>
  <si>
    <t>COPIA DEL DENUNCIO PENAL CONTRA EL FUNCIONARIO RESPONSABLE</t>
  </si>
  <si>
    <t xml:space="preserve">DOCUMENTOS QUE SOPORTEN  LA PERDIDA                                          </t>
  </si>
  <si>
    <t xml:space="preserve">SIN DEDUCIBLE </t>
  </si>
  <si>
    <r>
      <t>TIPO DE COBERTURA:</t>
    </r>
    <r>
      <rPr>
        <sz val="10"/>
        <rFont val="Arial Narrow"/>
        <family val="2"/>
      </rPr>
      <t xml:space="preserve"> Responsabilidad civil extracontractual para amparar los daños materiales y/o lesiones y/o muerte causadas por la Entidad a terceros durante el giro normal de sus actividades por cualquier causa, salvo los eventos expresamente excluidos.</t>
    </r>
  </si>
  <si>
    <t>Avisos, vallas y letreros dentro y fuera de los predios.que sean propiedad del asegurado.</t>
  </si>
  <si>
    <t>Viajes de funcionarios del asegurado fuera del territorio Nacional, cuando el viaje no exceda cinco semanas</t>
  </si>
  <si>
    <t xml:space="preserve"> Uso de maquinaria y equipos de trabajo de cargue y descargue y de transporte de mercancías dentro y fuera de los predios.Excluyendo aquellos de naturaleza azarosa o inflamable</t>
  </si>
  <si>
    <t>SI - Sublímite 20% del valor asegurado evento / vigencia</t>
  </si>
  <si>
    <t>Daños y hurto de vehículos de terceros y funcionarios en predios del asegurado</t>
  </si>
  <si>
    <t>SI - Sublímite $5.000.000 por persona, $10.000.000 Agregado Anual</t>
  </si>
  <si>
    <t xml:space="preserve">SI - Sublímite 10% del valor asegurado evento / vigencia </t>
  </si>
  <si>
    <t>Hurto de accesorios de vehículos en predios del asegurado</t>
  </si>
  <si>
    <t>SI - Sublímite 10% del valor asegurado evento / vigencia</t>
  </si>
  <si>
    <t>Costos y Gastos judiciales: La compañía de seguros responderá, salvo en los siguientes casos:Si la responsabilidad proviene de dolo o culpa grave, o está expresamente excluida de la presente póliza, Si el asegurado afronta el proceso contra orden expresa de la compañía de Seguros, Si la indemnización a cargo del asegurado excede el límite asegurado, la compañía solo responderá por los gastos del proceso en proporción a la cuota que le corresponda en la indemnización.</t>
  </si>
  <si>
    <t>SI - Sublímite 5% del valor asegurado evento / vigencia</t>
  </si>
  <si>
    <t>Parqueaderos del municipio, incluyendo daños y/o hurto a vehículos y/o a sus accesorios</t>
  </si>
  <si>
    <t>SI - Sublímite Mínimo 10% del valor asegurado evento / vigencia</t>
  </si>
  <si>
    <t>SI - Sublímite mínimo 20% del valor asegurado evento / vigencia</t>
  </si>
  <si>
    <t>SI - Sublímite Mínimo 20% del valor asegurado evento / vigencia</t>
  </si>
  <si>
    <t>Responsabilidad Civil Patronal opera en exceso de las prestaciones sociales</t>
  </si>
  <si>
    <r>
      <t>Queda entendido, convenido y aceptado que no obstante lo que en contrario se diga en las condiciones generales de la póliza, el presente anexo se extiende a cubrir automáticamente todo nuevo predio, operación y/o actividad creados por el asegurado, obligándose a informar a la compañía dentro de los 30 días siguientes a la creación. La prima adicional se liquidará con base en las tasas contratadas. Si vencido este plazo no se ha informado a la Compañía, cesará el amparo.</t>
    </r>
    <r>
      <rPr>
        <b/>
        <sz val="10"/>
        <rFont val="Arial Narrow"/>
        <family val="2"/>
      </rPr>
      <t xml:space="preserve"> </t>
    </r>
  </si>
  <si>
    <t xml:space="preserve">Queda entendido y convenido que en caso de presentarse un siniestro amparado bajo la presente póliza y demostrada su ocurrencia y cuantía, la compañía analizará la posibilidad de anticipar el 50% del valor estimado de la pérdida mientras el asegurado cumple con la obligación legal para tal fin. El asegurado deberá hacer el requerimiento mediante comunicación escrita dirigida a la compañía. </t>
  </si>
  <si>
    <t>HONORARIOS PROFESIONALES DE ABOGADOS, CONSULTORES,  AUDITORES</t>
  </si>
  <si>
    <r>
      <t xml:space="preserve">No obstante lo que se diga en contrario en las condiciones generales y particulares de la póliza, la Compañía se obliga a indemnizar los honorarios en que necesaria y razonablemente incurra el asegurado, por concepto de abogados, consultores, auditores, revisores,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demostrados por el asegurado. </t>
    </r>
    <r>
      <rPr>
        <b/>
        <sz val="10"/>
        <rFont val="Arial Narrow"/>
        <family val="2"/>
      </rPr>
      <t>Sublímite 10% del valor asegurado total de la póliza</t>
    </r>
  </si>
  <si>
    <t xml:space="preserve">El presente contrato de seguro podrá ser revocado  por el asegurado en cualquier momento de su ejecución. La compañía por su parte podrá revocarlo dando aviso por escrito con 30 días de anticipación, salvo para las coberturas de AMIT y HMACC que no podrá ser inferior a 10 días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30 días de anticipación, mediante comunicación escrita dirigida al asegurado. </t>
  </si>
  <si>
    <t xml:space="preserve">1. No obstante, cualquier disposición en contrario dentro de este acuerdo de seguro, este contrato excluye cualquier pérdida, daño, responsabilidad, reclamo, costo o gasto de cualquier naturaleza, causado directa o indirectamente por, como resultado de o derivado de una enfermedad transmisible.
2. Esta exclusión no aplicará a ninguna pérdida incurrida en relación con los daños físicos a los bienes asegurados en virtud de las pólizas originales reaseguradas bajo este contrato incluyendo cualquier Pérdida de Elementos de Tiempo que resulte directamente de ellos cuando dichos daños físicos sean causados directamente por uno o más de los siguientes peligros: incendio, rayo, explosión, impacto de avión o vehículo, caída de objetos, tormenta de viento, tormenta de lluvia, granizo, tornado, ciclón, tifón, huracán, terremoto, maremoto, perturbación/erupción sísmica y/o volcánica, tsunami, inundación, congelación, tormenta de hielo, peso de la nieve o el hielo, avalancha, impacto de meteorito/asteroide, deslizamiento de tierra, derrumbe, alud, incendio de arbustos, incendio forestal.
3. Como se usa en este documento:
a)	“Enfermedad transmisible” significa cualquier enfermedad infecciosa, transmisible o contagiosa, o cualquier mutación o variación de esta, que puede transmitirse por medio de cualquier sustancia o agente de cualquier organismo a otro organismo, incluidos, entre otros, los siguientes:
I.	La sustancia o agente incluye, pero no se limita a, un virus, bacteria, parásito, u otro organismo o cualquier variación de este, ya sea que se considere vivo o no, y	
II.	El método de transmisión ya sea directo o indirecto, incluye, entre otros, transmisión por el aire, transmisión de fluidos corporales, transmisión desde o hacia cualquier superficie, u objeto; sólido, líquido o gaseoso; o entre organismos.		
III.	La sustancia o agente puede provocar lesión corporal, enfermedad o amenazar con dañar la salud, o el bienestar humano o puede provocar o amenazar con dañar, causar un deterioro, pérdida de valor, comerciabilidad o perdida del uso de los bienes.	</t>
  </si>
  <si>
    <t>RECLAMACION PRESENTADA POR LOS TERCEROS AFECTADOS, SOPORTANDO CAUSA Y CUANTIA DEL DAÑO</t>
  </si>
  <si>
    <t>LIMITE ASEGURADO, por evento / en el agregado anual, combinado con gastos de defensa</t>
  </si>
  <si>
    <t>Ampara los perjuicios o detrimentos patrimoniales causados a la Entidad y/o al Estado, como consecuencia de  actos incorrectos, no dolosos o gravemente culposos, adoptados y/o ejecutados o inejecutados por los Servidores Públicos, durante la vigencia de la poliza o el periodo de retroactividad acordado, cuyos cargos sean relacionados por la Entidad, y en el desempeño de las funciones propias de cada cargo amparado.
De igual manera se cubren los perjuicios imputables a funcionarios de la Entidad que desempeñen los cargos relacionados y descritos en el listado que suministre la Entidad, así como por Juicios de Responsabilidad Fiscal y acciones de repetición iniciadas por el tomador en contra de los servidores públicos asegurados
(MODALIDAD DE RECLAMACIÓN - CLAIMS MADE: El sistema bajo el cual opera la presente póliza es por notificación de investigaciones y/o procesos por primera vez durante la vigencia de la póliza  derivados de hechos ocurridos en el periodo de retroactividad contratado)</t>
  </si>
  <si>
    <t xml:space="preserve">Gastos y costas judiciales por honorarios profesionales en que incurran los funcionarios para ejercer su defensa, en cualquier investigación preliminar iniciada a instancias de su gestión y/o en cualquier proceso civil, disciplinario, administrativo, de responsabilidad fiscal o penal en su contra, y/o en cualquier investigación adelantadas por cualquier organismo oficial, incluyendo Contraloría, Fiscalía, Procuraduría, Defensoría, Veeduría y Órganos u Oficinas de Control Interno, incluyendo acciones de repetición o de llamamiento en garantía con fines de repetición. La cobertura para investigaciones preliminares, incluye las reclamaciones que se generen con ocasión de citaciones a audiencias de conciliación extrictamente relacionadas con el proceso en el cual se le esta vinculando ante la autoridad judicial o entes debidamente facultados para celebrarlas. </t>
  </si>
  <si>
    <t>Aclaración de amparo de todos los funcionarios. Es decir, cobertura de retroactividad a la primera poliza expedida con continuidad (hechos sucedidos que sean reclamados por primera vez, dentro de la vigencia de la póliza)</t>
  </si>
  <si>
    <t>Perjuicios causados a la Entidad por servicios profesionales administrativos prestados por los funcionarios descritos en la carátula de la póliza y relacionados en el formulario proposal form, en el ejercicio exclusivo del cargo desempeñado.</t>
  </si>
  <si>
    <t xml:space="preserve">Perjuicios de los cuales los funcionarios asegurados sean responsables por haber cometido actos incorrectos en el ejercicio de las funciones inherentes al cargo. </t>
  </si>
  <si>
    <t>Perjuicios de los cuales los funcionarios asegurados sean responsables por omisiones o errores no intencionales.</t>
  </si>
  <si>
    <t xml:space="preserve">Perjuicios o faltantes de los cuales los funcionarios asegurados sean responsables por haber cometidos actos para los cuales se les siga o debiera seguir un juicio de Responsabilidad fiscal, Judicial, civil, y  penal de los Servidores Públicos, incluye procesos que se adelante  desde la indagación preliminar en la Procuraduría General de la Nación, Contraloría General de la Republica  y Fiscalía General de la Nación y demás etapas procesales. </t>
  </si>
  <si>
    <t>Sublimite para gastos de defensa por etapas según los cargos asegurados:</t>
  </si>
  <si>
    <t xml:space="preserve">Etapas del proceso </t>
  </si>
  <si>
    <t>Procesos Contraloria/ procuraduria</t>
  </si>
  <si>
    <t>Procesos Personeria</t>
  </si>
  <si>
    <t>Procesos Fiscalia</t>
  </si>
  <si>
    <t>Primera Instancia</t>
  </si>
  <si>
    <t>7,5 % del Agregado Anual</t>
  </si>
  <si>
    <t>Segunda Instancia</t>
  </si>
  <si>
    <t>15% del Agregado Anual</t>
  </si>
  <si>
    <t>Agregado Anual para todos los procesos y todos los asegurados</t>
  </si>
  <si>
    <t>10% del Valor asegurado</t>
  </si>
  <si>
    <r>
      <t>NOTA:</t>
    </r>
    <r>
      <rPr>
        <sz val="10"/>
        <rFont val="Arial"/>
        <family val="2"/>
      </rPr>
      <t xml:space="preserve"> En los procesos penales, los costos y gastos incurridos se pagarán por reembolso una vez dictado el fallo de primera instancia, siempre y cuando el Funcionario Asegurado sea declarado inocente o el delito por el cual sea sentenciado no corresponda a un hecho doloso. En idéntica forma se procederá en relación con la segunda instancia, si la hubiere.</t>
    </r>
  </si>
  <si>
    <t>ACEPTACIÓN DE GASTOS JUDICIALES Y/O COSTOS DE DEFENSA DENTRO DE LOS QUINCE (15) DÍAS HÁBILES.</t>
  </si>
  <si>
    <t>Mediante esta condición queda expresamente acordado que la aseguradora se pronunciará sobre la cotización de honorarios del abogado, gastos judiciales y/o costos de defensa en la mayor brevedad posible y máximo dentro de los QUINCE (15) días hábiles siguientes al recibo de la documentación que acredite los mismos.  De todas formas queda expresamente convenido y aceptado, que las condiciones relacionadas con el término para la aceptación de gastos judiciales y/o costos de defensa, aplica a partir de recibo de la documentación completa que acredite los mismos, ya sea por la aseguradora o el ajustador.</t>
  </si>
  <si>
    <t>Queda entendido, convenido y aceptado que en caso de presentarse un siniestro amparado bajo la presente póliza la compañía anticipará los valores necesarios para el pago de honorarios de abogados y la constitución de cauciones judiciales, para lo cual únicamente requerirá la presentación del aviso del siniestro, versión libre y/o cualquier otra actuación procesal que lo requiera. El asegurado deberá hacer el requerimiento mediante comunicación escrita dirigida a la compañía.</t>
  </si>
  <si>
    <t>Queda entendido, convenido y aceptado, que si dos o más amparos, cláusulas o condiciones otorgan cobertura a un mismo evento, se indemnizará con aquella que ofrezca mayor protección para los intereses del asegurado. En todo caso y ante cualquier discrepancia sobre cuál es el amparo, cláusula o condición aplicable a un caso determinado se aplicará aquella que determine el asegurado de acuerdo a lo estipulado en la póliza</t>
  </si>
  <si>
    <t>Queda entendido, convenido y aceptado  que la compañía acepta el título, nombre, denominación y/o nomenclatura con que el asegurado identifica o describe los bienes asegurados en sus registros o libros de comercio o de contabilidad, siempre y cuando se trate de bienes amparados bajo la presente póliza. se ampara únicamente y exclusivamente bajo esta póliza, los eventos que impliquen perdida o detrimento patrimonial o afectación de gastos de defensa.</t>
  </si>
  <si>
    <t>ABSORCION O FUSIÓN CON OTRAS ENTIDADES</t>
  </si>
  <si>
    <t>Queda entendido, convenido y aceptado que en virtud de la presente cláusula se extiende la cobertura de esta póliza para la inclusión de entidades que sean absorbidas, constituidas o que adquieran el carácter de subsidiarias con posterioridad al inicio de vigencia de la póliza, con limitación de activos del 10% del total de activos del Asegurado, con previo aviso a la aseguradora y sin pago de prima adicional.</t>
  </si>
  <si>
    <t>Queda entendido, convenido y aceptado que si durante la vigencia de la presente póliza se presenta cambio de denominaciones a cargos, se consideran automáticamente incorporados a la póliza. Deberá informarse a la compañia de seguros demostrando la respectiva resolución en la cual se elimine, modifique o cree un nuevo cargo y con la respectiva modificación en el proposal form diligenciado por la entidad tomadora del seguro.</t>
  </si>
  <si>
    <t>Queda entendido, convenido y aceptado que la aseguradora pagará los honorarios directamente al abogado designado para el caso o mediante reembolso, a elección del asegurado. Hasta por el limite pactado en la caratula de la poliza.</t>
  </si>
  <si>
    <r>
      <t xml:space="preserve">DESCRIPCION DE LA CLAUSULA 
</t>
    </r>
    <r>
      <rPr>
        <sz val="10"/>
        <rFont val="Arial Narrow"/>
        <family val="2"/>
      </rPr>
      <t>(DILIGENCIAR CUANDO EL TEXTO OFRECIDO NO SEA IDENTICO AL DESCRITO EN EL PLIEGO DE CONDICIONES, EN CASO QUE OMITAN, EXCLUYAN O MODIFIQUEN EL TEXTO EN LAS CONDICIONES MINIMAS SOLICITADAS, SE RECHAZARA LA PROPUESTA)</t>
    </r>
  </si>
  <si>
    <t>FORMULARIO DE SOLICITUD</t>
  </si>
  <si>
    <t xml:space="preserve">CONSTANCIA LABORAL CON CERTIFICACION DE TIEMPO DE SERVICIO Y DE CARGOS DESEMPEÑADOS DEL FUNCIONARIO </t>
  </si>
  <si>
    <t xml:space="preserve">COPIA DEL AUTO APERTURA DE LA INVESTIGACION FISCAL INDICANDO HECHOS OBJETO DE LA INVESTIGACION Y/O DEL JUICIO FISCAL SEGÚN SEA EL CASO </t>
  </si>
  <si>
    <t xml:space="preserve">COPIA DE LA CITACION A DECLARACION LIBRE Y ESPONTANEA CON CONSTANCIA DE LA FECHA DE NOTIFICACION </t>
  </si>
  <si>
    <t xml:space="preserve">INFORMACION SOBRE DILIGENCIAS DE INDAGACION PRELIMINAR DE QUE HAYA TENIDO CONOCIMIENTO EL ASEGURADO, A LAS QUE HA SIDO CITADO O HAYA ASISTIDO, CON CONSTANCIA DE LA FECHA DE NOTIFICACION </t>
  </si>
  <si>
    <t xml:space="preserve">COTIZACION DE LOS HONORARIOS DE ABOGADO </t>
  </si>
  <si>
    <t xml:space="preserve"> INFORME PERIODICO SOBRE EL ESTADO EN QUE SE ENCUENTRA LA INVESTIGACION O JUICIO </t>
  </si>
  <si>
    <t>COPIAS DEL FALLO</t>
  </si>
  <si>
    <t>Gastos Médicos Por Accidente</t>
  </si>
  <si>
    <t xml:space="preserve">Enfermedades Graves </t>
  </si>
  <si>
    <t>10 (SALARIOS DEL ALCALDE)</t>
  </si>
  <si>
    <t>Trasplante de órganos (amparo de enfermedades graves)</t>
  </si>
  <si>
    <t>LÍMITE HASTA DEL 50% DEL AMPARO BÁSICO</t>
  </si>
  <si>
    <t>ACTUALIZACION AUTOMATICA DEL VALOR ASEGURADO</t>
  </si>
  <si>
    <r>
      <t xml:space="preserve">Queda entendido, convenido y aceptado que no obstante lo que en contrario se diga en las condiciones generales de la póliza, el presente anexo se extiende a cubrir automáticamente toda nueva persona que  entre a formar o llegare a formar parte del grupo. Plazo de aviso 30 días a la Aseguradora. </t>
    </r>
    <r>
      <rPr>
        <b/>
        <sz val="10"/>
        <rFont val="Arial Narrow"/>
        <family val="2"/>
      </rPr>
      <t xml:space="preserve"> </t>
    </r>
  </si>
  <si>
    <r>
      <t>Por medio de la presente cláusula y no obstante lo estipulado en las condiciones generales de la póliza, el asegurado podrá dar aviso de la ocurrencia del siniestro en un término de 30</t>
    </r>
    <r>
      <rPr>
        <b/>
        <sz val="10"/>
        <rFont val="Arial Narrow"/>
        <family val="2"/>
      </rPr>
      <t xml:space="preserve"> </t>
    </r>
    <r>
      <rPr>
        <sz val="10"/>
        <rFont val="Arial Narrow"/>
        <family val="2"/>
      </rPr>
      <t xml:space="preserve">días, siguientes a fecha en que haya conocido o debido conocer.  </t>
    </r>
  </si>
  <si>
    <t>CONTINUIDAD DE COBERTURA</t>
  </si>
  <si>
    <t>Queda entendido, convenido y aceptado que la compañía otorga continuidad de cobertura sin exigencia de requisitos de asegurabilidad, sin aplicación de preexistencias, ni otros requisitos o condicionamientos especiales.</t>
  </si>
  <si>
    <r>
      <t>Queda entendido, convenido y aceptado que si el tomador incurriese en errores, omisiones e inexactitudes imputables a él y al asegurado, el contrato no será nulo ni habrá lugar a la aplica</t>
    </r>
    <r>
      <rPr>
        <sz val="10"/>
        <color indexed="8"/>
        <rFont val="Arial Narrow"/>
        <family val="2"/>
      </rPr>
      <t>ción del inciso tercero del artículo 1058 del código de comercio sobre reducción porcentual de la prestación asegurada. En este caso, se liquidará la prima adecuada al verdadero estado del riesgo.</t>
    </r>
  </si>
  <si>
    <t>NO APLICACIÓN DE RECARGOS POR OFICIO O ACTIVIDAD</t>
  </si>
  <si>
    <t>Queda entendido, convenido y aceptado que la compañía no aplicará recargo por oficio o actividad a los asegurados, quedando sin efecto las disposiciones que en contrario contengan las condiciones generales y particulares del seguro.</t>
  </si>
  <si>
    <r>
      <t>El presente contrato de seguro podrá ser revocado unilateralmente por el asegurado en cualquier momento de su ejecución. La compañía por su parte podrá revocarlo dando aviso por escrito con 60 días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t>
    </r>
    <r>
      <rPr>
        <b/>
        <sz val="10"/>
        <rFont val="Arial Narrow"/>
        <family val="2"/>
      </rPr>
      <t xml:space="preserve"> </t>
    </r>
  </si>
  <si>
    <t>VER CUADRO ECONOMICO</t>
  </si>
  <si>
    <t>REGISTRO CIVIL DE DEFUNCION DEL ASEGURADO</t>
  </si>
  <si>
    <t>COPIA LEGIBLE DEL DOCUMENTO DE IDENTIFICACIÓN DEL ASEGURADO</t>
  </si>
  <si>
    <t xml:space="preserve">SOPORTE DE CAUSA DE LA MUERTE:  HISTORIA CLÍNICA O EPICRISIS O INFORME DEL MÉDICO TRATANTE O ACTA DE LEVANTAMIENTO DEL CADÁVER O CROQUIS DEL ACCIDENTE DE TRÁNSITO O NECROPSIA O INFORME DE LA AUTORIDAD COMPETENTE. </t>
  </si>
  <si>
    <t>DATOS DE CONTACTO Y COPIA DEL DOCUMENTO DE IDENTIFICACIÓN DE LOS BENEFICIARIOS DESIGNADOS. EN CASO DE QUE ALGUNO DE LOS BENEFICIARIOS SEA MENOR DE EDAD, DEBERÁN APORTAR COPIA LEGIBLE DEL REGISTRO CIVIL DE NACIMIENTO Y DEL DOCUMENTO DE IDENTIFICACIÓN DEL REPRESENTANTE LEGAL (MADRE O PADRE, SEGÚN SEA EL CASO).</t>
  </si>
  <si>
    <t>SI OPERAN BENEFICIARIOS DE LEY: COPIA DEL DOCUMENTO DE IDENTIFICACIÓN DE CADA BENEFICIARIO Y DEL DOCUMENTO QUE ACREDITE PARENTESCO, JUNTO CON DECLARACIÓN EXTRAJUICIO RENDIDA POR DOS TESTIGOS (UN HEREDERO Y ALGUIEN DIFERENTE A FAMILIARES), EN LA CUAL CERTIFIQUEN QUIENES SON LOS ÚNICOS BENEFICIARIOS CON DERECHO A RECLAMAR Y QUE, A PARTE DE LOS MENCIONADOS, NO EXISTEN OTROS CON MAYOR O IGUAL DERECHO.</t>
  </si>
  <si>
    <t>CALIFICACIÓN DE PÉRDIDA DE CAPACIDAD LABORAL EMITIDA POR LA JUNTA REGIONAL, JUNTA NACIONAL, FONDO DE PENSIONES, EPS, ARL, BAJO PRECEPTOS DEL DECRETO 1507/2014</t>
  </si>
  <si>
    <t xml:space="preserve">RESUMEN DE HISTORIA CLÍNICA, EPICRISIS O INFORME DEL MÉDICO TRATANTE, RESULTADOS DE PATOLOGÍA, EXÁMENES DE LABORATORIO, RADIOLOGÍA Y OTROS, QUE SIRVIÓ DE SOPORTE PARA LA CALIFICACIÓN DE PCL. </t>
  </si>
  <si>
    <t>TIEMPO OFRECIDO PARA EL RECONOCIMIENTO DE PAGO DE SINIESTROS UNA VEZ RECIBIDA LA TOTALIDAD DE LOS DOCUMENTOS ANTES RELACIONADOS:</t>
  </si>
  <si>
    <t>AMPARAR LOS DAÑOS CORPORALES, CAUSADOS DIRECTA Y EXCLUSIVAMENTE POR ACCIDENTES DE TRÁNSITO OCURRIDOS DENTRO DEL TERRITORIO NACIONAL, A PERSONAS OCUPANTES EN CALIDAD DE PASAJEROS, DEL VEHÍCULO DESCRITO EN LA CARÁTULA DE LA PÓLIZA, CON SUJECIÓN A LOS AMPAROS Y CUANTÍAS CONTRATADAS</t>
  </si>
  <si>
    <t>COTIZACIÓN DE LA REPARACIÓN Y/O REPOSICION</t>
  </si>
  <si>
    <t>COBERTURA SUSTRACCION</t>
  </si>
  <si>
    <t>COTIZACIÓN SOBRE EL COSTO DE REPARACIÓN  Y/O REPOSICION Y EN CASO DE HURTO</t>
  </si>
  <si>
    <t>COPIA AL CARBON DE LA DENUNCIA</t>
  </si>
  <si>
    <t>COBERTURA DE EQUIPO ELECTRONICO</t>
  </si>
  <si>
    <t>COTIZACION SOBRE EL COSTO DE REPARACIÓN  Y/O REPOSICION Y EN CASO DE HURTO</t>
  </si>
  <si>
    <t>CARTA DE AVISO DE SINIESTROS ANEXANDO EL AVALUO</t>
  </si>
  <si>
    <t xml:space="preserve">COTIZACION SOBRE EL COSTO DE REPARACIÓN  Y/O REPOSICION </t>
  </si>
  <si>
    <r>
      <rPr>
        <b/>
        <sz val="10"/>
        <rFont val="Arial Narrow"/>
        <family val="2"/>
      </rPr>
      <t xml:space="preserve">TRAYECTOS ASEGURADOS: </t>
    </r>
    <r>
      <rPr>
        <sz val="10"/>
        <rFont val="Arial Narrow"/>
        <family val="2"/>
      </rPr>
      <t xml:space="preserve">Cualquier trayecto urbano, nacional </t>
    </r>
  </si>
  <si>
    <r>
      <rPr>
        <b/>
        <sz val="10"/>
        <rFont val="Arial Narrow"/>
        <family val="2"/>
      </rPr>
      <t xml:space="preserve">MEDIOS DE TRANSPORTE: </t>
    </r>
    <r>
      <rPr>
        <sz val="10"/>
        <rFont val="Arial Narrow"/>
        <family val="2"/>
      </rPr>
      <t>Se ampara cualquier medio de transporte de propiedad del asegurado y/o de firma especializada contratada para tal fin</t>
    </r>
  </si>
  <si>
    <t>El proponente deberá cotizar la oferta básica que se indica a continuación:</t>
  </si>
  <si>
    <t>PRESUPUESTO ANUAL DE MOVILIZACIONES:</t>
  </si>
  <si>
    <t xml:space="preserve"> AMPAROS OBLIGATORIOS</t>
  </si>
  <si>
    <t>Pérdida Total</t>
  </si>
  <si>
    <t>Falta de Entrega</t>
  </si>
  <si>
    <t>Avería Particular</t>
  </si>
  <si>
    <t>Saqueo</t>
  </si>
  <si>
    <t>Guerra Internacional (Trayecto Exterior)</t>
  </si>
  <si>
    <t>Gastos Adicionales 10%</t>
  </si>
  <si>
    <t>Huelga, Suspensión De Hecho De Labores, Suspensión De Trabajo Por Cierre Patronal, Disturbios De Trabajo, Asonada, Motín, Conmoción Civil o Popular y Actos Terroristas y de Movimientos Subversivos.</t>
  </si>
  <si>
    <t>GARANTÍAS</t>
  </si>
  <si>
    <t xml:space="preserve">Trayecto Exterior:
</t>
  </si>
  <si>
    <t>Utilizar empresa transportadora legalmente constituida y debidamente habilitada como transportador de Carga</t>
  </si>
  <si>
    <t xml:space="preserve">Edad y clasificación de embarcaciones, 25 Años </t>
  </si>
  <si>
    <t>Trayecto Interior:</t>
  </si>
  <si>
    <t>Utilizar empresa transportadora legalmente constituida y debidamente habilitada por el Ministerio de Transportes como transportador de Carga</t>
  </si>
  <si>
    <t>Horario de movilización 24 horas, sujeto a las disposiciones del Ministerio de Transportes</t>
  </si>
  <si>
    <t>Escolta vehicular todo el trayecto (origen-destino), realizado por empresa de firma especializada que cuente con equipos de comunicación.</t>
  </si>
  <si>
    <t xml:space="preserve"> CLAUSULAS OBLIGATORIAS</t>
  </si>
  <si>
    <t>NOMBRE DE LA CLAUSULA</t>
  </si>
  <si>
    <t>DESCRIPCION DE LA CLAUSULA</t>
  </si>
  <si>
    <r>
      <t xml:space="preserve">Por medio de la presente cláusula y no obstante lo estipulado en las condiciones generales de la póliza, el asegurado podrá dar aviso de la ocurrencia y/o descubrimiento del siniestro en un término de </t>
    </r>
    <r>
      <rPr>
        <b/>
        <sz val="10"/>
        <color indexed="8"/>
        <rFont val="Arial Narrow"/>
        <family val="2"/>
      </rPr>
      <t>30 días</t>
    </r>
    <r>
      <rPr>
        <sz val="10"/>
        <color indexed="8"/>
        <rFont val="Arial Narrow"/>
        <family val="2"/>
      </rPr>
      <t xml:space="preserve">, siguientes a la fecha en que haya conocido o debido conocer la ocurrencia y/o descubrimiento del mismo. </t>
    </r>
  </si>
  <si>
    <t>ERRORES, OMISIONES E INEXACTITUDES NO INTENCIONALES</t>
  </si>
  <si>
    <t xml:space="preserve">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     </t>
  </si>
  <si>
    <t xml:space="preserve"> FALTA DE APLICACIONES A LA PÓLIZA</t>
  </si>
  <si>
    <t>Queda entendido, convenido y aceptado que la póliza no terminará por falta de aplicaciones o reportes periódicos.</t>
  </si>
  <si>
    <t>MOVILIZACION DIURNA Y NOCTURNA CUALQUIER DIA DE LA SEMANA</t>
  </si>
  <si>
    <t>Queda entendido, convenido y aceptado que con la introducción de esta  cláusula dentro de la póliza, la Compañía de Seguros extiende la totalidad de las coberturas contratadas para los despachos que sean transportados en horario solar y no solar, cualquier día de la semana, dejando sin efecto cualquier estipulación en contrario.</t>
  </si>
  <si>
    <t xml:space="preserve">Se ampara cualquier despacho hasta por el limite asegurado sin que se requiera suministro de relaciones periódicas de despachos y efectuando el cobro de una prima única por toda la vigencia de la póliza </t>
  </si>
  <si>
    <t>REVOCACIÓN DE LA PÓLIZA</t>
  </si>
  <si>
    <t>El presente contrato de seguro podrá ser revocado unilateralmente por el asegurado en cualquier momento de su ejecución. La compañía por su parte podrá revocarlo dando aviso por escrito con 30 días de anticipación, salvo para las coberturas de AMIT y HMACC que no podrá ser inferior a 10 días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t>
  </si>
  <si>
    <t>TRAYECTOS MULTIPLES</t>
  </si>
  <si>
    <t>Si en un mismo trayecto asegurado, el transportador debe efectuar varios recorridos hasta distintos lugares en donde reciban o entreguen los bienes asegurados, se entenderá por despacho la cantidad máxima transportada en cualquiera de los recorridos del trayecto asegurado.</t>
  </si>
  <si>
    <t xml:space="preserve">
</t>
  </si>
  <si>
    <t>AMPAROS ADICIONALES</t>
  </si>
  <si>
    <t xml:space="preserve"> COSTO DE LOS SEGUROS</t>
  </si>
  <si>
    <t xml:space="preserve">CER CUADRO ECONOMICO </t>
  </si>
  <si>
    <t>DEDUCIBLE</t>
  </si>
  <si>
    <t>AVISO POR ESCRITO  DEL ASEGURADO  PARA ESTACBLECER COBERTURA  AFECTADA Y PERDIDA.</t>
  </si>
  <si>
    <t>COPIA AL CARBON DE LA DENUNCIA PENAL</t>
  </si>
  <si>
    <t>TIEMPO OFRECIDO PARA EL PAGO DE SINIESTROS UNA VEZ RECIBIDA LA TOTALIDAD DE LOS DOCUMENTOS ANTES RELACIONADOS:</t>
  </si>
  <si>
    <t>JEFE OFICINA DE CONTROL INTERNO DE JUZGAMIENTO</t>
  </si>
  <si>
    <t>JEFE DE OFICINA GESTRION CATASTRAL</t>
  </si>
  <si>
    <t>WCT01G</t>
  </si>
  <si>
    <t>WCT02G</t>
  </si>
  <si>
    <t>WCT03G</t>
  </si>
  <si>
    <t>WCT04G</t>
  </si>
  <si>
    <t>WCT05G</t>
  </si>
  <si>
    <t>WCT06G</t>
  </si>
  <si>
    <t>WCT07G</t>
  </si>
  <si>
    <t>WCT08G</t>
  </si>
  <si>
    <t>WCT09G</t>
  </si>
  <si>
    <t>WCT10G</t>
  </si>
  <si>
    <t>WCT11G</t>
  </si>
  <si>
    <t>WCT12G</t>
  </si>
  <si>
    <t>LUIS ARTURO CONDE BERMUDEZ</t>
  </si>
  <si>
    <t xml:space="preserve">HORACIO BETANCOURT CUELLAR </t>
  </si>
  <si>
    <t>WILLIAM LARA PELAEZ</t>
  </si>
  <si>
    <t>ARACELLY MIRANDA RINCON</t>
  </si>
  <si>
    <t>JORGE ENRIQUE BONILLA HIDALGO</t>
  </si>
  <si>
    <t>JULIO CESAR BUENO ORTIZ</t>
  </si>
  <si>
    <t>LILIANA IBONE QUIROGA SANMIGUEL</t>
  </si>
  <si>
    <t>ALVARO SANDOVAL RODRIGUEZ</t>
  </si>
  <si>
    <t>FERNANDO PARRA LEAL</t>
  </si>
  <si>
    <t>KAREN VALERIA BELTRAN VANEGAS</t>
  </si>
  <si>
    <t>CRISTIAN CAMILO DEVIA GALVIS</t>
  </si>
  <si>
    <t>ALBA CONSTANZA DE LAS MERCEDES GUZMAN RAMIREZ</t>
  </si>
  <si>
    <t>ANGELA JAQUELINE ACEVEDO PRADA</t>
  </si>
  <si>
    <t>JAIME ALFONSO MONTIEN</t>
  </si>
  <si>
    <t>LUIS CARLOS SALCEDO FUENTES</t>
  </si>
  <si>
    <t>LUIS ERNESTO RIVERA PEÑA</t>
  </si>
  <si>
    <t>MARTHA PATRICIA ROMERO LOZANO</t>
  </si>
  <si>
    <t>AURELIANO ROA RIVERA</t>
  </si>
  <si>
    <t>EDGARDO ROA RIVERA</t>
  </si>
  <si>
    <t>YOHANA JASBEIDI ZABALA REYES</t>
  </si>
  <si>
    <t>MIRIAM ROJAS VIVAS</t>
  </si>
  <si>
    <t>MIGUEL ANTONIO PALACIO</t>
  </si>
  <si>
    <t>CARLOS EUSEBIO ESTRADA GUTIERREZ</t>
  </si>
  <si>
    <t>ANA FELISA CASTRO MUNAR</t>
  </si>
  <si>
    <t>CARLOS EDUARDO LOPEZ SILVA</t>
  </si>
  <si>
    <t>JAIRO ORTEGON FORERO</t>
  </si>
  <si>
    <t>CARLOS EDUARDO SABOGAL CASTRO</t>
  </si>
  <si>
    <t>JOSE OSWALDO CESPEDES LEAL</t>
  </si>
  <si>
    <t>LUIS EDUARDO CORTES RICO</t>
  </si>
  <si>
    <t>MAURICIO YATE BARRETO</t>
  </si>
  <si>
    <t>LUZ MERY CALDERON GIL</t>
  </si>
  <si>
    <t>LUZ JENNY RIVERA ORTIZ</t>
  </si>
  <si>
    <t>EMANUEL RAMIREZ SOSA</t>
  </si>
  <si>
    <t>MARIA DEL PILAR MACIAS CRUZ</t>
  </si>
  <si>
    <t>JORGE ELIECER CALDERON VERA</t>
  </si>
  <si>
    <t>CARLOS JULIO DIAZ MAHECHA</t>
  </si>
  <si>
    <t>SALOMO SAID ARIAS</t>
  </si>
  <si>
    <t>SECRETARIA DE DESARROLLO RURAL Y AMBIENTE</t>
  </si>
  <si>
    <t>SECRETARIA DE DEPORTES</t>
  </si>
  <si>
    <t>EJA1-181918</t>
  </si>
  <si>
    <t>9FSED24L1RC106417</t>
  </si>
  <si>
    <t>EJA1-181442</t>
  </si>
  <si>
    <t>9FSED24LXRC106268</t>
  </si>
  <si>
    <t>EJA1-181554</t>
  </si>
  <si>
    <t>9FSED24L9RC106228</t>
  </si>
  <si>
    <t>EJA1-180676</t>
  </si>
  <si>
    <t>9FSED24L5RC105724</t>
  </si>
  <si>
    <t>EJA1-181514</t>
  </si>
  <si>
    <t>9FSED24L0RC106277</t>
  </si>
  <si>
    <t>EJA1-181410</t>
  </si>
  <si>
    <t>9FSED24L3RC106418</t>
  </si>
  <si>
    <t>EJA1-180373</t>
  </si>
  <si>
    <t>9FSED24L5RC106419</t>
  </si>
  <si>
    <t>EJA1-181622</t>
  </si>
  <si>
    <t>9FSED24L0RC106263</t>
  </si>
  <si>
    <t>EJA1-180684</t>
  </si>
  <si>
    <t>9FSED24L4RC105729</t>
  </si>
  <si>
    <t>EJA1-180641</t>
  </si>
  <si>
    <t>9FSED24LXRC105721</t>
  </si>
  <si>
    <t>EJA1-180313</t>
  </si>
  <si>
    <t>EJA1-181780</t>
  </si>
  <si>
    <t>9FSED24L8RC106379</t>
  </si>
  <si>
    <t>EJA1-180686</t>
  </si>
  <si>
    <t>9FSED24L7RC105739</t>
  </si>
  <si>
    <t>EJA1-181677</t>
  </si>
  <si>
    <t>9FSED24L7RC106258</t>
  </si>
  <si>
    <t>EJA1-181583</t>
  </si>
  <si>
    <t>9FSED24L2RC106264</t>
  </si>
  <si>
    <t>JOSE ALONSO CUENCA GOMEZ</t>
  </si>
  <si>
    <t>PERSONERO</t>
  </si>
  <si>
    <t>OCJ554</t>
  </si>
  <si>
    <t>OIG150</t>
  </si>
  <si>
    <t>LUV-TFS</t>
  </si>
  <si>
    <t>OIG211</t>
  </si>
  <si>
    <t>ESTACAS</t>
  </si>
  <si>
    <t xml:space="preserve">FORD </t>
  </si>
  <si>
    <t>F150CUSTON</t>
  </si>
  <si>
    <t>AJF1KS12095</t>
  </si>
  <si>
    <t>PREDIO LOTE DE TERRENO ubicado en el
Municipio de Girardot, ubicado en el casco urbano, barrio la estación, identificado con cedula
catastral No. 01-02-0068-0008-000, Matricula Inmobiliaria: 307-67242.</t>
  </si>
  <si>
    <t>PREDIO LOTE DE TERRENO. ubicado en el casco urbano, en la calle 16 No
16-123,barrio la estación, identificado con cedula catastral No. 01-02-0068-0007-000, Matricula
Inmobiliaria: 307-67228.</t>
  </si>
  <si>
    <t>I.EFRANCISO MANZANERA KM 1 VIA NARIÑO</t>
  </si>
  <si>
    <t>I.E REPUBLICA DE ECUADOR CLL 16 CON CRA 18 BARRIO MENESES</t>
  </si>
  <si>
    <t>I.E FRANCISCO MANZANERA CRA 14 Y 13 BARRIO SANTA HELENA</t>
  </si>
  <si>
    <t>I.ESAN LORENZO</t>
  </si>
  <si>
    <t>I.E FRANCISCO JOSE DE CALDAS CRA 17 ESQUINA BARRIO BUENOS AIRES</t>
  </si>
  <si>
    <t xml:space="preserve">I.E JORGE ELIECER GAITAN CRA 20 # 20-50 BARRIO GAITAN </t>
  </si>
  <si>
    <t>I.E FRANCISCO MANZANERA CRA 20 # 2-69 BARRIO BUENOS AIRES</t>
  </si>
  <si>
    <t xml:space="preserve">I.E ANTONIO NARIÑO CLL  12 # 20-30 BARRIO CENTENARIO </t>
  </si>
  <si>
    <t xml:space="preserve">NUMERO DE PASAJEROS </t>
  </si>
  <si>
    <t>TRANSPORTE DE MERCANCIAS</t>
  </si>
  <si>
    <t xml:space="preserve">120.000.000 </t>
  </si>
  <si>
    <t>SALARIO DEL ALCALDE</t>
  </si>
  <si>
    <t>VER  ANEXO. LISTADO DE ASEGURADOS VIDA GRUPO</t>
  </si>
  <si>
    <t>Asistencia en viaje para  los .automoviles y camionetas (se excluyen Motocicletas y vehiculos pesados) incluyendo vehículo de reemplazo para los vehículos (autmoviles, camperos y camionetas)</t>
  </si>
  <si>
    <t xml:space="preserve">Accidentes personales conductor $5.000.000 no aplica para conductores de motocicletas </t>
  </si>
  <si>
    <t>LBE49G</t>
  </si>
  <si>
    <t>E3Y2E100797</t>
  </si>
  <si>
    <t>9FKDE0927P2100797</t>
  </si>
  <si>
    <t>ODR783</t>
  </si>
  <si>
    <t>F4AE3681E*8031242*</t>
  </si>
  <si>
    <t>93ZA1RMH0H8931807</t>
  </si>
  <si>
    <t xml:space="preserve"> 9FKKE1362A2003877</t>
  </si>
  <si>
    <t>OBM13D</t>
  </si>
  <si>
    <t>OBM14D</t>
  </si>
  <si>
    <t>OBM15D</t>
  </si>
  <si>
    <t>OCJ555</t>
  </si>
  <si>
    <t>UKO73D</t>
  </si>
  <si>
    <t>UKO74D</t>
  </si>
  <si>
    <t>UKO75D</t>
  </si>
  <si>
    <t>UKO78D</t>
  </si>
  <si>
    <t>UKO79D</t>
  </si>
  <si>
    <t>UKO80D</t>
  </si>
  <si>
    <t>UKO81D</t>
  </si>
  <si>
    <t>UKO82D</t>
  </si>
  <si>
    <t>VIBROCOMPACTADORA</t>
  </si>
  <si>
    <t xml:space="preserve"> INGERSOLL RAND</t>
  </si>
  <si>
    <t xml:space="preserve">DD-24 </t>
  </si>
  <si>
    <t>CAPOTA</t>
  </si>
  <si>
    <t>IOO64B</t>
  </si>
  <si>
    <t>IOO63B</t>
  </si>
  <si>
    <t>IOO62B</t>
  </si>
  <si>
    <t>IOO61B</t>
  </si>
  <si>
    <t>OIG080</t>
  </si>
  <si>
    <t>OIG068</t>
  </si>
  <si>
    <t>FAB84A</t>
  </si>
  <si>
    <t>FR 100</t>
  </si>
  <si>
    <t>E119-132532</t>
  </si>
  <si>
    <t>BE14A-SC132465</t>
  </si>
  <si>
    <t>LINEA VEHICULO</t>
  </si>
  <si>
    <t>NEW HOLLAN</t>
  </si>
  <si>
    <t xml:space="preserve">LINEA VEHICULO </t>
  </si>
  <si>
    <t>FIAT8045252026638757</t>
  </si>
  <si>
    <t xml:space="preserve">FIAT ALLIS </t>
  </si>
  <si>
    <t>FR10M</t>
  </si>
  <si>
    <t>L 300</t>
  </si>
  <si>
    <t>4G63-PVO135</t>
  </si>
  <si>
    <t>P13WHLCLARBOO46</t>
  </si>
  <si>
    <t>9-B</t>
  </si>
  <si>
    <t>BULDOZER</t>
  </si>
  <si>
    <t>FIAT</t>
  </si>
  <si>
    <t>ALUS</t>
  </si>
  <si>
    <t>SIN IFORMACION</t>
  </si>
  <si>
    <t>SIN</t>
  </si>
  <si>
    <t>SIN INFORMACION</t>
  </si>
  <si>
    <t>TL4990</t>
  </si>
  <si>
    <t>FG-70-D</t>
  </si>
  <si>
    <t>70D00212</t>
  </si>
  <si>
    <t>FG70-G</t>
  </si>
  <si>
    <t>CARGADOR</t>
  </si>
  <si>
    <t xml:space="preserve">SIN </t>
  </si>
  <si>
    <t>FR10M140</t>
  </si>
  <si>
    <t>SIN LINEA</t>
  </si>
  <si>
    <t> 26/12/2006</t>
  </si>
  <si>
    <t xml:space="preserve">0000035638 (STTM GIRARDOT) </t>
  </si>
  <si>
    <t> 28/12/2006</t>
  </si>
  <si>
    <t xml:space="preserve"> 30/09/2001
</t>
  </si>
  <si>
    <t xml:space="preserve"> 17/03/1994
</t>
  </si>
  <si>
    <t>YAMAHA</t>
  </si>
  <si>
    <t>9FKKE1362A2003877</t>
  </si>
  <si>
    <t>JEFE OFICINA DE CONTROL INTERNO INSTRUCCIÓN</t>
  </si>
  <si>
    <t>GIT GESTIÓN TALENTO HUMANO Y BIENESTAR LABORAL</t>
  </si>
  <si>
    <t>PATRICIA ZAMBRANO RONDON</t>
  </si>
  <si>
    <t>JOHN JAIR RODRIGUEZ MEJIA</t>
  </si>
  <si>
    <t xml:space="preserve">ERIKA MARIA REINA HERNANDEZ </t>
  </si>
  <si>
    <t>NINI JOHANA RIVERA</t>
  </si>
  <si>
    <t>JUAN CARLOS MENDOZA ROJAS</t>
  </si>
  <si>
    <t xml:space="preserve">MARTHA ISABEL BOCANEGRA OSPINA </t>
  </si>
  <si>
    <t>MARIA ISABEL CONTRERAS TORRES</t>
  </si>
  <si>
    <t>NYK553</t>
  </si>
  <si>
    <t>4P10G20842</t>
  </si>
  <si>
    <t>JLCBDE620SK000420</t>
  </si>
  <si>
    <t>MINICARGADOR</t>
  </si>
  <si>
    <t>MC749977</t>
  </si>
  <si>
    <t>MC749978</t>
  </si>
  <si>
    <t>TODO RIESGO DAÑO MATERIAL</t>
  </si>
  <si>
    <t>RESPONSABILIDAD CIVIL EXTRACONTRACTUAL P.L.O</t>
  </si>
  <si>
    <t>MANEJO GLOBAL A FAVOR ENTIDADES ESTATALES</t>
  </si>
  <si>
    <t>RESPONSABILIDAD CIVIL SERVIDORES PUBLICOS</t>
  </si>
  <si>
    <t xml:space="preserve">AUTOMOVILES </t>
  </si>
  <si>
    <t>RESPONSABILIDAD CIVIL PASAJEROS</t>
  </si>
  <si>
    <t>VIDA GRUPO SERVIDORES PUBLICOS</t>
  </si>
  <si>
    <t xml:space="preserve">LIMITE POR DESPACHO DE $ </t>
  </si>
  <si>
    <t xml:space="preserve">La expresión de trabajador o empleado comprende a representantes legales, funcionarios o empleados del asegurado, vinculado a este mediante contrato de trabajo, orden de trabajo o mediante nombramiento por decreto o resolución. Igualmente quedan amparados los trabajadores ocasionales, temporales o transitorios, y a quienes sin serlo realicen prácticas o investigaciones en sus dependencias, como estudiantes , con la previa y expresa autorización del asegurado. Así mismo todas aquellas personas naturales, asesores, consultores, auxiliares bachilleres y contratistas independientes que presten sus servicios al asegurado, bajo cualquier título o contrato, y demás que requiera la entidad para su normal funcionamiento.  </t>
  </si>
  <si>
    <t xml:space="preserve">Compañía:  </t>
  </si>
  <si>
    <t>Límite Asegurado,       $350,000,000</t>
  </si>
  <si>
    <t>Vigencia,       hasta  15 junio de 2026</t>
  </si>
  <si>
    <t xml:space="preserve"> V/A AVALUO </t>
  </si>
  <si>
    <t>Indemnización Adicional por Muerte Accidental (incluyendo la muerte por homicidio y actos terroristas y de movimientos al margen de la ley)</t>
  </si>
  <si>
    <t>CATERPILLAR REF 236 D3</t>
  </si>
  <si>
    <t>CATERPILLAR REF 236 D4</t>
  </si>
  <si>
    <t>MC751962</t>
  </si>
  <si>
    <t>COMPACTADOR</t>
  </si>
  <si>
    <t>CATERPILLAR REF CB2.5GC</t>
  </si>
  <si>
    <t>MC755178</t>
  </si>
  <si>
    <t>AUTOHORMIGONERA</t>
  </si>
  <si>
    <t>CARMIX  REF 2.5TT</t>
  </si>
  <si>
    <t>NEW HOLLAND REF 426B</t>
  </si>
  <si>
    <t>PLAZA DE FERIAS DEPENDENCIAS SDRAM</t>
  </si>
  <si>
    <t>BUSETA</t>
  </si>
  <si>
    <t>COMIONETA</t>
  </si>
  <si>
    <t>OCJ541</t>
  </si>
  <si>
    <t>ZD30238486K</t>
  </si>
  <si>
    <t>JN1CNUD22Z0016165</t>
  </si>
  <si>
    <t>NGQ556</t>
  </si>
  <si>
    <t>3HAEUMMR4TL446097</t>
  </si>
  <si>
    <t>WCS97G</t>
  </si>
  <si>
    <t>WCS98G</t>
  </si>
  <si>
    <t>WCS99G</t>
  </si>
  <si>
    <t xml:space="preserve">  </t>
  </si>
  <si>
    <t>PAVIMENTADORA</t>
  </si>
  <si>
    <t>MC760045</t>
  </si>
  <si>
    <t>BOMAG REF BF300C-2</t>
  </si>
  <si>
    <t>REMOLQUE</t>
  </si>
  <si>
    <t>S92272</t>
  </si>
  <si>
    <t>CONALCAR REF RTPP-R2-7M</t>
  </si>
  <si>
    <t>JEFE DE OFICINA DE CONTRATACIÓN</t>
  </si>
  <si>
    <t>ALMACENISTA GENERAL</t>
  </si>
  <si>
    <t>Este valor corresponde al salario del 2025 toda vez que la entidad no ha realizado los ajustes para la presente vigencia, en este sentido una vez se actualice se realizara el respectivo ajuste en los valores asegurados</t>
  </si>
  <si>
    <t>Denominación del Cargo</t>
  </si>
  <si>
    <t>Código</t>
  </si>
  <si>
    <t>Grado</t>
  </si>
  <si>
    <t>No. Empleos</t>
  </si>
  <si>
    <t>NIVEL DIRECTIVO</t>
  </si>
  <si>
    <t>Alcalde</t>
  </si>
  <si>
    <t>L</t>
  </si>
  <si>
    <t>Secretario de Despacho</t>
  </si>
  <si>
    <t>Jefe de Oficina</t>
  </si>
  <si>
    <t>SUBTOTAL</t>
  </si>
  <si>
    <t>1. NIVEL ASESOR</t>
  </si>
  <si>
    <t>Jefe Oficina Asesora</t>
  </si>
  <si>
    <t>2. NIVEL PROFESIONAL</t>
  </si>
  <si>
    <t>Profesional Especializado</t>
  </si>
  <si>
    <t>Corregidor</t>
  </si>
  <si>
    <t>Profesional Universitario</t>
  </si>
  <si>
    <t>Almacenista General</t>
  </si>
  <si>
    <t>Comisario de Familia</t>
  </si>
  <si>
    <t>Tesorero General</t>
  </si>
  <si>
    <t>3. NIVEL TÉCNICO</t>
  </si>
  <si>
    <t>Técnico Operativo</t>
  </si>
  <si>
    <t>Inspector de Policía</t>
  </si>
  <si>
    <t>Agente de Tránsito</t>
  </si>
  <si>
    <t>4. NIVEL ASISTENCIAL</t>
  </si>
  <si>
    <t>Auxiliar Administrativo</t>
  </si>
  <si>
    <t>Secretaria Ejecutiva del Despacho</t>
  </si>
  <si>
    <t>Auxiliar de Servicios Generales</t>
  </si>
  <si>
    <t>Secretario</t>
  </si>
  <si>
    <t>Ayudante</t>
  </si>
  <si>
    <t>Celador</t>
  </si>
  <si>
    <t>Conductor</t>
  </si>
  <si>
    <t>Conductor Mecánico</t>
  </si>
  <si>
    <t>Guardián</t>
  </si>
  <si>
    <t>TOTAL</t>
  </si>
  <si>
    <t>PROYECCION DE COSTOS SEGURO OBLIGATORIO DE ACIDENTES DE TRANSITO - SOAT, PARA EL PARQUE AUTOMOTOR DEL MUNICIPIO DE GIRARDOT - CUNDINAMARCA</t>
  </si>
  <si>
    <t>AÑO 2026</t>
  </si>
  <si>
    <t>PRIMA</t>
  </si>
  <si>
    <t>VEHICULOS</t>
  </si>
  <si>
    <t>MAZDA</t>
  </si>
  <si>
    <t>TOYOTA</t>
  </si>
  <si>
    <t>NISSAN</t>
  </si>
  <si>
    <t>IVECO</t>
  </si>
  <si>
    <t>VOLQUETA TECTOR 170E28</t>
  </si>
  <si>
    <t>MITSUBISHI FUSO LINEA FEB91EL4SNQG</t>
  </si>
  <si>
    <t>INTERNATIONAL</t>
  </si>
  <si>
    <t>SUB TOTAL</t>
  </si>
  <si>
    <t>HONDA</t>
  </si>
  <si>
    <t>UKO 73D</t>
  </si>
  <si>
    <t>UKO 75D</t>
  </si>
  <si>
    <t>UKO 74D</t>
  </si>
  <si>
    <t>UKO 78D</t>
  </si>
  <si>
    <t>UKO 79D</t>
  </si>
  <si>
    <t>UKO 80D</t>
  </si>
  <si>
    <t>UKO 81D</t>
  </si>
  <si>
    <t>UKO 82D</t>
  </si>
  <si>
    <t>OBM 13D</t>
  </si>
  <si>
    <t>OBM 14D</t>
  </si>
  <si>
    <t>GRAN TOTAL (84) SOAT</t>
  </si>
  <si>
    <t>Alimentos y bebidas ( opera en  exceso de las polizas  que tengan los contratistas  responsables del suministro )</t>
  </si>
  <si>
    <t>Cauciones judiciales  hasta el 10%  del limite asegurado en la poliza</t>
  </si>
  <si>
    <t xml:space="preserve">Gastos y costos por concepto de constitución de cauciones Sublimitado al 10% por evento/vigencia y en el agregado anual.  se amparan los gastos y costos en que incurran los Funcionarios Asegurados para la constitución de cauciones exigidas por las autoridades o necesarias para ejercitar derechos dentro de procedimientos civiles, penales, administrativos o disciplinarios iniciados como consecuencia de Actos Incorrectos de los que se desprendiese una responsabilidad fiscal. </t>
  </si>
  <si>
    <t xml:space="preserve"> El periodo de retroactividad de la póliza que se otorga será A PARTIR DE LA FECHA DE INICIO DE VIGENCIA DE LA POLIZA EMITIDA SEGÚN ADJUDICACION DEL PRESENTE PROCESO, en cuanto al momento en que se presente el siniestro, siempre y cuando el asegurado no tuviera conocimiento de una reclamación potencial. No existirá responsabilidad con respecto a cualquier reclamación que sea ocasionada o esté conectada a cualquier circunstancia o hecho que se haya notificado a la aseguradora en cualquier otra póliza de seguro realizada previamente al inicio de esta póliza; y que surja o esté en conexión con cualquier circunstancia o hecho conocido por el asegurado anteriormente al inicio de esta póliza”.
</t>
  </si>
  <si>
    <t xml:space="preserve">Queda entendido, convenido y aceptado que cualquier variación en la suma asegurada individual, se incorporará automáticamente desde la fecha en que tales modificaciones aparezcan en los registros internos del tomador. La cual generara  el correspondiente cobro de prima   </t>
  </si>
  <si>
    <t>RELACION PARQUE AUTOMOTOR DE BAJA</t>
  </si>
  <si>
    <t>VEHICULOS DE BAJA</t>
  </si>
  <si>
    <t>MAQUINAS DE BAJA</t>
  </si>
  <si>
    <t xml:space="preserve">
G9F03603</t>
  </si>
  <si>
    <t>CATCS44BJRGE00109</t>
  </si>
  <si>
    <t>TX705772</t>
  </si>
  <si>
    <t>CAT0120KLJAP06978</t>
  </si>
  <si>
    <t>G4D57987</t>
  </si>
  <si>
    <t xml:space="preserve">
CAT0416FCLBF03122</t>
  </si>
  <si>
    <t>J3410898</t>
  </si>
  <si>
    <t>CAT0236DHR4D00838</t>
  </si>
  <si>
    <t>J3410825</t>
  </si>
  <si>
    <t>CAT0236DAR4D00836</t>
  </si>
  <si>
    <t>J3302463</t>
  </si>
  <si>
    <t>CAT0CB25TXGC00373</t>
  </si>
  <si>
    <t>W15F35</t>
  </si>
  <si>
    <t>FIAT804525202638757</t>
  </si>
  <si>
    <r>
      <t>Amparo básico: muerte por cualquier causa incluyendo el suicidio y el homicidio</t>
    </r>
    <r>
      <rPr>
        <sz val="10"/>
        <color rgb="FFFF0000"/>
        <rFont val="Arial Narrow"/>
        <family val="2"/>
      </rPr>
      <t xml:space="preserve"> SALARIO DEL ALCALDE AÑO 2026 $16.713.894</t>
    </r>
  </si>
  <si>
    <t>BOMAG</t>
  </si>
  <si>
    <t>8RW4458</t>
  </si>
  <si>
    <t>PERFILADORA</t>
  </si>
  <si>
    <t>MC761627</t>
  </si>
  <si>
    <t>XWE32182</t>
  </si>
  <si>
    <t>CAT00PM3HNM990404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</si>
</sst>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7">
    <numFmt numFmtId="6" formatCode="&quot;$&quot;\ #,##0;[Red]\-&quot;$&quot;\ #,##0"/>
    <numFmt numFmtId="41" formatCode="_-* #,##0_-;\-* #,##0_-;_-* &quot;-&quot;_-;_-@_-"/>
    <numFmt numFmtId="43" formatCode="_-* #,##0.00_-;\-* #,##0.00_-;_-* &quot;-&quot;??_-;_-@_-"/>
    <numFmt numFmtId="164" formatCode="_-&quot;$&quot;* #,##0.00_-;\-&quot;$&quot;* #,##0.00_-;_-&quot;$&quot;* &quot;-&quot;??_-;_-@_-"/>
    <numFmt numFmtId="165" formatCode="_ &quot;$ &quot;* #,##0.00_ ;_ &quot;$ &quot;* \-#,##0.00_ ;_ &quot;$ &quot;* \-??_ ;_ @_ "/>
    <numFmt numFmtId="166" formatCode="_-* #,##0.00\ _F_-;\-* #,##0.00\ _F_-;_-* &quot;-&quot;??\ _F_-;_-@_-"/>
    <numFmt numFmtId="167" formatCode="_-* #,##0.00_-;\-* #,##0.00_-;_-* \-??_-;_-@_-"/>
    <numFmt numFmtId="168" formatCode="_(&quot;$&quot;\ * #,##0_);_(&quot;$&quot;\ * \(#,##0\);_(&quot;$&quot;\ * &quot;-&quot;_);_(@_)"/>
    <numFmt numFmtId="169" formatCode="_(* #,##0.00_);_(* \(#,##0.00\);_(* &quot;-&quot;??_);_(@_)"/>
    <numFmt numFmtId="170" formatCode="_ &quot;$&quot;\ * #,##0.00_ ;_ &quot;$&quot;\ * \-#,##0.00_ ;_ &quot;$&quot;\ * &quot;-&quot;??_ ;_ @_ "/>
    <numFmt numFmtId="171" formatCode="_-&quot;$&quot;* #,##0.00_-;&quot;-$&quot;* #,##0.00_-;_-&quot;$&quot;* \-??_-;_-@_-"/>
    <numFmt numFmtId="172" formatCode="_-[$€-2]* #,##0.00_-;\-[$€-2]* #,##0.00_-;_-[$€-2]* &quot;-&quot;??_-"/>
    <numFmt numFmtId="173" formatCode="_-[$€-2]* #,##0.00_-;\-[$€-2]* #,##0.00_-;_-[$€-2]* \-??_-"/>
    <numFmt numFmtId="174" formatCode="&quot;$&quot;\ #,##0_);[Red]\(&quot;$&quot;\ #,##0\)"/>
    <numFmt numFmtId="175" formatCode="_ * #,##0.00_ ;_ * \-#,##0.00_ ;_ * \-??_ ;_ @_ "/>
    <numFmt numFmtId="176" formatCode="_ * #,##0.00_ ;_ * \-#,##0.00_ ;_ * &quot;-&quot;??_ ;_ @_ "/>
    <numFmt numFmtId="177" formatCode="[$$-240A]\ #,##0"/>
    <numFmt numFmtId="178" formatCode="_(&quot;$&quot;\ * #,##0.00_);_(&quot;$&quot;\ * \(#,##0.00\);_(&quot;$&quot;\ * &quot;-&quot;??_);_(@_)"/>
    <numFmt numFmtId="179" formatCode="_-* #,##0\ _€_-;\-* #,##0\ _€_-;_-* &quot;-&quot;\ _€_-;_-@_-"/>
    <numFmt numFmtId="180" formatCode="_ [$€-2]\ * #,##0.00_ ;_ [$€-2]\ * \-#,##0.00_ ;_ [$€-2]\ * &quot;-&quot;??_ "/>
    <numFmt numFmtId="181" formatCode="&quot;$&quot;\ #,##0"/>
    <numFmt numFmtId="182" formatCode="&quot;$&quot;#,##0"/>
    <numFmt numFmtId="183" formatCode="_([$$-240A]\ * #,##0_);_([$$-240A]\ * \(#,##0\);_([$$-240A]\ * &quot;-&quot;??_);_(@_)"/>
    <numFmt numFmtId="184" formatCode="_-&quot;$&quot;* #,##0_-;\-&quot;$&quot;* #,##0_-;_-&quot;$&quot;* &quot;-&quot;??_-;_-@_-"/>
    <numFmt numFmtId="185" formatCode="&quot;$ &quot;#,##0"/>
    <numFmt numFmtId="186" formatCode="_-\$* #,##0.00_-;&quot;-$&quot;* #,##0.00_-;_-\$* \-??_-;_-@_-"/>
    <numFmt numFmtId="187" formatCode="_-&quot;$&quot;\ * #,##0_-;\-&quot;$&quot;\ * #,##0_-;_-&quot;$&quot;\ * &quot;-&quot;??_-;_-@_-"/>
  </numFmts>
  <fonts count="115">
    <font>
      <sz val="10"/>
      <name val="Arial"/>
      <charset val="134"/>
    </font>
    <font>
      <sz val="11"/>
      <color theme="1"/>
      <name val="Calibri"/>
      <family val="2"/>
      <scheme val="minor"/>
    </font>
    <font>
      <b/>
      <sz val="11"/>
      <color rgb="FF000080"/>
      <name val="$8.25 "/>
      <charset val="134"/>
    </font>
    <font>
      <sz val="11"/>
      <color theme="1"/>
      <name val="Calibri"/>
      <family val="2"/>
      <scheme val="minor"/>
    </font>
    <font>
      <b/>
      <sz val="9"/>
      <color rgb="FF000080"/>
      <name val="$8.25 "/>
      <charset val="134"/>
    </font>
    <font>
      <sz val="8"/>
      <color rgb="FF000080"/>
      <name val="Calibri"/>
      <family val="2"/>
      <scheme val="minor"/>
    </font>
    <font>
      <sz val="8.25"/>
      <color rgb="FF000080"/>
      <name val="MS Sans Serif"/>
      <family val="2"/>
    </font>
    <font>
      <sz val="8"/>
      <color rgb="FF000000"/>
      <name val="Calibri"/>
      <family val="2"/>
      <scheme val="minor"/>
    </font>
    <font>
      <sz val="8"/>
      <color rgb="FF000000"/>
      <name val="Arial"/>
      <family val="2"/>
    </font>
    <font>
      <sz val="8"/>
      <color theme="1"/>
      <name val="Arial"/>
      <family val="2"/>
    </font>
    <font>
      <sz val="7"/>
      <color rgb="FF000000"/>
      <name val="Arial"/>
      <family val="2"/>
    </font>
    <font>
      <sz val="8.25"/>
      <color rgb="FF000000"/>
      <name val="MS Sans Serif"/>
      <family val="2"/>
    </font>
    <font>
      <b/>
      <sz val="8"/>
      <color rgb="FF000080"/>
      <name val="Arial"/>
      <family val="2"/>
    </font>
    <font>
      <sz val="8"/>
      <color rgb="FF000080"/>
      <name val="Arial"/>
      <family val="2"/>
    </font>
    <font>
      <sz val="7"/>
      <color rgb="FF000080"/>
      <name val="Arial"/>
      <family val="2"/>
    </font>
    <font>
      <sz val="7"/>
      <color theme="1"/>
      <name val="Arial"/>
      <family val="2"/>
    </font>
    <font>
      <sz val="8"/>
      <name val="Arial"/>
      <family val="2"/>
    </font>
    <font>
      <b/>
      <sz val="8"/>
      <color rgb="FF000080"/>
      <name val="$8.25 "/>
      <charset val="134"/>
    </font>
    <font>
      <sz val="7"/>
      <color rgb="FF000000"/>
      <name val="MS Sans Serif"/>
      <family val="2"/>
    </font>
    <font>
      <sz val="7"/>
      <color theme="1"/>
      <name val="Calibri"/>
      <family val="2"/>
      <scheme val="minor"/>
    </font>
    <font>
      <b/>
      <sz val="7"/>
      <color rgb="FF000080"/>
      <name val="Arial"/>
      <family val="2"/>
    </font>
    <font>
      <b/>
      <sz val="10"/>
      <name val="Arial Narrow"/>
      <family val="2"/>
    </font>
    <font>
      <sz val="10"/>
      <name val="Arial"/>
      <family val="2"/>
    </font>
    <font>
      <b/>
      <sz val="10"/>
      <color theme="1"/>
      <name val="Arial Narrow"/>
      <family val="2"/>
    </font>
    <font>
      <sz val="10"/>
      <color theme="1"/>
      <name val="Arial Narrow"/>
      <family val="2"/>
    </font>
    <font>
      <sz val="10"/>
      <name val="Arial Narrow"/>
      <family val="2"/>
    </font>
    <font>
      <sz val="10"/>
      <color rgb="FF000000"/>
      <name val="Arial"/>
      <family val="2"/>
    </font>
    <font>
      <b/>
      <i/>
      <sz val="14"/>
      <color rgb="FF000000"/>
      <name val="Arial"/>
      <family val="2"/>
    </font>
    <font>
      <b/>
      <sz val="10"/>
      <color rgb="FF000000"/>
      <name val="Arial"/>
      <family val="2"/>
    </font>
    <font>
      <b/>
      <sz val="10"/>
      <name val="Arial"/>
      <family val="2"/>
    </font>
    <font>
      <sz val="12"/>
      <name val="Arial Narrow"/>
      <family val="2"/>
    </font>
    <font>
      <b/>
      <sz val="12"/>
      <name val="Arial Narrow"/>
      <family val="2"/>
    </font>
    <font>
      <sz val="12"/>
      <color rgb="FF000000"/>
      <name val="Arial"/>
      <family val="2"/>
    </font>
    <font>
      <sz val="12"/>
      <color theme="1"/>
      <name val="Arial"/>
      <family val="2"/>
    </font>
    <font>
      <sz val="12"/>
      <name val="Arial"/>
      <family val="2"/>
    </font>
    <font>
      <b/>
      <sz val="11"/>
      <color theme="1"/>
      <name val="Arial"/>
      <family val="2"/>
    </font>
    <font>
      <sz val="11"/>
      <color theme="1"/>
      <name val="Arial"/>
      <family val="2"/>
    </font>
    <font>
      <sz val="11"/>
      <name val="Arial"/>
      <family val="2"/>
    </font>
    <font>
      <sz val="12"/>
      <color theme="1"/>
      <name val="Arial Narrow"/>
      <family val="2"/>
    </font>
    <font>
      <b/>
      <sz val="9"/>
      <name val="Arial Narrow"/>
      <family val="2"/>
    </font>
    <font>
      <b/>
      <sz val="9"/>
      <color theme="1"/>
      <name val="Arial"/>
      <family val="2"/>
    </font>
    <font>
      <sz val="9"/>
      <color theme="1"/>
      <name val="Arial"/>
      <family val="2"/>
    </font>
    <font>
      <sz val="10"/>
      <color theme="1"/>
      <name val="Arial"/>
      <family val="2"/>
    </font>
    <font>
      <sz val="9"/>
      <name val="Arial Narrow"/>
      <family val="2"/>
    </font>
    <font>
      <b/>
      <sz val="8"/>
      <color theme="1"/>
      <name val="Arial"/>
      <family val="2"/>
    </font>
    <font>
      <b/>
      <sz val="12"/>
      <color theme="1"/>
      <name val="Arial Narrow"/>
      <family val="2"/>
    </font>
    <font>
      <sz val="9"/>
      <color theme="1"/>
      <name val="Arial Narrow"/>
      <family val="2"/>
    </font>
    <font>
      <sz val="6"/>
      <color theme="1"/>
      <name val="Arial Narrow"/>
      <family val="2"/>
    </font>
    <font>
      <sz val="11"/>
      <color theme="1"/>
      <name val="Arial Narrow"/>
      <family val="2"/>
    </font>
    <font>
      <sz val="11"/>
      <color indexed="8"/>
      <name val="Arial Narrow"/>
      <family val="2"/>
    </font>
    <font>
      <b/>
      <sz val="9"/>
      <color theme="1"/>
      <name val="Arial Narrow"/>
      <family val="2"/>
    </font>
    <font>
      <b/>
      <sz val="7"/>
      <color rgb="FF000000"/>
      <name val="Arial Narrow"/>
      <family val="2"/>
    </font>
    <font>
      <b/>
      <sz val="7"/>
      <color rgb="FF000000"/>
      <name val="Arial"/>
      <family val="2"/>
    </font>
    <font>
      <sz val="7"/>
      <color theme="1"/>
      <name val="Arial Narrow"/>
      <family val="2"/>
    </font>
    <font>
      <sz val="7"/>
      <name val="Arial Narrow"/>
      <family val="2"/>
    </font>
    <font>
      <sz val="7"/>
      <color rgb="FF545454"/>
      <name val="Arial"/>
      <family val="2"/>
    </font>
    <font>
      <b/>
      <sz val="6"/>
      <name val="Arial Narrow"/>
      <family val="2"/>
    </font>
    <font>
      <b/>
      <sz val="7"/>
      <color theme="1"/>
      <name val="Arial"/>
      <family val="2"/>
    </font>
    <font>
      <sz val="7"/>
      <color rgb="FF000000"/>
      <name val="Arial Narrow"/>
      <family val="2"/>
    </font>
    <font>
      <sz val="7"/>
      <name val="Arial"/>
      <family val="2"/>
    </font>
    <font>
      <sz val="11"/>
      <name val="Arial Narrow"/>
      <family val="2"/>
    </font>
    <font>
      <b/>
      <sz val="11"/>
      <name val="Arial Narrow"/>
      <family val="2"/>
    </font>
    <font>
      <sz val="10"/>
      <color theme="1"/>
      <name val="Arial Narrow"/>
      <family val="2"/>
    </font>
    <font>
      <sz val="10"/>
      <color theme="1"/>
      <name val="Arial"/>
      <family val="2"/>
    </font>
    <font>
      <b/>
      <sz val="10"/>
      <color theme="1"/>
      <name val="Arial Narrow"/>
      <family val="2"/>
    </font>
    <font>
      <b/>
      <sz val="11"/>
      <color theme="1"/>
      <name val="Arial Narrow"/>
      <family val="2"/>
    </font>
    <font>
      <b/>
      <sz val="11"/>
      <name val="Arial"/>
      <family val="2"/>
    </font>
    <font>
      <b/>
      <sz val="10"/>
      <color indexed="8"/>
      <name val="Arial"/>
      <family val="2"/>
    </font>
    <font>
      <b/>
      <sz val="10"/>
      <name val="Arial"/>
      <family val="2"/>
    </font>
    <font>
      <sz val="10"/>
      <color indexed="8"/>
      <name val="Arial"/>
      <family val="2"/>
    </font>
    <font>
      <b/>
      <sz val="10"/>
      <name val="Arial Narrow"/>
      <family val="2"/>
    </font>
    <font>
      <sz val="10"/>
      <name val="Arial Narrow"/>
      <family val="2"/>
    </font>
    <font>
      <sz val="10"/>
      <color rgb="FFFF0000"/>
      <name val="Arial Narrow"/>
      <family val="2"/>
    </font>
    <font>
      <b/>
      <sz val="11"/>
      <color indexed="8"/>
      <name val="Calibri"/>
      <family val="2"/>
    </font>
    <font>
      <sz val="11"/>
      <color indexed="8"/>
      <name val="Calibri"/>
      <family val="2"/>
    </font>
    <font>
      <sz val="11"/>
      <color indexed="9"/>
      <name val="Calibri"/>
      <family val="2"/>
    </font>
    <font>
      <b/>
      <sz val="18"/>
      <color indexed="56"/>
      <name val="Cambria"/>
      <family val="1"/>
    </font>
    <font>
      <b/>
      <sz val="15"/>
      <color indexed="56"/>
      <name val="Calibri"/>
      <family val="2"/>
    </font>
    <font>
      <b/>
      <sz val="11"/>
      <color indexed="52"/>
      <name val="Calibri"/>
      <family val="2"/>
    </font>
    <font>
      <b/>
      <sz val="11"/>
      <color indexed="9"/>
      <name val="Calibri"/>
      <family val="2"/>
    </font>
    <font>
      <sz val="11"/>
      <color indexed="20"/>
      <name val="Calibri"/>
      <family val="2"/>
    </font>
    <font>
      <sz val="11"/>
      <color indexed="60"/>
      <name val="Calibri"/>
      <family val="2"/>
    </font>
    <font>
      <b/>
      <sz val="11"/>
      <color indexed="63"/>
      <name val="Calibri"/>
      <family val="2"/>
    </font>
    <font>
      <i/>
      <sz val="11"/>
      <color indexed="23"/>
      <name val="Calibri"/>
      <family val="2"/>
    </font>
    <font>
      <sz val="11"/>
      <color indexed="17"/>
      <name val="Calibri"/>
      <family val="2"/>
    </font>
    <font>
      <sz val="11"/>
      <color indexed="10"/>
      <name val="Calibri"/>
      <family val="2"/>
    </font>
    <font>
      <b/>
      <sz val="11"/>
      <color indexed="56"/>
      <name val="Calibri"/>
      <family val="2"/>
    </font>
    <font>
      <b/>
      <sz val="13"/>
      <color indexed="56"/>
      <name val="Calibri"/>
      <family val="2"/>
    </font>
    <font>
      <sz val="11"/>
      <color indexed="52"/>
      <name val="Calibri"/>
      <family val="2"/>
    </font>
    <font>
      <sz val="11"/>
      <color indexed="62"/>
      <name val="Calibri"/>
      <family val="2"/>
    </font>
    <font>
      <u/>
      <sz val="11"/>
      <color theme="10"/>
      <name val="Calibri"/>
      <family val="2"/>
      <scheme val="minor"/>
    </font>
    <font>
      <b/>
      <sz val="10"/>
      <color indexed="8"/>
      <name val="Arial Narrow"/>
      <family val="2"/>
    </font>
    <font>
      <sz val="10"/>
      <color indexed="8"/>
      <name val="Arial Narrow"/>
      <family val="2"/>
    </font>
    <font>
      <b/>
      <sz val="8"/>
      <name val="Arial"/>
      <family val="2"/>
    </font>
    <font>
      <b/>
      <sz val="11"/>
      <color theme="1"/>
      <name val="Calibri"/>
      <family val="2"/>
      <scheme val="minor"/>
    </font>
    <font>
      <b/>
      <sz val="10"/>
      <color indexed="10"/>
      <name val="Arial Narrow"/>
      <family val="2"/>
    </font>
    <font>
      <sz val="9"/>
      <name val="Arial"/>
      <family val="2"/>
    </font>
    <font>
      <sz val="11"/>
      <name val="Calibri"/>
      <family val="2"/>
    </font>
    <font>
      <sz val="10"/>
      <color indexed="10"/>
      <name val="Arial Narrow"/>
      <family val="2"/>
    </font>
    <font>
      <b/>
      <sz val="9"/>
      <color indexed="81"/>
      <name val="Tahoma"/>
      <family val="2"/>
    </font>
    <font>
      <sz val="9"/>
      <color indexed="81"/>
      <name val="Tahoma"/>
      <family val="2"/>
    </font>
    <font>
      <sz val="10"/>
      <color rgb="FF222222"/>
      <name val="Arial Narrow"/>
      <family val="2"/>
    </font>
    <font>
      <b/>
      <sz val="11"/>
      <color indexed="63"/>
      <name val="Arial Narrow"/>
      <family val="2"/>
    </font>
    <font>
      <b/>
      <sz val="8"/>
      <name val="Arial Narrow"/>
      <family val="2"/>
    </font>
    <font>
      <sz val="8"/>
      <name val="Arial Narrow"/>
      <family val="2"/>
    </font>
    <font>
      <sz val="8"/>
      <color theme="1"/>
      <name val="Arial Narrow"/>
      <family val="2"/>
    </font>
    <font>
      <b/>
      <sz val="8"/>
      <color theme="1"/>
      <name val="Arial Narrow"/>
      <family val="2"/>
    </font>
    <font>
      <sz val="8"/>
      <name val="Arial"/>
      <family val="2"/>
    </font>
    <font>
      <b/>
      <sz val="9"/>
      <name val="Arial"/>
      <family val="2"/>
    </font>
    <font>
      <sz val="7"/>
      <color rgb="FFFF0000"/>
      <name val="Arial Narrow"/>
      <family val="2"/>
    </font>
    <font>
      <b/>
      <sz val="8"/>
      <color rgb="FFFF0000"/>
      <name val="Arial"/>
      <family val="2"/>
    </font>
    <font>
      <sz val="12"/>
      <color rgb="FFFF0000"/>
      <name val="Arial Narrow"/>
      <family val="2"/>
    </font>
    <font>
      <b/>
      <sz val="10"/>
      <color rgb="FFFF0000"/>
      <name val="Arial Narrow"/>
      <family val="2"/>
    </font>
    <font>
      <sz val="9"/>
      <color rgb="FFFF0000"/>
      <name val="Arial"/>
      <family val="2"/>
    </font>
    <font>
      <u val="singleAccounting"/>
      <sz val="9"/>
      <name val="Arial"/>
      <family val="2"/>
    </font>
  </fonts>
  <fills count="45">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FFFFFF"/>
        <bgColor rgb="FF000000"/>
      </patternFill>
    </fill>
    <fill>
      <patternFill patternType="solid">
        <fgColor indexed="22"/>
        <bgColor indexed="64"/>
      </patternFill>
    </fill>
    <fill>
      <patternFill patternType="solid">
        <fgColor indexed="9"/>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indexed="55"/>
        <bgColor indexed="64"/>
      </patternFill>
    </fill>
    <fill>
      <patternFill patternType="solid">
        <fgColor indexed="29"/>
        <bgColor indexed="64"/>
      </patternFill>
    </fill>
    <fill>
      <patternFill patternType="solid">
        <fgColor indexed="51"/>
        <bgColor indexed="64"/>
      </patternFill>
    </fill>
    <fill>
      <patternFill patternType="solid">
        <fgColor indexed="30"/>
        <bgColor indexed="64"/>
      </patternFill>
    </fill>
    <fill>
      <patternFill patternType="solid">
        <fgColor indexed="11"/>
        <bgColor indexed="64"/>
      </patternFill>
    </fill>
    <fill>
      <patternFill patternType="solid">
        <fgColor indexed="26"/>
        <bgColor indexed="64"/>
      </patternFill>
    </fill>
    <fill>
      <patternFill patternType="solid">
        <fgColor indexed="36"/>
        <bgColor indexed="64"/>
      </patternFill>
    </fill>
    <fill>
      <patternFill patternType="solid">
        <fgColor indexed="53"/>
        <bgColor indexed="64"/>
      </patternFill>
    </fill>
    <fill>
      <patternFill patternType="solid">
        <fgColor indexed="42"/>
        <bgColor indexed="64"/>
      </patternFill>
    </fill>
    <fill>
      <patternFill patternType="solid">
        <fgColor indexed="44"/>
        <bgColor indexed="64"/>
      </patternFill>
    </fill>
    <fill>
      <patternFill patternType="solid">
        <fgColor indexed="49"/>
        <bgColor indexed="64"/>
      </patternFill>
    </fill>
    <fill>
      <patternFill patternType="solid">
        <fgColor indexed="45"/>
        <bgColor indexed="64"/>
      </patternFill>
    </fill>
    <fill>
      <patternFill patternType="solid">
        <fgColor indexed="57"/>
        <bgColor indexed="64"/>
      </patternFill>
    </fill>
    <fill>
      <patternFill patternType="solid">
        <fgColor indexed="43"/>
        <bgColor indexed="64"/>
      </patternFill>
    </fill>
    <fill>
      <patternFill patternType="solid">
        <fgColor indexed="31"/>
        <bgColor indexed="64"/>
      </patternFill>
    </fill>
    <fill>
      <patternFill patternType="solid">
        <fgColor indexed="47"/>
        <bgColor indexed="64"/>
      </patternFill>
    </fill>
    <fill>
      <patternFill patternType="solid">
        <fgColor indexed="52"/>
        <bgColor indexed="64"/>
      </patternFill>
    </fill>
    <fill>
      <patternFill patternType="solid">
        <fgColor indexed="46"/>
        <bgColor indexed="64"/>
      </patternFill>
    </fill>
    <fill>
      <patternFill patternType="solid">
        <fgColor indexed="10"/>
        <bgColor indexed="64"/>
      </patternFill>
    </fill>
    <fill>
      <patternFill patternType="solid">
        <fgColor indexed="27"/>
        <bgColor indexed="64"/>
      </patternFill>
    </fill>
    <fill>
      <patternFill patternType="solid">
        <fgColor indexed="62"/>
        <bgColor indexed="64"/>
      </patternFill>
    </fill>
    <fill>
      <patternFill patternType="solid">
        <fgColor rgb="FF66FFFF"/>
        <bgColor indexed="64"/>
      </patternFill>
    </fill>
    <fill>
      <patternFill patternType="solid">
        <fgColor rgb="FFFFFF00"/>
        <bgColor indexed="64"/>
      </patternFill>
    </fill>
    <fill>
      <patternFill patternType="solid">
        <fgColor indexed="9"/>
        <bgColor indexed="26"/>
      </patternFill>
    </fill>
    <fill>
      <patternFill patternType="solid">
        <fgColor indexed="22"/>
        <bgColor indexed="31"/>
      </patternFill>
    </fill>
    <fill>
      <patternFill patternType="solid">
        <fgColor theme="6" tint="0.79998168889431442"/>
        <bgColor indexed="64"/>
      </patternFill>
    </fill>
    <fill>
      <patternFill patternType="solid">
        <fgColor rgb="FFFFFF00"/>
        <bgColor indexed="23"/>
      </patternFill>
    </fill>
    <fill>
      <patternFill patternType="solid">
        <fgColor indexed="23"/>
        <bgColor indexed="55"/>
      </patternFill>
    </fill>
    <fill>
      <patternFill patternType="solid">
        <fgColor indexed="55"/>
        <bgColor indexed="23"/>
      </patternFill>
    </fill>
    <fill>
      <patternFill patternType="solid">
        <fgColor theme="0"/>
        <bgColor indexed="23"/>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rgb="FFFFC000"/>
        <bgColor indexed="64"/>
      </patternFill>
    </fill>
  </fills>
  <borders count="17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medium">
        <color auto="1"/>
      </top>
      <bottom style="medium">
        <color auto="1"/>
      </bottom>
      <diagonal/>
    </border>
    <border>
      <left/>
      <right/>
      <top/>
      <bottom style="medium">
        <color auto="1"/>
      </bottom>
      <diagonal/>
    </border>
    <border>
      <left/>
      <right style="thin">
        <color auto="1"/>
      </right>
      <top style="medium">
        <color auto="1"/>
      </top>
      <bottom style="medium">
        <color auto="1"/>
      </bottom>
      <diagonal/>
    </border>
    <border>
      <left/>
      <right style="medium">
        <color auto="1"/>
      </right>
      <top/>
      <bottom/>
      <diagonal/>
    </border>
    <border>
      <left style="thin">
        <color auto="1"/>
      </left>
      <right style="medium">
        <color auto="1"/>
      </right>
      <top style="thin">
        <color auto="1"/>
      </top>
      <bottom/>
      <diagonal/>
    </border>
    <border>
      <left style="thin">
        <color auto="1"/>
      </left>
      <right style="thin">
        <color auto="1"/>
      </right>
      <top style="medium">
        <color auto="1"/>
      </top>
      <bottom style="medium">
        <color auto="1"/>
      </bottom>
      <diagonal/>
    </border>
    <border>
      <left/>
      <right/>
      <top style="medium">
        <color auto="1"/>
      </top>
      <bottom/>
      <diagonal/>
    </border>
    <border>
      <left style="medium">
        <color auto="1"/>
      </left>
      <right style="medium">
        <color auto="1"/>
      </right>
      <top/>
      <bottom style="medium">
        <color auto="1"/>
      </bottom>
      <diagonal/>
    </border>
    <border>
      <left style="medium">
        <color auto="1"/>
      </left>
      <right style="medium">
        <color auto="1"/>
      </right>
      <top style="medium">
        <color auto="1"/>
      </top>
      <bottom/>
      <diagonal/>
    </border>
    <border>
      <left style="medium">
        <color auto="1"/>
      </left>
      <right/>
      <top/>
      <bottom/>
      <diagonal/>
    </border>
    <border>
      <left style="medium">
        <color auto="1"/>
      </left>
      <right style="medium">
        <color auto="1"/>
      </right>
      <top/>
      <bottom/>
      <diagonal/>
    </border>
    <border>
      <left style="medium">
        <color auto="1"/>
      </left>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style="medium">
        <color rgb="FF000000"/>
      </right>
      <top/>
      <bottom style="medium">
        <color rgb="FF000000"/>
      </bottom>
      <diagonal/>
    </border>
    <border>
      <left/>
      <right style="medium">
        <color auto="1"/>
      </right>
      <top/>
      <bottom style="medium">
        <color auto="1"/>
      </bottom>
      <diagonal/>
    </border>
    <border>
      <left style="medium">
        <color auto="1"/>
      </left>
      <right style="thin">
        <color auto="1"/>
      </right>
      <top style="medium">
        <color auto="1"/>
      </top>
      <bottom style="medium">
        <color auto="1"/>
      </bottom>
      <diagonal/>
    </border>
    <border>
      <left/>
      <right/>
      <top style="thin">
        <color auto="1"/>
      </top>
      <bottom/>
      <diagonal/>
    </border>
    <border>
      <left/>
      <right style="thin">
        <color auto="1"/>
      </right>
      <top/>
      <bottom/>
      <diagonal/>
    </border>
    <border>
      <left style="thin">
        <color auto="1"/>
      </left>
      <right/>
      <top/>
      <bottom style="thin">
        <color auto="1"/>
      </bottom>
      <diagonal/>
    </border>
    <border>
      <left/>
      <right style="thin">
        <color auto="1"/>
      </right>
      <top style="thin">
        <color auto="1"/>
      </top>
      <bottom/>
      <diagonal/>
    </border>
    <border>
      <left style="thin">
        <color auto="1"/>
      </left>
      <right/>
      <top/>
      <bottom/>
      <diagonal/>
    </border>
    <border>
      <left/>
      <right/>
      <top style="thin">
        <color indexed="62"/>
      </top>
      <bottom style="double">
        <color indexed="62"/>
      </bottom>
      <diagonal/>
    </border>
    <border>
      <left/>
      <right/>
      <top/>
      <bottom style="thick">
        <color indexed="62"/>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right/>
      <top/>
      <bottom style="medium">
        <color indexed="30"/>
      </bottom>
      <diagonal/>
    </border>
    <border>
      <left/>
      <right/>
      <top/>
      <bottom style="thick">
        <color indexed="22"/>
      </bottom>
      <diagonal/>
    </border>
    <border>
      <left/>
      <right/>
      <top/>
      <bottom style="double">
        <color indexed="52"/>
      </bottom>
      <diagonal/>
    </border>
    <border>
      <left/>
      <right style="medium">
        <color auto="1"/>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medium">
        <color indexed="8"/>
      </left>
      <right style="medium">
        <color indexed="8"/>
      </right>
      <top style="medium">
        <color indexed="8"/>
      </top>
      <bottom style="medium">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right style="thin">
        <color indexed="8"/>
      </right>
      <top style="thin">
        <color indexed="8"/>
      </top>
      <bottom style="thin">
        <color indexed="8"/>
      </bottom>
      <diagonal/>
    </border>
    <border>
      <left style="medium">
        <color indexed="8"/>
      </left>
      <right style="medium">
        <color indexed="8"/>
      </right>
      <top style="medium">
        <color indexed="8"/>
      </top>
      <bottom/>
      <diagonal/>
    </border>
    <border>
      <left style="medium">
        <color indexed="8"/>
      </left>
      <right style="medium">
        <color indexed="8"/>
      </right>
      <top/>
      <bottom/>
      <diagonal/>
    </border>
    <border>
      <left style="medium">
        <color indexed="8"/>
      </left>
      <right/>
      <top style="medium">
        <color indexed="8"/>
      </top>
      <bottom style="medium">
        <color indexed="8"/>
      </bottom>
      <diagonal/>
    </border>
    <border>
      <left/>
      <right style="medium">
        <color indexed="8"/>
      </right>
      <top style="medium">
        <color indexed="8"/>
      </top>
      <bottom style="medium">
        <color indexed="8"/>
      </bottom>
      <diagonal/>
    </border>
    <border>
      <left/>
      <right/>
      <top style="thin">
        <color indexed="8"/>
      </top>
      <bottom style="thin">
        <color indexed="8"/>
      </bottom>
      <diagonal/>
    </border>
    <border>
      <left style="thin">
        <color indexed="8"/>
      </left>
      <right style="thin">
        <color indexed="64"/>
      </right>
      <top style="thin">
        <color indexed="8"/>
      </top>
      <bottom/>
      <diagonal/>
    </border>
    <border>
      <left style="thin">
        <color indexed="8"/>
      </left>
      <right style="thin">
        <color indexed="64"/>
      </right>
      <top/>
      <bottom style="thin">
        <color indexed="8"/>
      </bottom>
      <diagonal/>
    </border>
    <border>
      <left style="thin">
        <color indexed="8"/>
      </left>
      <right style="thin">
        <color indexed="64"/>
      </right>
      <top/>
      <bottom/>
      <diagonal/>
    </border>
    <border>
      <left style="medium">
        <color indexed="8"/>
      </left>
      <right/>
      <top style="medium">
        <color indexed="8"/>
      </top>
      <bottom/>
      <diagonal/>
    </border>
    <border>
      <left/>
      <right style="medium">
        <color indexed="8"/>
      </right>
      <top style="medium">
        <color indexed="8"/>
      </top>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top/>
      <bottom style="thin">
        <color indexed="8"/>
      </bottom>
      <diagonal/>
    </border>
    <border>
      <left/>
      <right style="thin">
        <color indexed="8"/>
      </right>
      <top/>
      <bottom style="thin">
        <color indexed="8"/>
      </bottom>
      <diagonal/>
    </border>
    <border>
      <left style="medium">
        <color indexed="8"/>
      </left>
      <right/>
      <top style="medium">
        <color indexed="8"/>
      </top>
      <bottom style="thin">
        <color indexed="8"/>
      </bottom>
      <diagonal/>
    </border>
    <border>
      <left/>
      <right style="medium">
        <color indexed="8"/>
      </right>
      <top style="medium">
        <color indexed="8"/>
      </top>
      <bottom style="thin">
        <color indexed="8"/>
      </bottom>
      <diagonal/>
    </border>
    <border>
      <left/>
      <right/>
      <top style="medium">
        <color indexed="8"/>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8"/>
      </left>
      <right/>
      <top/>
      <bottom/>
      <diagonal/>
    </border>
    <border>
      <left style="thin">
        <color indexed="64"/>
      </left>
      <right/>
      <top style="thin">
        <color indexed="64"/>
      </top>
      <bottom style="thin">
        <color indexed="64"/>
      </bottom>
      <diagonal/>
    </border>
    <border>
      <left style="thin">
        <color indexed="8"/>
      </left>
      <right style="thin">
        <color indexed="8"/>
      </right>
      <top/>
      <bottom style="thin">
        <color indexed="8"/>
      </bottom>
      <diagonal/>
    </border>
    <border>
      <left/>
      <right/>
      <top style="thin">
        <color indexed="8"/>
      </top>
      <bottom style="medium">
        <color indexed="8"/>
      </bottom>
      <diagonal/>
    </border>
    <border>
      <left style="thin">
        <color indexed="8"/>
      </left>
      <right/>
      <top/>
      <bottom style="thin">
        <color indexed="8"/>
      </bottom>
      <diagonal/>
    </border>
    <border>
      <left style="medium">
        <color indexed="8"/>
      </left>
      <right/>
      <top/>
      <bottom style="thin">
        <color indexed="8"/>
      </bottom>
      <diagonal/>
    </border>
    <border>
      <left/>
      <right/>
      <top/>
      <bottom style="thin">
        <color indexed="8"/>
      </bottom>
      <diagonal/>
    </border>
    <border>
      <left/>
      <right/>
      <top style="thin">
        <color indexed="8"/>
      </top>
      <bottom/>
      <diagonal/>
    </border>
    <border>
      <left style="thin">
        <color indexed="64"/>
      </left>
      <right style="thin">
        <color indexed="64"/>
      </right>
      <top style="thin">
        <color indexed="64"/>
      </top>
      <bottom style="medium">
        <color indexed="64"/>
      </bottom>
      <diagonal/>
    </border>
    <border>
      <left/>
      <right/>
      <top style="thin">
        <color indexed="64"/>
      </top>
      <bottom/>
      <diagonal/>
    </border>
    <border>
      <left/>
      <right style="thin">
        <color indexed="8"/>
      </right>
      <top/>
      <bottom style="thin">
        <color indexed="8"/>
      </bottom>
      <diagonal/>
    </border>
    <border>
      <left style="medium">
        <color indexed="8"/>
      </left>
      <right/>
      <top style="medium">
        <color indexed="8"/>
      </top>
      <bottom style="thin">
        <color indexed="64"/>
      </bottom>
      <diagonal/>
    </border>
    <border>
      <left/>
      <right/>
      <top style="medium">
        <color indexed="8"/>
      </top>
      <bottom style="thin">
        <color indexed="64"/>
      </bottom>
      <diagonal/>
    </border>
    <border>
      <left/>
      <right/>
      <top style="medium">
        <color indexed="8"/>
      </top>
      <bottom style="medium">
        <color indexed="8"/>
      </bottom>
      <diagonal/>
    </border>
    <border>
      <left style="thin">
        <color indexed="8"/>
      </left>
      <right/>
      <top style="medium">
        <color indexed="8"/>
      </top>
      <bottom style="thin">
        <color indexed="8"/>
      </bottom>
      <diagonal/>
    </border>
    <border>
      <left/>
      <right/>
      <top style="medium">
        <color indexed="8"/>
      </top>
      <bottom style="thin">
        <color indexed="8"/>
      </bottom>
      <diagonal/>
    </border>
    <border>
      <left/>
      <right style="thin">
        <color indexed="8"/>
      </right>
      <top style="medium">
        <color indexed="8"/>
      </top>
      <bottom style="thin">
        <color indexed="8"/>
      </bottom>
      <diagonal/>
    </border>
    <border>
      <left/>
      <right style="medium">
        <color indexed="8"/>
      </right>
      <top style="medium">
        <color indexed="8"/>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8"/>
      </left>
      <right style="thin">
        <color indexed="64"/>
      </right>
      <top/>
      <bottom style="thin">
        <color indexed="8"/>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style="medium">
        <color indexed="64"/>
      </left>
      <right/>
      <top style="thin">
        <color indexed="64"/>
      </top>
      <bottom/>
      <diagonal/>
    </border>
    <border>
      <left style="medium">
        <color indexed="8"/>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auto="1"/>
      </left>
      <right/>
      <top style="thin">
        <color auto="1"/>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auto="1"/>
      </left>
      <right style="medium">
        <color auto="1"/>
      </right>
      <top style="thin">
        <color auto="1"/>
      </top>
      <bottom/>
      <diagonal/>
    </border>
    <border>
      <left style="medium">
        <color auto="1"/>
      </left>
      <right/>
      <top/>
      <bottom style="medium">
        <color auto="1"/>
      </bottom>
      <diagonal/>
    </border>
    <border>
      <left style="medium">
        <color auto="1"/>
      </left>
      <right style="medium">
        <color auto="1"/>
      </right>
      <top/>
      <bottom style="thin">
        <color auto="1"/>
      </bottom>
      <diagonal/>
    </border>
    <border>
      <left style="thin">
        <color auto="1"/>
      </left>
      <right style="thin">
        <color auto="1"/>
      </right>
      <top/>
      <bottom style="thin">
        <color auto="1"/>
      </bottom>
      <diagonal/>
    </border>
    <border>
      <left style="thin">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indexed="64"/>
      </left>
      <right style="medium">
        <color indexed="64"/>
      </right>
      <top/>
      <bottom/>
      <diagonal/>
    </border>
    <border>
      <left style="thin">
        <color auto="1"/>
      </left>
      <right/>
      <top style="medium">
        <color auto="1"/>
      </top>
      <bottom style="thin">
        <color auto="1"/>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right style="thin">
        <color indexed="64"/>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right style="medium">
        <color indexed="64"/>
      </right>
      <top style="thin">
        <color auto="1"/>
      </top>
      <bottom style="thin">
        <color indexed="64"/>
      </bottom>
      <diagonal/>
    </border>
    <border>
      <left/>
      <right style="medium">
        <color indexed="64"/>
      </right>
      <top style="thin">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style="thin">
        <color auto="1"/>
      </bottom>
      <diagonal/>
    </border>
    <border>
      <left/>
      <right/>
      <top style="medium">
        <color auto="1"/>
      </top>
      <bottom style="thin">
        <color auto="1"/>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style="thin">
        <color auto="1"/>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thin">
        <color auto="1"/>
      </left>
      <right style="thin">
        <color auto="1"/>
      </right>
      <top/>
      <bottom style="thin">
        <color auto="1"/>
      </bottom>
      <diagonal/>
    </border>
  </borders>
  <cellStyleXfs count="2336">
    <xf numFmtId="0" fontId="0" fillId="0" borderId="0"/>
    <xf numFmtId="170" fontId="22" fillId="0" borderId="0" applyFont="0" applyFill="0" applyBorder="0" applyAlignment="0" applyProtection="0"/>
    <xf numFmtId="43" fontId="22" fillId="0" borderId="0" applyFont="0" applyFill="0" applyBorder="0" applyAlignment="0" applyProtection="0"/>
    <xf numFmtId="168" fontId="22" fillId="0" borderId="0" applyFont="0" applyFill="0" applyBorder="0" applyAlignment="0" applyProtection="0"/>
    <xf numFmtId="169" fontId="22" fillId="0" borderId="0" applyFont="0" applyFill="0" applyBorder="0" applyAlignment="0" applyProtection="0"/>
    <xf numFmtId="170"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xf numFmtId="165" fontId="22" fillId="0" borderId="0" applyFill="0" applyBorder="0" applyAlignment="0" applyProtection="0"/>
    <xf numFmtId="0" fontId="75" fillId="15" borderId="0" applyNumberFormat="0" applyBorder="0" applyAlignment="0" applyProtection="0"/>
    <xf numFmtId="0" fontId="22" fillId="0" borderId="0" applyNumberFormat="0" applyFill="0" applyBorder="0" applyAlignment="0" applyProtection="0"/>
    <xf numFmtId="0" fontId="3" fillId="0" borderId="0"/>
    <xf numFmtId="0" fontId="22" fillId="0" borderId="0"/>
    <xf numFmtId="0" fontId="22" fillId="14" borderId="46" applyNumberFormat="0" applyFont="0" applyAlignment="0" applyProtection="0"/>
    <xf numFmtId="164"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74" fontId="22" fillId="0" borderId="0" applyFont="0" applyFill="0" applyBorder="0" applyAlignment="0" applyProtection="0"/>
    <xf numFmtId="164" fontId="22" fillId="0" borderId="0" applyFont="0" applyFill="0" applyBorder="0" applyAlignment="0" applyProtection="0"/>
    <xf numFmtId="171"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64" fontId="22" fillId="0" borderId="0" applyFont="0" applyFill="0" applyBorder="0" applyAlignment="0" applyProtection="0"/>
    <xf numFmtId="0" fontId="22" fillId="0" borderId="0"/>
    <xf numFmtId="0" fontId="22" fillId="0" borderId="0" applyNumberForma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0" fontId="75" fillId="10" borderId="0" applyNumberFormat="0" applyBorder="0" applyAlignment="0" applyProtection="0"/>
    <xf numFmtId="170" fontId="22" fillId="0" borderId="0" applyFont="0" applyFill="0" applyBorder="0" applyAlignment="0" applyProtection="0"/>
    <xf numFmtId="0" fontId="74" fillId="11" borderId="0" applyNumberFormat="0" applyBorder="0" applyAlignment="0" applyProtection="0"/>
    <xf numFmtId="165" fontId="22" fillId="0" borderId="0" applyFill="0" applyBorder="0" applyAlignment="0" applyProtection="0"/>
    <xf numFmtId="0" fontId="22" fillId="0" borderId="0" applyNumberFormat="0" applyFill="0" applyBorder="0" applyAlignment="0" applyProtection="0"/>
    <xf numFmtId="169" fontId="74"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0" fontId="22" fillId="0" borderId="0" applyNumberFormat="0" applyFill="0" applyBorder="0" applyAlignment="0" applyProtection="0"/>
    <xf numFmtId="0" fontId="22" fillId="0" borderId="0"/>
    <xf numFmtId="0" fontId="22" fillId="0" borderId="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178" fontId="22" fillId="0" borderId="0" applyFont="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43" fontId="22" fillId="0" borderId="0" applyFont="0" applyFill="0" applyBorder="0" applyAlignment="0" applyProtection="0"/>
    <xf numFmtId="170" fontId="22" fillId="0" borderId="0" applyFont="0" applyFill="0" applyBorder="0" applyAlignment="0" applyProtection="0"/>
    <xf numFmtId="0" fontId="74" fillId="24" borderId="0" applyNumberFormat="0" applyBorder="0" applyAlignment="0" applyProtection="0"/>
    <xf numFmtId="0" fontId="22" fillId="0" borderId="0"/>
    <xf numFmtId="0" fontId="22" fillId="0" borderId="0" applyNumberFormat="0" applyFill="0" applyBorder="0" applyAlignment="0" applyProtection="0"/>
    <xf numFmtId="175" fontId="22" fillId="0" borderId="0" applyFill="0" applyBorder="0" applyAlignment="0" applyProtection="0"/>
    <xf numFmtId="0" fontId="22" fillId="0" borderId="0"/>
    <xf numFmtId="43" fontId="22" fillId="0" borderId="0" applyFont="0" applyFill="0" applyBorder="0" applyAlignment="0" applyProtection="0"/>
    <xf numFmtId="43" fontId="74"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74" fillId="26" borderId="0" applyNumberFormat="0" applyBorder="0" applyAlignment="0" applyProtection="0"/>
    <xf numFmtId="0" fontId="22" fillId="0" borderId="0"/>
    <xf numFmtId="167" fontId="22" fillId="0" borderId="0" applyFill="0" applyBorder="0" applyAlignment="0" applyProtection="0"/>
    <xf numFmtId="167" fontId="22" fillId="0" borderId="0" applyFill="0" applyBorder="0" applyAlignment="0" applyProtection="0"/>
    <xf numFmtId="0" fontId="22" fillId="0" borderId="0" applyNumberFormat="0" applyFill="0" applyBorder="0" applyAlignment="0" applyProtection="0"/>
    <xf numFmtId="167" fontId="22" fillId="0" borderId="0" applyFill="0" applyBorder="0" applyAlignment="0" applyProtection="0"/>
    <xf numFmtId="167" fontId="22" fillId="0" borderId="0" applyFill="0" applyBorder="0" applyAlignment="0" applyProtection="0"/>
    <xf numFmtId="43" fontId="22" fillId="0" borderId="0" applyFont="0" applyFill="0" applyBorder="0" applyAlignment="0" applyProtection="0"/>
    <xf numFmtId="172" fontId="22" fillId="0" borderId="0" applyFon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77" fillId="0" borderId="45"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9" fontId="22" fillId="0" borderId="0" applyFont="0" applyFill="0" applyBorder="0" applyAlignment="0" applyProtection="0"/>
    <xf numFmtId="0" fontId="22" fillId="0" borderId="0" applyNumberFormat="0" applyFill="0" applyBorder="0" applyAlignment="0" applyProtection="0"/>
    <xf numFmtId="170" fontId="22" fillId="0" borderId="0" applyFont="0" applyFill="0" applyBorder="0" applyAlignment="0" applyProtection="0"/>
    <xf numFmtId="0" fontId="22" fillId="0" borderId="0" applyNumberFormat="0" applyFill="0" applyBorder="0" applyAlignment="0" applyProtection="0"/>
    <xf numFmtId="41" fontId="22" fillId="0" borderId="0" applyFont="0" applyFill="0" applyBorder="0" applyAlignment="0" applyProtection="0"/>
    <xf numFmtId="167" fontId="22" fillId="0" borderId="0" applyFill="0" applyBorder="0" applyAlignment="0" applyProtection="0"/>
    <xf numFmtId="167" fontId="22" fillId="0" borderId="0" applyFill="0" applyBorder="0" applyAlignment="0" applyProtection="0"/>
    <xf numFmtId="43" fontId="22" fillId="0" borderId="0" applyFont="0" applyFill="0" applyBorder="0" applyAlignment="0" applyProtection="0"/>
    <xf numFmtId="165" fontId="22" fillId="0" borderId="0" applyFill="0" applyBorder="0" applyAlignment="0" applyProtection="0"/>
    <xf numFmtId="0" fontId="74" fillId="23" borderId="0" applyNumberFormat="0" applyBorder="0" applyAlignment="0" applyProtection="0"/>
    <xf numFmtId="0" fontId="84" fillId="17" borderId="0" applyNumberFormat="0" applyBorder="0" applyAlignment="0" applyProtection="0"/>
    <xf numFmtId="172" fontId="22" fillId="0" borderId="0" applyFon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67" fontId="22" fillId="0" borderId="0" applyFill="0" applyBorder="0" applyAlignment="0" applyProtection="0"/>
    <xf numFmtId="167" fontId="22" fillId="0" borderId="0" applyFill="0" applyBorder="0" applyAlignment="0" applyProtection="0"/>
    <xf numFmtId="0" fontId="22" fillId="0" borderId="0" applyNumberFormat="0" applyFill="0" applyBorder="0" applyAlignment="0" applyProtection="0"/>
    <xf numFmtId="43" fontId="22" fillId="0" borderId="0" applyFont="0" applyFill="0" applyBorder="0" applyAlignment="0" applyProtection="0"/>
    <xf numFmtId="0" fontId="22" fillId="0" borderId="0" applyNumberFormat="0" applyFill="0" applyBorder="0" applyAlignment="0" applyProtection="0"/>
    <xf numFmtId="0" fontId="22" fillId="0" borderId="0"/>
    <xf numFmtId="0" fontId="22" fillId="0" borderId="0"/>
    <xf numFmtId="0" fontId="74" fillId="20" borderId="0" applyNumberFormat="0" applyBorder="0" applyAlignment="0" applyProtection="0"/>
    <xf numFmtId="172" fontId="22" fillId="0" borderId="0" applyFon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67" fontId="22" fillId="0" borderId="0" applyFill="0" applyBorder="0" applyAlignment="0" applyProtection="0"/>
    <xf numFmtId="167" fontId="22" fillId="0" borderId="0" applyFill="0" applyBorder="0" applyAlignment="0" applyProtection="0"/>
    <xf numFmtId="0" fontId="74" fillId="26" borderId="0" applyNumberFormat="0" applyBorder="0" applyAlignment="0" applyProtection="0"/>
    <xf numFmtId="0" fontId="22" fillId="0" borderId="0"/>
    <xf numFmtId="0" fontId="74" fillId="17" borderId="0" applyNumberFormat="0" applyBorder="0" applyAlignment="0" applyProtection="0"/>
    <xf numFmtId="172" fontId="22" fillId="0" borderId="0" applyFon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74" fillId="26" borderId="0" applyNumberFormat="0" applyBorder="0" applyAlignment="0" applyProtection="0"/>
    <xf numFmtId="172" fontId="22" fillId="0" borderId="0" applyFon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64" fontId="22" fillId="0" borderId="0" applyFont="0" applyFill="0" applyBorder="0" applyAlignment="0" applyProtection="0"/>
    <xf numFmtId="43" fontId="22" fillId="0" borderId="0" applyFont="0" applyFill="0" applyBorder="0" applyAlignment="0" applyProtection="0"/>
    <xf numFmtId="0" fontId="74" fillId="10" borderId="0" applyNumberFormat="0" applyBorder="0" applyAlignment="0" applyProtection="0"/>
    <xf numFmtId="0" fontId="75" fillId="10" borderId="0" applyNumberFormat="0" applyBorder="0" applyAlignment="0" applyProtection="0"/>
    <xf numFmtId="0" fontId="74" fillId="26" borderId="0" applyNumberFormat="0" applyBorder="0" applyAlignment="0" applyProtection="0"/>
    <xf numFmtId="0" fontId="22" fillId="0" borderId="0"/>
    <xf numFmtId="0" fontId="22" fillId="0" borderId="0"/>
    <xf numFmtId="0" fontId="22" fillId="0" borderId="0" applyNumberFormat="0" applyFill="0" applyBorder="0" applyAlignment="0" applyProtection="0"/>
    <xf numFmtId="0" fontId="74" fillId="28" borderId="0" applyNumberFormat="0" applyBorder="0" applyAlignment="0" applyProtection="0"/>
    <xf numFmtId="172" fontId="22" fillId="0" borderId="0" applyFon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78" fillId="5" borderId="47" applyNumberFormat="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74" fillId="18" borderId="0" applyNumberFormat="0" applyBorder="0" applyAlignment="0" applyProtection="0"/>
    <xf numFmtId="0" fontId="22" fillId="0" borderId="0" applyNumberFormat="0" applyFill="0" applyBorder="0" applyAlignment="0" applyProtection="0"/>
    <xf numFmtId="0" fontId="80" fillId="20" borderId="0" applyNumberFormat="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64" fontId="22" fillId="0" borderId="0" applyFont="0" applyFill="0" applyBorder="0" applyAlignment="0" applyProtection="0"/>
    <xf numFmtId="0" fontId="22" fillId="0" borderId="0" applyNumberFormat="0" applyFill="0" applyBorder="0" applyAlignment="0" applyProtection="0"/>
    <xf numFmtId="169" fontId="22" fillId="0" borderId="0" applyFont="0" applyFill="0" applyBorder="0" applyAlignment="0" applyProtection="0"/>
    <xf numFmtId="169" fontId="74" fillId="0" borderId="0" applyFon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43"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67" fontId="22" fillId="0" borderId="0" applyFill="0" applyBorder="0" applyAlignment="0" applyProtection="0"/>
    <xf numFmtId="167" fontId="22" fillId="0" borderId="0" applyFill="0" applyBorder="0" applyAlignment="0" applyProtection="0"/>
    <xf numFmtId="43"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75" fillId="10" borderId="0" applyNumberFormat="0" applyBorder="0" applyAlignment="0" applyProtection="0"/>
    <xf numFmtId="0" fontId="22" fillId="0" borderId="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9" fontId="22" fillId="0" borderId="0" applyFont="0" applyFill="0" applyBorder="0" applyAlignment="0" applyProtection="0"/>
    <xf numFmtId="0" fontId="22" fillId="0" borderId="0"/>
    <xf numFmtId="0" fontId="22" fillId="0" borderId="0"/>
    <xf numFmtId="0" fontId="75" fillId="25" borderId="0" applyNumberFormat="0" applyBorder="0" applyAlignment="0" applyProtection="0"/>
    <xf numFmtId="0" fontId="22" fillId="0" borderId="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0" fontId="79" fillId="9" borderId="48" applyNumberFormat="0" applyAlignment="0" applyProtection="0"/>
    <xf numFmtId="0" fontId="78" fillId="5" borderId="47" applyNumberFormat="0" applyAlignment="0" applyProtection="0"/>
    <xf numFmtId="165" fontId="22" fillId="0" borderId="0" applyFill="0" applyBorder="0" applyAlignment="0" applyProtection="0"/>
    <xf numFmtId="165" fontId="22" fillId="0" borderId="0" applyFill="0" applyBorder="0" applyAlignment="0" applyProtection="0"/>
    <xf numFmtId="0" fontId="87" fillId="0" borderId="51"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0" fontId="22" fillId="0" borderId="0" applyFont="0" applyFill="0" applyBorder="0" applyAlignment="0" applyProtection="0"/>
    <xf numFmtId="0" fontId="22" fillId="0" borderId="0"/>
    <xf numFmtId="0" fontId="22" fillId="0" borderId="0" applyNumberFormat="0" applyFill="0" applyBorder="0" applyAlignment="0" applyProtection="0"/>
    <xf numFmtId="0" fontId="22" fillId="0" borderId="0" applyNumberFormat="0" applyFill="0" applyBorder="0" applyAlignment="0" applyProtection="0"/>
    <xf numFmtId="0" fontId="80" fillId="20" borderId="0" applyNumberFormat="0" applyBorder="0" applyAlignment="0" applyProtection="0"/>
    <xf numFmtId="0" fontId="74" fillId="18" borderId="0" applyNumberFormat="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43" fontId="22" fillId="0" borderId="0" applyFont="0" applyFill="0" applyBorder="0" applyAlignment="0" applyProtection="0"/>
    <xf numFmtId="0" fontId="88" fillId="0" borderId="52"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0" fontId="74" fillId="10" borderId="0" applyNumberFormat="0" applyBorder="0" applyAlignment="0" applyProtection="0"/>
    <xf numFmtId="172" fontId="22" fillId="0" borderId="0" applyFont="0" applyFill="0" applyBorder="0" applyAlignment="0" applyProtection="0"/>
    <xf numFmtId="170" fontId="22" fillId="0" borderId="0" applyFont="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22" fillId="0" borderId="0" applyNumberForma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88" fillId="0" borderId="52" applyNumberFormat="0" applyFill="0" applyAlignment="0" applyProtection="0"/>
    <xf numFmtId="0" fontId="83" fillId="0" borderId="0" applyNumberFormat="0" applyFill="0" applyBorder="0" applyAlignment="0" applyProtection="0"/>
    <xf numFmtId="0" fontId="22" fillId="0" borderId="0" applyNumberFormat="0" applyFill="0" applyBorder="0" applyAlignment="0" applyProtection="0"/>
    <xf numFmtId="0" fontId="75" fillId="15" borderId="0" applyNumberFormat="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74" fillId="24" borderId="0" applyNumberFormat="0" applyBorder="0" applyAlignment="0" applyProtection="0"/>
    <xf numFmtId="172" fontId="22" fillId="0" borderId="0" applyFont="0" applyFill="0" applyBorder="0" applyAlignment="0" applyProtection="0"/>
    <xf numFmtId="173"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43" fontId="22" fillId="0" borderId="0" applyFont="0" applyFill="0" applyBorder="0" applyAlignment="0" applyProtection="0"/>
    <xf numFmtId="0" fontId="22" fillId="0" borderId="0"/>
    <xf numFmtId="0" fontId="74" fillId="23" borderId="0" applyNumberFormat="0" applyBorder="0" applyAlignment="0" applyProtection="0"/>
    <xf numFmtId="0" fontId="76" fillId="0" borderId="0" applyNumberFormat="0" applyFill="0" applyBorder="0" applyAlignment="0" applyProtection="0"/>
    <xf numFmtId="170" fontId="22" fillId="0" borderId="0" applyFont="0" applyFill="0" applyBorder="0" applyAlignment="0" applyProtection="0"/>
    <xf numFmtId="0" fontId="74" fillId="23" borderId="0" applyNumberFormat="0" applyBorder="0" applyAlignment="0" applyProtection="0"/>
    <xf numFmtId="0" fontId="22" fillId="0" borderId="0"/>
    <xf numFmtId="0" fontId="74" fillId="23" borderId="0" applyNumberFormat="0" applyBorder="0" applyAlignment="0" applyProtection="0"/>
    <xf numFmtId="0" fontId="22" fillId="0" borderId="0"/>
    <xf numFmtId="0" fontId="74" fillId="23" borderId="0" applyNumberFormat="0" applyBorder="0" applyAlignment="0" applyProtection="0"/>
    <xf numFmtId="164" fontId="22" fillId="0" borderId="0" applyFont="0" applyFill="0" applyBorder="0" applyAlignment="0" applyProtection="0"/>
    <xf numFmtId="164" fontId="22" fillId="0" borderId="0" applyFont="0" applyFill="0" applyBorder="0" applyAlignment="0" applyProtection="0"/>
    <xf numFmtId="0" fontId="74" fillId="18" borderId="0" applyNumberFormat="0" applyBorder="0" applyAlignment="0" applyProtection="0"/>
    <xf numFmtId="172"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0" fontId="22" fillId="0" borderId="0"/>
    <xf numFmtId="0" fontId="22" fillId="0" borderId="0"/>
    <xf numFmtId="0" fontId="74" fillId="20" borderId="0" applyNumberFormat="0" applyBorder="0" applyAlignment="0" applyProtection="0"/>
    <xf numFmtId="164" fontId="22" fillId="0" borderId="0" applyFont="0" applyFill="0" applyBorder="0" applyAlignment="0" applyProtection="0"/>
    <xf numFmtId="0" fontId="74" fillId="20" borderId="0" applyNumberFormat="0" applyBorder="0" applyAlignment="0" applyProtection="0"/>
    <xf numFmtId="0" fontId="22" fillId="0" borderId="0"/>
    <xf numFmtId="0" fontId="22" fillId="0" borderId="0"/>
    <xf numFmtId="0" fontId="74" fillId="20" borderId="0" applyNumberFormat="0" applyBorder="0" applyAlignment="0" applyProtection="0"/>
    <xf numFmtId="43" fontId="22" fillId="0" borderId="0" applyFont="0" applyFill="0" applyBorder="0" applyAlignment="0" applyProtection="0"/>
    <xf numFmtId="0" fontId="22" fillId="0" borderId="0"/>
    <xf numFmtId="0" fontId="22" fillId="0" borderId="0"/>
    <xf numFmtId="164" fontId="22" fillId="0" borderId="0" applyFont="0" applyFill="0" applyBorder="0" applyAlignment="0" applyProtection="0"/>
    <xf numFmtId="164" fontId="22" fillId="0" borderId="0" applyFont="0" applyFill="0" applyBorder="0" applyAlignment="0" applyProtection="0"/>
    <xf numFmtId="0" fontId="74" fillId="11" borderId="0" applyNumberFormat="0" applyBorder="0" applyAlignment="0" applyProtection="0"/>
    <xf numFmtId="172" fontId="22" fillId="0" borderId="0" applyFont="0" applyFill="0" applyBorder="0" applyAlignment="0" applyProtection="0"/>
    <xf numFmtId="0" fontId="22" fillId="0" borderId="0"/>
    <xf numFmtId="0" fontId="22" fillId="0" borderId="0"/>
    <xf numFmtId="0" fontId="74" fillId="20" borderId="0" applyNumberFormat="0" applyBorder="0" applyAlignment="0" applyProtection="0"/>
    <xf numFmtId="0" fontId="86" fillId="0" borderId="0" applyNumberFormat="0" applyFill="0" applyBorder="0" applyAlignment="0" applyProtection="0"/>
    <xf numFmtId="0" fontId="22" fillId="0" borderId="0"/>
    <xf numFmtId="0" fontId="22" fillId="0" borderId="0"/>
    <xf numFmtId="43" fontId="22" fillId="0" borderId="0" applyFont="0" applyFill="0" applyBorder="0" applyAlignment="0" applyProtection="0"/>
    <xf numFmtId="0" fontId="74" fillId="17" borderId="0" applyNumberFormat="0" applyBorder="0" applyAlignment="0" applyProtection="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86" fillId="0" borderId="0" applyNumberFormat="0" applyFill="0" applyBorder="0" applyAlignment="0" applyProtection="0"/>
    <xf numFmtId="0" fontId="74" fillId="17" borderId="0" applyNumberFormat="0" applyBorder="0" applyAlignment="0" applyProtection="0"/>
    <xf numFmtId="0" fontId="22" fillId="0" borderId="0"/>
    <xf numFmtId="0" fontId="74" fillId="17" borderId="0" applyNumberFormat="0" applyBorder="0" applyAlignment="0" applyProtection="0"/>
    <xf numFmtId="0" fontId="22" fillId="0" borderId="0"/>
    <xf numFmtId="43" fontId="74" fillId="0" borderId="0" applyFont="0" applyFill="0" applyBorder="0" applyAlignment="0" applyProtection="0"/>
    <xf numFmtId="0" fontId="22" fillId="0" borderId="0"/>
    <xf numFmtId="0" fontId="22" fillId="0" borderId="0"/>
    <xf numFmtId="0" fontId="86" fillId="0" borderId="0" applyNumberFormat="0" applyFill="0" applyBorder="0" applyAlignment="0" applyProtection="0"/>
    <xf numFmtId="0" fontId="75" fillId="12" borderId="0" applyNumberFormat="0" applyBorder="0" applyAlignment="0" applyProtection="0"/>
    <xf numFmtId="0" fontId="86" fillId="0" borderId="0" applyNumberFormat="0" applyFill="0" applyBorder="0" applyAlignment="0" applyProtection="0"/>
    <xf numFmtId="0" fontId="74" fillId="17" borderId="0" applyNumberFormat="0" applyBorder="0" applyAlignment="0" applyProtection="0"/>
    <xf numFmtId="0" fontId="22" fillId="0" borderId="0"/>
    <xf numFmtId="168" fontId="69" fillId="0" borderId="0"/>
    <xf numFmtId="0" fontId="74" fillId="26" borderId="0" applyNumberFormat="0" applyBorder="0" applyAlignment="0" applyProtection="0"/>
    <xf numFmtId="0" fontId="74" fillId="26" borderId="0" applyNumberFormat="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0" fontId="74" fillId="28" borderId="0" applyNumberFormat="0" applyBorder="0" applyAlignment="0" applyProtection="0"/>
    <xf numFmtId="0" fontId="3" fillId="0" borderId="0"/>
    <xf numFmtId="165" fontId="22" fillId="0" borderId="0" applyFill="0" applyBorder="0" applyAlignment="0" applyProtection="0"/>
    <xf numFmtId="0" fontId="74" fillId="28" borderId="0" applyNumberFormat="0" applyBorder="0" applyAlignment="0" applyProtection="0"/>
    <xf numFmtId="0" fontId="22" fillId="0" borderId="0"/>
    <xf numFmtId="0" fontId="74" fillId="28" borderId="0" applyNumberFormat="0" applyBorder="0" applyAlignment="0" applyProtection="0"/>
    <xf numFmtId="0" fontId="3" fillId="0" borderId="0"/>
    <xf numFmtId="0" fontId="75" fillId="13" borderId="0" applyNumberFormat="0" applyBorder="0" applyAlignment="0" applyProtection="0"/>
    <xf numFmtId="0" fontId="74" fillId="28" borderId="0" applyNumberFormat="0" applyBorder="0" applyAlignment="0" applyProtection="0"/>
    <xf numFmtId="0" fontId="3" fillId="0" borderId="0"/>
    <xf numFmtId="0" fontId="77" fillId="0" borderId="45" applyNumberFormat="0" applyFill="0" applyAlignment="0" applyProtection="0"/>
    <xf numFmtId="0" fontId="74" fillId="24" borderId="0" applyNumberFormat="0" applyBorder="0" applyAlignment="0" applyProtection="0"/>
    <xf numFmtId="0" fontId="30" fillId="0" borderId="0"/>
    <xf numFmtId="0" fontId="22" fillId="0" borderId="0"/>
    <xf numFmtId="0" fontId="87" fillId="0" borderId="51" applyNumberFormat="0" applyFill="0" applyAlignment="0" applyProtection="0"/>
    <xf numFmtId="0" fontId="74" fillId="24" borderId="0" applyNumberFormat="0" applyBorder="0" applyAlignment="0" applyProtection="0"/>
    <xf numFmtId="0" fontId="22" fillId="0" borderId="0"/>
    <xf numFmtId="169" fontId="74" fillId="0" borderId="0" applyFont="0" applyFill="0" applyBorder="0" applyAlignment="0" applyProtection="0"/>
    <xf numFmtId="0" fontId="22" fillId="0" borderId="0"/>
    <xf numFmtId="0" fontId="74" fillId="13" borderId="0" applyNumberFormat="0" applyBorder="0" applyAlignment="0" applyProtection="0"/>
    <xf numFmtId="0" fontId="75" fillId="15" borderId="0" applyNumberFormat="0" applyBorder="0" applyAlignment="0" applyProtection="0"/>
    <xf numFmtId="0" fontId="86" fillId="0" borderId="50" applyNumberFormat="0" applyFill="0" applyAlignment="0" applyProtection="0"/>
    <xf numFmtId="0" fontId="74" fillId="24" borderId="0" applyNumberFormat="0" applyBorder="0" applyAlignment="0" applyProtection="0"/>
    <xf numFmtId="0" fontId="30" fillId="0" borderId="0"/>
    <xf numFmtId="43" fontId="74" fillId="0" borderId="0" applyFont="0" applyFill="0" applyBorder="0" applyAlignment="0" applyProtection="0"/>
    <xf numFmtId="0" fontId="22" fillId="0" borderId="0"/>
    <xf numFmtId="164" fontId="22" fillId="0" borderId="0" applyFont="0" applyFill="0" applyBorder="0" applyAlignment="0" applyProtection="0"/>
    <xf numFmtId="164" fontId="22" fillId="0" borderId="0" applyFont="0" applyFill="0" applyBorder="0" applyAlignment="0" applyProtection="0"/>
    <xf numFmtId="0" fontId="74" fillId="18" borderId="0" applyNumberFormat="0" applyBorder="0" applyAlignment="0" applyProtection="0"/>
    <xf numFmtId="172" fontId="22" fillId="0" borderId="0" applyFont="0" applyFill="0" applyBorder="0" applyAlignment="0" applyProtection="0"/>
    <xf numFmtId="170"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0" fontId="74" fillId="13" borderId="0" applyNumberFormat="0" applyBorder="0" applyAlignment="0" applyProtection="0"/>
    <xf numFmtId="172" fontId="22" fillId="0" borderId="0" applyFont="0" applyFill="0" applyBorder="0" applyAlignment="0" applyProtection="0"/>
    <xf numFmtId="170"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0" fontId="74" fillId="26" borderId="0" applyNumberFormat="0" applyBorder="0" applyAlignment="0" applyProtection="0"/>
    <xf numFmtId="172" fontId="22" fillId="0" borderId="0" applyFont="0" applyFill="0" applyBorder="0" applyAlignment="0" applyProtection="0"/>
    <xf numFmtId="167" fontId="22" fillId="0" borderId="0" applyFill="0" applyBorder="0" applyAlignment="0" applyProtection="0"/>
    <xf numFmtId="167" fontId="22" fillId="0" borderId="0" applyFill="0" applyBorder="0" applyAlignment="0" applyProtection="0"/>
    <xf numFmtId="0" fontId="74" fillId="18" borderId="0" applyNumberFormat="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74" fillId="18" borderId="0" applyNumberFormat="0" applyBorder="0" applyAlignment="0" applyProtection="0"/>
    <xf numFmtId="167" fontId="22" fillId="0" borderId="0" applyFill="0" applyBorder="0" applyAlignment="0" applyProtection="0"/>
    <xf numFmtId="167" fontId="22" fillId="0" borderId="0" applyFill="0" applyBorder="0" applyAlignment="0" applyProtection="0"/>
    <xf numFmtId="0" fontId="74" fillId="18" borderId="0" applyNumberFormat="0" applyBorder="0" applyAlignment="0" applyProtection="0"/>
    <xf numFmtId="43" fontId="22" fillId="0" borderId="0" applyFont="0" applyFill="0" applyBorder="0" applyAlignment="0" applyProtection="0"/>
    <xf numFmtId="167" fontId="22" fillId="0" borderId="0" applyFill="0" applyBorder="0" applyAlignment="0" applyProtection="0"/>
    <xf numFmtId="167" fontId="22" fillId="0" borderId="0" applyFill="0" applyBorder="0" applyAlignment="0" applyProtection="0"/>
    <xf numFmtId="0" fontId="74" fillId="18" borderId="0" applyNumberFormat="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74" fillId="10" borderId="0" applyNumberFormat="0" applyBorder="0" applyAlignment="0" applyProtection="0"/>
    <xf numFmtId="43" fontId="22" fillId="0" borderId="0" applyFont="0" applyFill="0" applyBorder="0" applyAlignment="0" applyProtection="0"/>
    <xf numFmtId="0" fontId="74" fillId="10" borderId="0" applyNumberFormat="0" applyBorder="0" applyAlignment="0" applyProtection="0"/>
    <xf numFmtId="43" fontId="22" fillId="0" borderId="0" applyFont="0" applyFill="0" applyBorder="0" applyAlignment="0" applyProtection="0"/>
    <xf numFmtId="0" fontId="74" fillId="10" borderId="0" applyNumberFormat="0" applyBorder="0" applyAlignment="0" applyProtection="0"/>
    <xf numFmtId="43" fontId="22" fillId="0" borderId="0" applyFont="0" applyFill="0" applyBorder="0" applyAlignment="0" applyProtection="0"/>
    <xf numFmtId="175" fontId="22" fillId="0" borderId="0" applyFill="0" applyBorder="0" applyAlignment="0" applyProtection="0"/>
    <xf numFmtId="175" fontId="22" fillId="0" borderId="0" applyFill="0" applyBorder="0" applyAlignment="0" applyProtection="0"/>
    <xf numFmtId="169" fontId="74" fillId="0" borderId="0" applyFont="0" applyFill="0" applyBorder="0" applyAlignment="0" applyProtection="0"/>
    <xf numFmtId="0" fontId="74" fillId="13" borderId="0" applyNumberFormat="0" applyBorder="0" applyAlignment="0" applyProtection="0"/>
    <xf numFmtId="175" fontId="22" fillId="0" borderId="0" applyFill="0" applyBorder="0" applyAlignment="0" applyProtection="0"/>
    <xf numFmtId="175" fontId="22" fillId="0" borderId="0" applyFill="0" applyBorder="0" applyAlignment="0" applyProtection="0"/>
    <xf numFmtId="43" fontId="3" fillId="0" borderId="0" applyFont="0" applyFill="0" applyBorder="0" applyAlignment="0" applyProtection="0"/>
    <xf numFmtId="0" fontId="74" fillId="13" borderId="0" applyNumberFormat="0" applyBorder="0" applyAlignment="0" applyProtection="0"/>
    <xf numFmtId="175" fontId="22" fillId="0" borderId="0" applyFill="0" applyBorder="0" applyAlignment="0" applyProtection="0"/>
    <xf numFmtId="175" fontId="22" fillId="0" borderId="0" applyFill="0" applyBorder="0" applyAlignment="0" applyProtection="0"/>
    <xf numFmtId="0" fontId="74" fillId="13" borderId="0" applyNumberFormat="0" applyBorder="0" applyAlignment="0" applyProtection="0"/>
    <xf numFmtId="0" fontId="74" fillId="26" borderId="0" applyNumberFormat="0" applyBorder="0" applyAlignment="0" applyProtection="0"/>
    <xf numFmtId="0" fontId="22" fillId="0" borderId="0"/>
    <xf numFmtId="0" fontId="22" fillId="0" borderId="0" applyNumberFormat="0" applyFill="0" applyBorder="0" applyAlignment="0" applyProtection="0"/>
    <xf numFmtId="43" fontId="22" fillId="0" borderId="0" applyFont="0" applyFill="0" applyBorder="0" applyAlignment="0" applyProtection="0"/>
    <xf numFmtId="0" fontId="74" fillId="26" borderId="0" applyNumberFormat="0" applyBorder="0" applyAlignment="0" applyProtection="0"/>
    <xf numFmtId="0" fontId="22" fillId="0" borderId="0" applyNumberFormat="0" applyFill="0" applyBorder="0" applyAlignment="0" applyProtection="0"/>
    <xf numFmtId="0" fontId="75" fillId="29" borderId="0" applyNumberFormat="0" applyBorder="0" applyAlignment="0" applyProtection="0"/>
    <xf numFmtId="0" fontId="74" fillId="26" borderId="0" applyNumberFormat="0" applyBorder="0" applyAlignment="0" applyProtection="0"/>
    <xf numFmtId="0" fontId="74" fillId="18" borderId="0" applyNumberFormat="0" applyBorder="0" applyAlignment="0" applyProtection="0"/>
    <xf numFmtId="0" fontId="80" fillId="20" borderId="0" applyNumberFormat="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0" fontId="74" fillId="18" borderId="0" applyNumberFormat="0" applyBorder="0" applyAlignment="0" applyProtection="0"/>
    <xf numFmtId="0" fontId="80" fillId="20" borderId="0" applyNumberFormat="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170" fontId="22" fillId="0" borderId="0" applyFont="0" applyFill="0" applyBorder="0" applyAlignment="0" applyProtection="0"/>
    <xf numFmtId="0" fontId="74" fillId="11" borderId="0" applyNumberFormat="0" applyBorder="0" applyAlignment="0" applyProtection="0"/>
    <xf numFmtId="0" fontId="74" fillId="11" borderId="0" applyNumberFormat="0" applyBorder="0" applyAlignment="0" applyProtection="0"/>
    <xf numFmtId="0" fontId="74" fillId="11" borderId="0" applyNumberFormat="0" applyBorder="0" applyAlignment="0" applyProtection="0"/>
    <xf numFmtId="0" fontId="75" fillId="12" borderId="0" applyNumberFormat="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75" fillId="10" borderId="0" applyNumberFormat="0" applyBorder="0" applyAlignment="0" applyProtection="0"/>
    <xf numFmtId="0" fontId="75" fillId="13" borderId="0" applyNumberFormat="0" applyBorder="0" applyAlignment="0" applyProtection="0"/>
    <xf numFmtId="0" fontId="75" fillId="15" borderId="0" applyNumberFormat="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75" fillId="19" borderId="0" applyNumberFormat="0" applyBorder="0" applyAlignment="0" applyProtection="0"/>
    <xf numFmtId="0" fontId="75" fillId="25" borderId="0" applyNumberFormat="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0" fontId="75" fillId="12" borderId="0" applyNumberFormat="0" applyBorder="0" applyAlignment="0" applyProtection="0"/>
    <xf numFmtId="0" fontId="75" fillId="12" borderId="0" applyNumberFormat="0" applyBorder="0" applyAlignment="0" applyProtection="0"/>
    <xf numFmtId="0" fontId="75" fillId="12" borderId="0" applyNumberFormat="0" applyBorder="0" applyAlignment="0" applyProtection="0"/>
    <xf numFmtId="0" fontId="22" fillId="0" borderId="0"/>
    <xf numFmtId="43" fontId="22" fillId="0" borderId="0" applyFont="0" applyFill="0" applyBorder="0" applyAlignment="0" applyProtection="0"/>
    <xf numFmtId="43" fontId="74" fillId="0" borderId="0" applyFont="0" applyFill="0" applyBorder="0" applyAlignment="0" applyProtection="0"/>
    <xf numFmtId="0" fontId="75" fillId="10" borderId="0" applyNumberFormat="0" applyBorder="0" applyAlignment="0" applyProtection="0"/>
    <xf numFmtId="0" fontId="75" fillId="13" borderId="0" applyNumberFormat="0" applyBorder="0" applyAlignment="0" applyProtection="0"/>
    <xf numFmtId="0" fontId="75" fillId="13" borderId="0" applyNumberFormat="0" applyBorder="0" applyAlignment="0" applyProtection="0"/>
    <xf numFmtId="0" fontId="75" fillId="13"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22" fillId="0" borderId="0" applyNumberForma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71" fontId="22" fillId="0" borderId="0" applyFill="0" applyBorder="0" applyAlignment="0" applyProtection="0"/>
    <xf numFmtId="0" fontId="75" fillId="19" borderId="0" applyNumberFormat="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75" fillId="19" borderId="0" applyNumberFormat="0" applyBorder="0" applyAlignment="0" applyProtection="0"/>
    <xf numFmtId="0" fontId="22" fillId="0" borderId="0"/>
    <xf numFmtId="0" fontId="22" fillId="0" borderId="0"/>
    <xf numFmtId="165" fontId="22" fillId="0" borderId="0" applyFill="0" applyBorder="0" applyAlignment="0" applyProtection="0"/>
    <xf numFmtId="41" fontId="22" fillId="0" borderId="0" applyFont="0" applyFill="0" applyBorder="0" applyAlignment="0" applyProtection="0"/>
    <xf numFmtId="176"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75" fillId="19" borderId="0" applyNumberFormat="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75" fillId="19"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170" fontId="22" fillId="0" borderId="0" applyFont="0" applyFill="0" applyBorder="0" applyAlignment="0" applyProtection="0"/>
    <xf numFmtId="0" fontId="22" fillId="0" borderId="0"/>
    <xf numFmtId="0" fontId="22" fillId="0" borderId="0"/>
    <xf numFmtId="0" fontId="75" fillId="25" borderId="0" applyNumberFormat="0" applyBorder="0" applyAlignment="0" applyProtection="0"/>
    <xf numFmtId="0" fontId="22" fillId="0" borderId="0" applyNumberFormat="0" applyFill="0" applyBorder="0" applyAlignment="0" applyProtection="0"/>
    <xf numFmtId="0" fontId="75" fillId="27" borderId="0" applyNumberFormat="0" applyBorder="0" applyAlignment="0" applyProtection="0"/>
    <xf numFmtId="0" fontId="22" fillId="0" borderId="0" applyNumberFormat="0" applyFill="0" applyBorder="0" applyAlignment="0" applyProtection="0"/>
    <xf numFmtId="0" fontId="75" fillId="21" borderId="0" applyNumberFormat="0" applyBorder="0" applyAlignment="0" applyProtection="0"/>
    <xf numFmtId="9" fontId="22" fillId="0" borderId="0" applyFont="0" applyFill="0" applyBorder="0" applyAlignment="0" applyProtection="0"/>
    <xf numFmtId="0" fontId="22" fillId="0" borderId="0" applyNumberForma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0" fontId="75" fillId="15" borderId="0" applyNumberFormat="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0" fontId="75" fillId="19" borderId="0" applyNumberFormat="0" applyBorder="0" applyAlignment="0" applyProtection="0"/>
    <xf numFmtId="170"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0" fontId="75" fillId="16" borderId="0" applyNumberFormat="0" applyBorder="0" applyAlignment="0" applyProtection="0"/>
    <xf numFmtId="0" fontId="80" fillId="20" borderId="0" applyNumberFormat="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84" fillId="17" borderId="0" applyNumberFormat="0" applyBorder="0" applyAlignment="0" applyProtection="0"/>
    <xf numFmtId="0" fontId="75" fillId="19" borderId="0" applyNumberFormat="0" applyBorder="0" applyAlignment="0" applyProtection="0"/>
    <xf numFmtId="171"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84" fillId="17" borderId="0" applyNumberFormat="0" applyBorder="0" applyAlignment="0" applyProtection="0"/>
    <xf numFmtId="0" fontId="75" fillId="19" borderId="0" applyNumberFormat="0" applyBorder="0" applyAlignment="0" applyProtection="0"/>
    <xf numFmtId="43" fontId="22" fillId="0" borderId="0" applyFont="0" applyFill="0" applyBorder="0" applyAlignment="0" applyProtection="0"/>
    <xf numFmtId="0" fontId="84" fillId="17" borderId="0" applyNumberFormat="0" applyBorder="0" applyAlignment="0" applyProtection="0"/>
    <xf numFmtId="43" fontId="74" fillId="0" borderId="0" applyFont="0" applyFill="0" applyBorder="0" applyAlignment="0" applyProtection="0"/>
    <xf numFmtId="171" fontId="22" fillId="0" borderId="0" applyFill="0" applyBorder="0" applyAlignment="0" applyProtection="0"/>
    <xf numFmtId="170"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78" fillId="5" borderId="47" applyNumberFormat="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0" fontId="79" fillId="9" borderId="48" applyNumberFormat="0" applyAlignment="0" applyProtection="0"/>
    <xf numFmtId="0" fontId="78" fillId="5" borderId="47" applyNumberFormat="0" applyAlignment="0" applyProtection="0"/>
    <xf numFmtId="0" fontId="78" fillId="5" borderId="47" applyNumberFormat="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0" fontId="79" fillId="9" borderId="48" applyNumberFormat="0" applyAlignment="0" applyProtection="0"/>
    <xf numFmtId="0" fontId="79" fillId="9" borderId="48" applyNumberFormat="0" applyAlignment="0" applyProtection="0"/>
    <xf numFmtId="43" fontId="22" fillId="0" borderId="0" applyFont="0" applyFill="0" applyBorder="0" applyAlignment="0" applyProtection="0"/>
    <xf numFmtId="43" fontId="22" fillId="0" borderId="0" applyFont="0" applyFill="0" applyBorder="0" applyAlignment="0" applyProtection="0"/>
    <xf numFmtId="0" fontId="88" fillId="0" borderId="52" applyNumberFormat="0" applyFill="0" applyAlignment="0" applyProtection="0"/>
    <xf numFmtId="43" fontId="22" fillId="0" borderId="0" applyFont="0" applyFill="0" applyBorder="0" applyAlignment="0" applyProtection="0"/>
    <xf numFmtId="43" fontId="22" fillId="0" borderId="0" applyFont="0" applyFill="0" applyBorder="0" applyAlignment="0" applyProtection="0"/>
    <xf numFmtId="0" fontId="88" fillId="0" borderId="52" applyNumberFormat="0" applyFill="0" applyAlignment="0" applyProtection="0"/>
    <xf numFmtId="0" fontId="75" fillId="29" borderId="0" applyNumberFormat="0" applyBorder="0" applyAlignment="0" applyProtection="0"/>
    <xf numFmtId="0" fontId="22" fillId="0" borderId="0"/>
    <xf numFmtId="0" fontId="22" fillId="0" borderId="0"/>
    <xf numFmtId="0" fontId="75" fillId="29" borderId="0" applyNumberFormat="0" applyBorder="0" applyAlignment="0" applyProtection="0"/>
    <xf numFmtId="0" fontId="22" fillId="0" borderId="0" applyNumberForma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78" fontId="3" fillId="0" borderId="0" applyFont="0" applyFill="0" applyBorder="0" applyAlignment="0" applyProtection="0"/>
    <xf numFmtId="0" fontId="75" fillId="29" borderId="0" applyNumberFormat="0" applyBorder="0" applyAlignment="0" applyProtection="0"/>
    <xf numFmtId="0" fontId="22" fillId="0" borderId="0"/>
    <xf numFmtId="0" fontId="22" fillId="0" borderId="0"/>
    <xf numFmtId="164" fontId="22" fillId="0" borderId="0" applyFont="0" applyFill="0" applyBorder="0" applyAlignment="0" applyProtection="0"/>
    <xf numFmtId="0" fontId="75" fillId="29" borderId="0" applyNumberFormat="0" applyBorder="0" applyAlignment="0" applyProtection="0"/>
    <xf numFmtId="0" fontId="22" fillId="0" borderId="0"/>
    <xf numFmtId="0" fontId="22" fillId="0" borderId="0"/>
    <xf numFmtId="0" fontId="75" fillId="27" borderId="0" applyNumberFormat="0" applyBorder="0" applyAlignment="0" applyProtection="0"/>
    <xf numFmtId="0" fontId="75" fillId="27" borderId="0" applyNumberFormat="0" applyBorder="0" applyAlignment="0" applyProtection="0"/>
    <xf numFmtId="0" fontId="75" fillId="27" borderId="0" applyNumberFormat="0" applyBorder="0" applyAlignment="0" applyProtection="0"/>
    <xf numFmtId="0" fontId="75" fillId="27"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164" fontId="22" fillId="0" borderId="0" applyFont="0" applyFill="0" applyBorder="0" applyAlignment="0" applyProtection="0"/>
    <xf numFmtId="0" fontId="75" fillId="15" borderId="0" applyNumberFormat="0" applyBorder="0" applyAlignment="0" applyProtection="0"/>
    <xf numFmtId="0" fontId="75" fillId="15" borderId="0" applyNumberFormat="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75" fillId="15" borderId="0" applyNumberFormat="0" applyBorder="0" applyAlignment="0" applyProtection="0"/>
    <xf numFmtId="43" fontId="22" fillId="0" borderId="0" applyFont="0" applyFill="0" applyBorder="0" applyAlignment="0" applyProtection="0"/>
    <xf numFmtId="164" fontId="22" fillId="0" borderId="0" applyFont="0" applyFill="0" applyBorder="0" applyAlignment="0" applyProtection="0"/>
    <xf numFmtId="0" fontId="75" fillId="19" borderId="0" applyNumberFormat="0" applyBorder="0" applyAlignment="0" applyProtection="0"/>
    <xf numFmtId="0" fontId="22" fillId="0" borderId="0"/>
    <xf numFmtId="0" fontId="22" fillId="0" borderId="0"/>
    <xf numFmtId="43" fontId="22" fillId="0" borderId="0" applyFont="0" applyFill="0" applyBorder="0" applyAlignment="0" applyProtection="0"/>
    <xf numFmtId="0" fontId="75" fillId="19" borderId="0" applyNumberFormat="0" applyBorder="0" applyAlignment="0" applyProtection="0"/>
    <xf numFmtId="164" fontId="22" fillId="0" borderId="0" applyFont="0" applyFill="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165" fontId="22" fillId="0" borderId="0" applyFill="0" applyBorder="0" applyAlignment="0" applyProtection="0"/>
    <xf numFmtId="165" fontId="22" fillId="0" borderId="0" applyFill="0" applyBorder="0" applyAlignment="0" applyProtection="0"/>
    <xf numFmtId="0" fontId="89" fillId="24" borderId="47" applyNumberFormat="0" applyAlignment="0" applyProtection="0"/>
    <xf numFmtId="0" fontId="89" fillId="24" borderId="47" applyNumberFormat="0" applyAlignment="0" applyProtection="0"/>
    <xf numFmtId="165" fontId="22" fillId="0" borderId="0" applyFill="0" applyBorder="0" applyAlignment="0" applyProtection="0"/>
    <xf numFmtId="165" fontId="22" fillId="0" borderId="0" applyFill="0" applyBorder="0" applyAlignment="0" applyProtection="0"/>
    <xf numFmtId="0" fontId="89" fillId="24" borderId="47" applyNumberFormat="0" applyAlignment="0" applyProtection="0"/>
    <xf numFmtId="165" fontId="22" fillId="0" borderId="0" applyFill="0" applyBorder="0" applyAlignment="0" applyProtection="0"/>
    <xf numFmtId="165" fontId="22" fillId="0" borderId="0" applyFill="0" applyBorder="0" applyAlignment="0" applyProtection="0"/>
    <xf numFmtId="0" fontId="89" fillId="24" borderId="47" applyNumberFormat="0" applyAlignment="0" applyProtection="0"/>
    <xf numFmtId="0" fontId="22" fillId="0" borderId="0" applyNumberFormat="0" applyFill="0" applyBorder="0" applyAlignment="0" applyProtection="0"/>
    <xf numFmtId="43" fontId="22" fillId="0" borderId="0" applyFont="0" applyFill="0" applyBorder="0" applyAlignment="0" applyProtection="0"/>
    <xf numFmtId="170"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170"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170" fontId="22" fillId="0" borderId="0" applyFont="0" applyFill="0" applyBorder="0" applyAlignment="0" applyProtection="0"/>
    <xf numFmtId="0" fontId="81" fillId="22" borderId="0" applyNumberFormat="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2" fontId="22" fillId="0" borderId="0" applyFon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0" fontId="22" fillId="0" borderId="0" applyNumberFormat="0" applyFill="0" applyBorder="0" applyAlignment="0" applyProtection="0"/>
    <xf numFmtId="173" fontId="22" fillId="0" borderId="0" applyFill="0" applyBorder="0" applyAlignment="0" applyProtection="0"/>
    <xf numFmtId="176" fontId="22" fillId="0" borderId="0" applyFont="0" applyFill="0" applyBorder="0" applyAlignment="0" applyProtection="0"/>
    <xf numFmtId="164" fontId="74"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77" fillId="0" borderId="45"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2" fontId="22" fillId="0" borderId="0" applyFon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77" fillId="0" borderId="45"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2" fontId="22" fillId="0" borderId="0" applyFon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165" fontId="22" fillId="0" borderId="0" applyFill="0" applyBorder="0" applyAlignment="0" applyProtection="0"/>
    <xf numFmtId="165" fontId="22" fillId="0" borderId="0" applyFill="0" applyBorder="0" applyAlignment="0" applyProtection="0"/>
    <xf numFmtId="0" fontId="3" fillId="0" borderId="0"/>
    <xf numFmtId="0" fontId="3" fillId="0" borderId="0"/>
    <xf numFmtId="176"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0" fontId="22" fillId="0" borderId="0" applyNumberFormat="0" applyFill="0" applyBorder="0" applyAlignment="0" applyProtection="0"/>
    <xf numFmtId="43" fontId="22" fillId="0" borderId="0" applyFont="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xf numFmtId="165" fontId="22" fillId="0" borderId="0" applyFill="0" applyBorder="0" applyAlignment="0" applyProtection="0"/>
    <xf numFmtId="165"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169" fontId="74"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43"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170" fontId="22" fillId="0" borderId="0" applyFont="0" applyFill="0" applyBorder="0" applyAlignment="0" applyProtection="0"/>
    <xf numFmtId="43" fontId="74"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65" fontId="22" fillId="0" borderId="0" applyFill="0" applyBorder="0" applyAlignment="0" applyProtection="0"/>
    <xf numFmtId="0" fontId="87" fillId="0" borderId="51"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165" fontId="22" fillId="0" borderId="0" applyFill="0" applyBorder="0" applyAlignment="0" applyProtection="0"/>
    <xf numFmtId="0" fontId="87" fillId="0" borderId="51"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43" fontId="22" fillId="0" borderId="0" applyFont="0" applyFill="0" applyBorder="0" applyAlignment="0" applyProtection="0"/>
    <xf numFmtId="178"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43"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64"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64" fontId="22" fillId="0" borderId="0" applyFont="0" applyFill="0" applyBorder="0" applyAlignment="0" applyProtection="0"/>
    <xf numFmtId="43" fontId="22" fillId="0" borderId="0" applyFont="0" applyFill="0" applyBorder="0" applyAlignment="0" applyProtection="0"/>
    <xf numFmtId="0" fontId="22" fillId="0" borderId="0" applyNumberFormat="0" applyFill="0" applyBorder="0" applyAlignment="0" applyProtection="0"/>
    <xf numFmtId="164" fontId="22" fillId="0" borderId="0" applyFont="0" applyFill="0" applyBorder="0" applyAlignment="0" applyProtection="0"/>
    <xf numFmtId="170" fontId="22" fillId="0" borderId="0" applyFont="0" applyFill="0" applyBorder="0" applyAlignment="0" applyProtection="0"/>
    <xf numFmtId="169" fontId="74" fillId="0" borderId="0" applyFont="0" applyFill="0" applyBorder="0" applyAlignment="0" applyProtection="0"/>
    <xf numFmtId="0" fontId="22" fillId="0" borderId="0" applyNumberFormat="0" applyFill="0" applyBorder="0" applyAlignment="0" applyProtection="0"/>
    <xf numFmtId="164" fontId="22" fillId="0" borderId="0" applyFont="0" applyFill="0" applyBorder="0" applyAlignment="0" applyProtection="0"/>
    <xf numFmtId="0" fontId="22" fillId="0" borderId="0" applyNumberForma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69" fontId="22" fillId="0" borderId="0" applyFont="0" applyFill="0" applyBorder="0" applyAlignment="0" applyProtection="0"/>
    <xf numFmtId="172" fontId="22" fillId="0" borderId="0" applyFont="0" applyFill="0" applyBorder="0" applyAlignment="0" applyProtection="0"/>
    <xf numFmtId="43" fontId="22" fillId="0" borderId="0" applyFont="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43" fontId="74"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3" fontId="22" fillId="0" borderId="0" applyFill="0" applyBorder="0" applyAlignment="0" applyProtection="0"/>
    <xf numFmtId="173"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0" fontId="22" fillId="0" borderId="0"/>
    <xf numFmtId="0" fontId="22" fillId="0" borderId="0"/>
    <xf numFmtId="43" fontId="22" fillId="0" borderId="0" applyFont="0" applyFill="0" applyBorder="0" applyAlignment="0" applyProtection="0"/>
    <xf numFmtId="172" fontId="22" fillId="0" borderId="0" applyFont="0" applyFill="0" applyBorder="0" applyAlignment="0" applyProtection="0"/>
    <xf numFmtId="169" fontId="22" fillId="0" borderId="0" applyFont="0" applyFill="0" applyBorder="0" applyAlignment="0" applyProtection="0"/>
    <xf numFmtId="0" fontId="76" fillId="0" borderId="0" applyNumberFormat="0" applyFill="0" applyBorder="0" applyAlignment="0" applyProtection="0"/>
    <xf numFmtId="172" fontId="22" fillId="0" borderId="0" applyFont="0" applyFill="0" applyBorder="0" applyAlignment="0" applyProtection="0"/>
    <xf numFmtId="43" fontId="22" fillId="0" borderId="0" applyFont="0" applyFill="0" applyBorder="0" applyAlignment="0" applyProtection="0"/>
    <xf numFmtId="170" fontId="22" fillId="0" borderId="0" applyFont="0" applyFill="0" applyBorder="0" applyAlignment="0" applyProtection="0"/>
    <xf numFmtId="172" fontId="22" fillId="0" borderId="0" applyFont="0" applyFill="0" applyBorder="0" applyAlignment="0" applyProtection="0"/>
    <xf numFmtId="170" fontId="22" fillId="0" borderId="0" applyFont="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172" fontId="22" fillId="0" borderId="0" applyFont="0" applyFill="0" applyBorder="0" applyAlignment="0" applyProtection="0"/>
    <xf numFmtId="0" fontId="22" fillId="0" borderId="0"/>
    <xf numFmtId="0" fontId="22" fillId="0" borderId="0"/>
    <xf numFmtId="172" fontId="22" fillId="0" borderId="0" applyFont="0" applyFill="0" applyBorder="0" applyAlignment="0" applyProtection="0"/>
    <xf numFmtId="43" fontId="22" fillId="0" borderId="0" applyFont="0" applyFill="0" applyBorder="0" applyAlignment="0" applyProtection="0"/>
    <xf numFmtId="0" fontId="22" fillId="0" borderId="0"/>
    <xf numFmtId="0" fontId="22" fillId="0" borderId="0"/>
    <xf numFmtId="173"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3" fontId="22" fillId="0" borderId="0" applyFill="0" applyBorder="0" applyAlignment="0" applyProtection="0"/>
    <xf numFmtId="170" fontId="22" fillId="0" borderId="0" applyFont="0" applyFill="0" applyBorder="0" applyAlignment="0" applyProtection="0"/>
    <xf numFmtId="0" fontId="22" fillId="0" borderId="0"/>
    <xf numFmtId="0" fontId="22" fillId="0" borderId="0"/>
    <xf numFmtId="173" fontId="22" fillId="0" borderId="0" applyFill="0" applyBorder="0" applyAlignment="0" applyProtection="0"/>
    <xf numFmtId="165" fontId="22" fillId="0" borderId="0" applyFill="0" applyBorder="0" applyAlignment="0" applyProtection="0"/>
    <xf numFmtId="18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173" fontId="22" fillId="0" borderId="0" applyFill="0" applyBorder="0" applyAlignment="0" applyProtection="0"/>
    <xf numFmtId="0" fontId="22" fillId="0" borderId="0"/>
    <xf numFmtId="0" fontId="22" fillId="0" borderId="0"/>
    <xf numFmtId="173" fontId="22" fillId="0" borderId="0" applyFill="0" applyBorder="0" applyAlignment="0" applyProtection="0"/>
    <xf numFmtId="0" fontId="22" fillId="0" borderId="0"/>
    <xf numFmtId="0" fontId="22" fillId="0" borderId="0"/>
    <xf numFmtId="173" fontId="22" fillId="0" borderId="0" applyFill="0" applyBorder="0" applyAlignment="0" applyProtection="0"/>
    <xf numFmtId="0" fontId="22" fillId="0" borderId="0"/>
    <xf numFmtId="0" fontId="22" fillId="0" borderId="0"/>
    <xf numFmtId="173" fontId="22" fillId="0" borderId="0" applyFill="0" applyBorder="0" applyAlignment="0" applyProtection="0"/>
    <xf numFmtId="0" fontId="90" fillId="0" borderId="0" applyNumberForma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9" fontId="22" fillId="0" borderId="0" applyFont="0" applyFill="0" applyBorder="0" applyAlignment="0" applyProtection="0"/>
    <xf numFmtId="175" fontId="22" fillId="0" borderId="0" applyFill="0" applyBorder="0" applyAlignment="0" applyProtection="0"/>
    <xf numFmtId="175" fontId="22" fillId="0" borderId="0" applyFill="0" applyBorder="0" applyAlignment="0" applyProtection="0"/>
    <xf numFmtId="43" fontId="22" fillId="0" borderId="0" applyFont="0" applyFill="0" applyBorder="0" applyAlignment="0" applyProtection="0"/>
    <xf numFmtId="175" fontId="22" fillId="0" borderId="0" applyFill="0" applyBorder="0" applyAlignment="0" applyProtection="0"/>
    <xf numFmtId="175" fontId="22" fillId="0" borderId="0" applyFill="0" applyBorder="0" applyAlignment="0" applyProtection="0"/>
    <xf numFmtId="169" fontId="74"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169" fontId="74" fillId="0" borderId="0" applyFont="0" applyFill="0" applyBorder="0" applyAlignment="0" applyProtection="0"/>
    <xf numFmtId="43"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43" fontId="74"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9"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9" fontId="74" fillId="0" borderId="0" applyFont="0" applyFill="0" applyBorder="0" applyAlignment="0" applyProtection="0"/>
    <xf numFmtId="169" fontId="22" fillId="0" borderId="0" applyFont="0" applyFill="0" applyBorder="0" applyAlignment="0" applyProtection="0"/>
    <xf numFmtId="169" fontId="74" fillId="0" borderId="0" applyFont="0" applyFill="0" applyBorder="0" applyAlignment="0" applyProtection="0"/>
    <xf numFmtId="43" fontId="74"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9" fontId="22" fillId="0" borderId="0" applyFont="0" applyFill="0" applyBorder="0" applyAlignment="0" applyProtection="0"/>
    <xf numFmtId="169" fontId="7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74"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5" fontId="22" fillId="0" borderId="0" applyFill="0" applyBorder="0" applyAlignment="0" applyProtection="0"/>
    <xf numFmtId="168"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70" fontId="7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9"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7" fontId="22" fillId="0" borderId="0" applyFill="0" applyBorder="0" applyAlignment="0" applyProtection="0"/>
    <xf numFmtId="167"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22" fillId="0" borderId="0"/>
    <xf numFmtId="167" fontId="22" fillId="0" borderId="0" applyFill="0" applyBorder="0" applyAlignment="0" applyProtection="0"/>
    <xf numFmtId="167"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3" fillId="0" borderId="0"/>
    <xf numFmtId="0" fontId="22" fillId="0" borderId="0"/>
    <xf numFmtId="167"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22" fillId="0" borderId="0"/>
    <xf numFmtId="167" fontId="22" fillId="0" borderId="0" applyFill="0" applyBorder="0" applyAlignment="0" applyProtection="0"/>
    <xf numFmtId="167" fontId="22" fillId="0" borderId="0" applyFill="0" applyBorder="0" applyAlignment="0" applyProtection="0"/>
    <xf numFmtId="0" fontId="22" fillId="0" borderId="0"/>
    <xf numFmtId="167" fontId="22" fillId="0" borderId="0" applyFill="0" applyBorder="0" applyAlignment="0" applyProtection="0"/>
    <xf numFmtId="167" fontId="22" fillId="0" borderId="0" applyFill="0" applyBorder="0" applyAlignment="0" applyProtection="0"/>
    <xf numFmtId="0" fontId="22" fillId="0" borderId="0"/>
    <xf numFmtId="167" fontId="22" fillId="0" borderId="0" applyFill="0" applyBorder="0" applyAlignment="0" applyProtection="0"/>
    <xf numFmtId="167" fontId="22" fillId="0" borderId="0" applyFill="0" applyBorder="0" applyAlignment="0" applyProtection="0"/>
    <xf numFmtId="0" fontId="22" fillId="0" borderId="0"/>
    <xf numFmtId="167" fontId="22" fillId="0" borderId="0" applyFill="0" applyBorder="0" applyAlignment="0" applyProtection="0"/>
    <xf numFmtId="167" fontId="22" fillId="0" borderId="0" applyFill="0" applyBorder="0" applyAlignment="0" applyProtection="0"/>
    <xf numFmtId="43" fontId="22" fillId="0" borderId="0" applyFont="0" applyFill="0" applyBorder="0" applyAlignment="0" applyProtection="0"/>
    <xf numFmtId="0" fontId="22" fillId="0" borderId="0"/>
    <xf numFmtId="167" fontId="22" fillId="0" borderId="0" applyFill="0" applyBorder="0" applyAlignment="0" applyProtection="0"/>
    <xf numFmtId="167"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22" fillId="0" borderId="0"/>
    <xf numFmtId="167" fontId="22" fillId="0" borderId="0" applyFill="0" applyBorder="0" applyAlignment="0" applyProtection="0"/>
    <xf numFmtId="167" fontId="22" fillId="0" borderId="0" applyFill="0" applyBorder="0" applyAlignment="0" applyProtection="0"/>
    <xf numFmtId="43" fontId="22" fillId="0" borderId="0" applyFont="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76"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22" fillId="14" borderId="46" applyNumberFormat="0" applyFont="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79"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7"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169"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76" fontId="22" fillId="0" borderId="0" applyFont="0" applyFill="0" applyBorder="0" applyAlignment="0" applyProtection="0"/>
    <xf numFmtId="176" fontId="22" fillId="0" borderId="0" applyFont="0" applyFill="0" applyBorder="0" applyAlignment="0" applyProtection="0"/>
    <xf numFmtId="176" fontId="22" fillId="0" borderId="0" applyFont="0" applyFill="0" applyBorder="0" applyAlignment="0" applyProtection="0"/>
    <xf numFmtId="43" fontId="74" fillId="0" borderId="0" applyFont="0" applyFill="0" applyBorder="0" applyAlignment="0" applyProtection="0"/>
    <xf numFmtId="170" fontId="22" fillId="0" borderId="0" applyFont="0" applyFill="0" applyBorder="0" applyAlignment="0" applyProtection="0"/>
    <xf numFmtId="43" fontId="74"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9" fontId="3" fillId="0" borderId="0" applyFont="0" applyFill="0" applyBorder="0" applyAlignment="0" applyProtection="0"/>
    <xf numFmtId="175" fontId="22" fillId="0" borderId="0" applyFill="0" applyBorder="0" applyAlignment="0" applyProtection="0"/>
    <xf numFmtId="175" fontId="22" fillId="0" borderId="0" applyFill="0" applyBorder="0" applyAlignment="0" applyProtection="0"/>
    <xf numFmtId="179" fontId="22" fillId="0" borderId="0" applyFont="0" applyFill="0" applyBorder="0" applyAlignment="0" applyProtection="0"/>
    <xf numFmtId="43" fontId="74" fillId="0" borderId="0" applyFont="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6" fontId="22" fillId="0" borderId="0" applyFont="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7" fontId="74" fillId="0" borderId="0" applyFont="0" applyFill="0" applyBorder="0" applyAlignment="0" applyProtection="0"/>
    <xf numFmtId="43"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170" fontId="22" fillId="0" borderId="0" applyFont="0" applyFill="0" applyBorder="0" applyAlignment="0" applyProtection="0"/>
    <xf numFmtId="43" fontId="22" fillId="0" borderId="0" applyFont="0" applyFill="0" applyBorder="0" applyAlignment="0" applyProtection="0"/>
    <xf numFmtId="169" fontId="74" fillId="0" borderId="0" applyFont="0" applyFill="0" applyBorder="0" applyAlignment="0" applyProtection="0"/>
    <xf numFmtId="170" fontId="22" fillId="0" borderId="0" applyFont="0" applyFill="0" applyBorder="0" applyAlignment="0" applyProtection="0"/>
    <xf numFmtId="166"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43" fontId="74" fillId="0" borderId="0" applyFont="0" applyFill="0" applyBorder="0" applyAlignment="0" applyProtection="0"/>
    <xf numFmtId="170" fontId="22" fillId="0" borderId="0" applyFont="0" applyFill="0" applyBorder="0" applyAlignment="0" applyProtection="0"/>
    <xf numFmtId="43" fontId="22" fillId="0" borderId="0" applyFont="0" applyFill="0" applyBorder="0" applyAlignment="0" applyProtection="0"/>
    <xf numFmtId="170" fontId="22" fillId="0" borderId="0" applyFont="0" applyFill="0" applyBorder="0" applyAlignment="0" applyProtection="0"/>
    <xf numFmtId="43" fontId="22" fillId="0" borderId="0" applyFont="0" applyFill="0" applyBorder="0" applyAlignment="0" applyProtection="0"/>
    <xf numFmtId="164" fontId="22" fillId="0" borderId="0" applyFont="0" applyFill="0" applyBorder="0" applyAlignment="0" applyProtection="0"/>
    <xf numFmtId="43" fontId="22" fillId="0" borderId="0" applyFont="0" applyFill="0" applyBorder="0" applyAlignment="0" applyProtection="0"/>
    <xf numFmtId="164" fontId="22" fillId="0" borderId="0" applyFont="0" applyFill="0" applyBorder="0" applyAlignment="0" applyProtection="0"/>
    <xf numFmtId="169" fontId="74" fillId="0" borderId="0" applyFont="0" applyFill="0" applyBorder="0" applyAlignment="0" applyProtection="0"/>
    <xf numFmtId="164"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43" fontId="74" fillId="0" borderId="0" applyFont="0" applyFill="0" applyBorder="0" applyAlignment="0" applyProtection="0"/>
    <xf numFmtId="164"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1" fontId="22" fillId="0" borderId="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1" fontId="22" fillId="0" borderId="0" applyFill="0" applyBorder="0" applyAlignment="0" applyProtection="0"/>
    <xf numFmtId="172" fontId="74" fillId="0" borderId="0" applyFont="0" applyFill="0" applyBorder="0" applyAlignment="0" applyProtection="0"/>
    <xf numFmtId="170" fontId="22" fillId="0" borderId="0" applyFont="0" applyFill="0" applyBorder="0" applyAlignment="0" applyProtection="0"/>
    <xf numFmtId="171"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1" fontId="22" fillId="0" borderId="0" applyFill="0" applyBorder="0" applyAlignment="0" applyProtection="0"/>
    <xf numFmtId="0" fontId="3" fillId="0" borderId="0"/>
    <xf numFmtId="170"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0" fontId="3" fillId="0" borderId="0"/>
    <xf numFmtId="170"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2" fontId="74"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1" fontId="22" fillId="0" borderId="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86" fillId="0" borderId="50" applyNumberFormat="0" applyFill="0" applyAlignment="0" applyProtection="0"/>
    <xf numFmtId="178" fontId="74"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0" fontId="86" fillId="0" borderId="50" applyNumberFormat="0" applyFill="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4" fontId="22" fillId="0" borderId="0" applyFont="0" applyFill="0" applyBorder="0" applyAlignment="0" applyProtection="0"/>
    <xf numFmtId="170"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69" fillId="0" borderId="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3" fillId="0" borderId="0"/>
    <xf numFmtId="0" fontId="3" fillId="0" borderId="0"/>
    <xf numFmtId="170" fontId="22" fillId="0" borderId="0" applyFont="0" applyFill="0" applyBorder="0" applyAlignment="0" applyProtection="0"/>
    <xf numFmtId="174"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65" fontId="22" fillId="0" borderId="0" applyFill="0" applyBorder="0" applyAlignment="0" applyProtection="0"/>
    <xf numFmtId="170" fontId="22" fillId="0" borderId="0" applyFont="0" applyFill="0" applyBorder="0" applyAlignment="0" applyProtection="0"/>
    <xf numFmtId="0" fontId="3" fillId="0" borderId="0"/>
    <xf numFmtId="0" fontId="22" fillId="0" borderId="0"/>
    <xf numFmtId="170" fontId="22" fillId="0" borderId="0" applyFont="0" applyFill="0" applyBorder="0" applyAlignment="0" applyProtection="0"/>
    <xf numFmtId="174"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0" fontId="3" fillId="0" borderId="0"/>
    <xf numFmtId="0" fontId="22" fillId="0" borderId="0"/>
    <xf numFmtId="170" fontId="22" fillId="0" borderId="0" applyFont="0" applyFill="0" applyBorder="0" applyAlignment="0" applyProtection="0"/>
    <xf numFmtId="178" fontId="74"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0" fontId="22" fillId="0" borderId="0"/>
    <xf numFmtId="0" fontId="3" fillId="0" borderId="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0" fontId="3" fillId="0" borderId="0"/>
    <xf numFmtId="0" fontId="3" fillId="0" borderId="0"/>
    <xf numFmtId="170" fontId="22" fillId="0" borderId="0" applyFont="0" applyFill="0" applyBorder="0" applyAlignment="0" applyProtection="0"/>
    <xf numFmtId="0" fontId="3" fillId="0" borderId="0"/>
    <xf numFmtId="170" fontId="22" fillId="0" borderId="0" applyFont="0" applyFill="0" applyBorder="0" applyAlignment="0" applyProtection="0"/>
    <xf numFmtId="0" fontId="3" fillId="0" borderId="0"/>
    <xf numFmtId="170" fontId="22" fillId="0" borderId="0" applyFont="0" applyFill="0" applyBorder="0" applyAlignment="0" applyProtection="0"/>
    <xf numFmtId="0" fontId="3"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0" fontId="86" fillId="0" borderId="50" applyNumberFormat="0" applyFill="0" applyAlignment="0" applyProtection="0"/>
    <xf numFmtId="170"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165" fontId="22" fillId="0" borderId="0" applyFill="0" applyBorder="0" applyAlignment="0" applyProtection="0"/>
    <xf numFmtId="0" fontId="22" fillId="0" borderId="0"/>
    <xf numFmtId="0" fontId="22" fillId="0" borderId="0"/>
    <xf numFmtId="170" fontId="22" fillId="0" borderId="0" applyFont="0" applyFill="0" applyBorder="0" applyAlignment="0" applyProtection="0"/>
    <xf numFmtId="178"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165" fontId="22" fillId="0" borderId="0" applyFill="0" applyBorder="0" applyAlignment="0" applyProtection="0"/>
    <xf numFmtId="0" fontId="22" fillId="0" borderId="0"/>
    <xf numFmtId="0" fontId="22" fillId="0" borderId="0"/>
    <xf numFmtId="170"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applyNumberForma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170"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165" fontId="22" fillId="0" borderId="0" applyFill="0" applyBorder="0" applyAlignment="0" applyProtection="0"/>
    <xf numFmtId="165" fontId="22" fillId="0" borderId="0" applyFill="0" applyBorder="0" applyAlignment="0" applyProtection="0"/>
    <xf numFmtId="0" fontId="22" fillId="0" borderId="0"/>
    <xf numFmtId="0" fontId="3" fillId="0" borderId="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165" fontId="22" fillId="0" borderId="0" applyFill="0" applyBorder="0" applyAlignment="0" applyProtection="0"/>
    <xf numFmtId="165" fontId="22" fillId="0" borderId="0" applyFill="0" applyBorder="0" applyAlignment="0" applyProtection="0"/>
    <xf numFmtId="0" fontId="3" fillId="0" borderId="0"/>
    <xf numFmtId="0" fontId="22" fillId="0" borderId="0"/>
    <xf numFmtId="165" fontId="22" fillId="0" borderId="0" applyFill="0" applyBorder="0" applyAlignment="0" applyProtection="0"/>
    <xf numFmtId="165" fontId="22" fillId="0" borderId="0" applyFill="0" applyBorder="0" applyAlignment="0" applyProtection="0"/>
    <xf numFmtId="0" fontId="3" fillId="0" borderId="0"/>
    <xf numFmtId="0" fontId="3" fillId="0" borderId="0"/>
    <xf numFmtId="165" fontId="22" fillId="0" borderId="0" applyFill="0" applyBorder="0" applyAlignment="0" applyProtection="0"/>
    <xf numFmtId="165" fontId="22" fillId="0" borderId="0" applyFill="0" applyBorder="0" applyAlignment="0" applyProtection="0"/>
    <xf numFmtId="0" fontId="3" fillId="0" borderId="0"/>
    <xf numFmtId="0" fontId="3" fillId="0" borderId="0"/>
    <xf numFmtId="170" fontId="22" fillId="0" borderId="0" applyFont="0" applyFill="0" applyBorder="0" applyAlignment="0" applyProtection="0"/>
    <xf numFmtId="0" fontId="83" fillId="0" borderId="0" applyNumberFormat="0" applyFill="0" applyBorder="0" applyAlignment="0" applyProtection="0"/>
    <xf numFmtId="170" fontId="22" fillId="0" borderId="0" applyFont="0" applyFill="0" applyBorder="0" applyAlignment="0" applyProtection="0"/>
    <xf numFmtId="0" fontId="83" fillId="0" borderId="0" applyNumberFormat="0" applyFill="0" applyBorder="0" applyAlignment="0" applyProtection="0"/>
    <xf numFmtId="170" fontId="22" fillId="0" borderId="0" applyFont="0" applyFill="0" applyBorder="0" applyAlignment="0" applyProtection="0"/>
    <xf numFmtId="0" fontId="83" fillId="0" borderId="0" applyNumberFormat="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74"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78"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8"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71" fontId="22" fillId="0" borderId="0" applyFill="0" applyBorder="0" applyAlignment="0" applyProtection="0"/>
    <xf numFmtId="164"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71" fontId="22" fillId="0" borderId="0" applyFill="0" applyBorder="0" applyAlignment="0" applyProtection="0"/>
    <xf numFmtId="164"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71" fontId="22" fillId="0" borderId="0" applyFill="0" applyBorder="0" applyAlignment="0" applyProtection="0"/>
    <xf numFmtId="0" fontId="22" fillId="0" borderId="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71" fontId="22" fillId="0" borderId="0" applyFill="0" applyBorder="0" applyAlignment="0" applyProtection="0"/>
    <xf numFmtId="164"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0" fontId="3" fillId="0" borderId="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0" fontId="76" fillId="0" borderId="0" applyNumberFormat="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74"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78" fontId="22" fillId="0" borderId="0" applyFont="0" applyFill="0" applyBorder="0" applyAlignment="0" applyProtection="0"/>
    <xf numFmtId="178" fontId="69" fillId="0" borderId="0"/>
    <xf numFmtId="178" fontId="74" fillId="0" borderId="0" applyFont="0" applyFill="0" applyBorder="0" applyAlignment="0" applyProtection="0"/>
    <xf numFmtId="178" fontId="22" fillId="0" borderId="0" applyFont="0" applyFill="0" applyBorder="0" applyAlignment="0" applyProtection="0"/>
    <xf numFmtId="178" fontId="22" fillId="0" borderId="0" applyFont="0" applyFill="0" applyBorder="0" applyAlignment="0" applyProtection="0"/>
    <xf numFmtId="164" fontId="22" fillId="0" borderId="0" applyFont="0" applyFill="0" applyBorder="0" applyAlignment="0" applyProtection="0"/>
    <xf numFmtId="0" fontId="81" fillId="22" borderId="0" applyNumberFormat="0" applyBorder="0" applyAlignment="0" applyProtection="0"/>
    <xf numFmtId="0" fontId="81" fillId="22" borderId="0" applyNumberFormat="0" applyBorder="0" applyAlignment="0" applyProtection="0"/>
    <xf numFmtId="0" fontId="81" fillId="22" borderId="0" applyNumberFormat="0" applyBorder="0" applyAlignment="0" applyProtection="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74"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3"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applyNumberFormat="0" applyFill="0" applyBorder="0" applyAlignment="0" applyProtection="0"/>
    <xf numFmtId="0" fontId="83" fillId="0" borderId="0" applyNumberFormat="0" applyFill="0" applyBorder="0" applyAlignment="0" applyProtection="0"/>
    <xf numFmtId="0" fontId="22" fillId="0" borderId="0"/>
    <xf numFmtId="0" fontId="22" fillId="0" borderId="0" applyNumberFormat="0" applyFill="0" applyBorder="0" applyAlignment="0" applyProtection="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applyNumberFormat="0" applyFill="0" applyBorder="0" applyAlignment="0" applyProtection="0"/>
    <xf numFmtId="0" fontId="22" fillId="0" borderId="0"/>
    <xf numFmtId="0" fontId="22" fillId="0" borderId="0"/>
    <xf numFmtId="0" fontId="69"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applyNumberFormat="0" applyFill="0" applyBorder="0" applyAlignment="0" applyProtection="0"/>
    <xf numFmtId="0" fontId="22" fillId="0" borderId="0"/>
    <xf numFmtId="0" fontId="22" fillId="0" borderId="0"/>
    <xf numFmtId="0" fontId="22" fillId="0" borderId="0"/>
    <xf numFmtId="0" fontId="22" fillId="0" borderId="0"/>
    <xf numFmtId="0" fontId="82" fillId="5" borderId="49" applyNumberFormat="0" applyAlignment="0" applyProtection="0"/>
    <xf numFmtId="0" fontId="22" fillId="0" borderId="0"/>
    <xf numFmtId="0" fontId="82" fillId="5" borderId="49" applyNumberFormat="0" applyAlignment="0" applyProtection="0"/>
    <xf numFmtId="0" fontId="22" fillId="0" borderId="0"/>
    <xf numFmtId="0" fontId="3"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3" fillId="0" borderId="0"/>
    <xf numFmtId="0" fontId="22" fillId="0" borderId="0"/>
    <xf numFmtId="0" fontId="3" fillId="0" borderId="0"/>
    <xf numFmtId="0" fontId="22" fillId="0" borderId="0"/>
    <xf numFmtId="0" fontId="3" fillId="0" borderId="0"/>
    <xf numFmtId="0" fontId="22" fillId="0" borderId="0"/>
    <xf numFmtId="0" fontId="3" fillId="0" borderId="0"/>
    <xf numFmtId="0" fontId="22" fillId="0" borderId="0"/>
    <xf numFmtId="0" fontId="22" fillId="0" borderId="0"/>
    <xf numFmtId="0" fontId="22" fillId="0" borderId="0"/>
    <xf numFmtId="0" fontId="69" fillId="0" borderId="0"/>
    <xf numFmtId="0" fontId="22" fillId="0" borderId="0"/>
    <xf numFmtId="0" fontId="69" fillId="0" borderId="0"/>
    <xf numFmtId="0" fontId="3" fillId="0" borderId="0"/>
    <xf numFmtId="0" fontId="3" fillId="0" borderId="0"/>
    <xf numFmtId="0" fontId="22" fillId="14" borderId="46" applyNumberFormat="0" applyFont="0" applyAlignment="0" applyProtection="0"/>
    <xf numFmtId="0" fontId="22" fillId="14" borderId="46" applyNumberFormat="0" applyFont="0" applyAlignment="0" applyProtection="0"/>
    <xf numFmtId="0" fontId="82" fillId="5" borderId="49" applyNumberFormat="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0" fontId="82" fillId="5" borderId="49" applyNumberFormat="0" applyAlignment="0" applyProtection="0"/>
    <xf numFmtId="0" fontId="82" fillId="5" borderId="49" applyNumberFormat="0" applyAlignment="0" applyProtection="0"/>
    <xf numFmtId="0" fontId="85" fillId="0" borderId="0" applyNumberFormat="0" applyFill="0" applyBorder="0" applyAlignment="0" applyProtection="0"/>
    <xf numFmtId="0" fontId="85" fillId="0" borderId="0" applyNumberFormat="0" applyFill="0" applyBorder="0" applyAlignment="0" applyProtection="0"/>
    <xf numFmtId="0" fontId="85" fillId="0" borderId="0" applyNumberFormat="0" applyFill="0" applyBorder="0" applyAlignment="0" applyProtection="0"/>
    <xf numFmtId="0" fontId="85" fillId="0" borderId="0" applyNumberFormat="0" applyFill="0" applyBorder="0" applyAlignment="0" applyProtection="0"/>
    <xf numFmtId="0" fontId="77" fillId="0" borderId="45" applyNumberFormat="0" applyFill="0" applyAlignment="0" applyProtection="0"/>
    <xf numFmtId="0" fontId="87" fillId="0" borderId="51" applyNumberFormat="0" applyFill="0" applyAlignment="0" applyProtection="0"/>
    <xf numFmtId="0" fontId="86" fillId="0" borderId="50" applyNumberFormat="0" applyFill="0" applyAlignment="0" applyProtection="0"/>
    <xf numFmtId="0" fontId="76" fillId="0" borderId="0" applyNumberFormat="0" applyFill="0" applyBorder="0" applyAlignment="0" applyProtection="0"/>
    <xf numFmtId="0" fontId="73" fillId="0" borderId="44" applyNumberFormat="0" applyFill="0" applyAlignment="0" applyProtection="0"/>
    <xf numFmtId="0" fontId="73" fillId="0" borderId="44" applyNumberFormat="0" applyFill="0" applyAlignment="0" applyProtection="0"/>
    <xf numFmtId="0" fontId="73" fillId="0" borderId="44" applyNumberFormat="0" applyFill="0" applyAlignment="0" applyProtection="0"/>
    <xf numFmtId="0" fontId="73" fillId="0" borderId="44" applyNumberFormat="0" applyFill="0" applyAlignment="0" applyProtection="0"/>
    <xf numFmtId="186" fontId="22" fillId="0" borderId="0" applyFill="0" applyBorder="0" applyAlignment="0" applyProtection="0"/>
    <xf numFmtId="43" fontId="22" fillId="0" borderId="0" applyFont="0" applyFill="0" applyBorder="0" applyAlignment="0" applyProtection="0"/>
    <xf numFmtId="0" fontId="1" fillId="0" borderId="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74" fillId="0" borderId="0" applyFont="0" applyFill="0" applyBorder="0" applyAlignment="0" applyProtection="0"/>
    <xf numFmtId="43" fontId="22" fillId="0" borderId="0" applyFont="0" applyFill="0" applyBorder="0" applyAlignment="0" applyProtection="0"/>
    <xf numFmtId="0" fontId="89" fillId="24" borderId="154" applyNumberFormat="0" applyAlignment="0" applyProtection="0"/>
    <xf numFmtId="0" fontId="78" fillId="5" borderId="154" applyNumberFormat="0" applyAlignment="0" applyProtection="0"/>
    <xf numFmtId="41"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78" fillId="5" borderId="154" applyNumberFormat="0" applyAlignment="0" applyProtection="0"/>
    <xf numFmtId="0" fontId="73" fillId="0" borderId="152" applyNumberFormat="0" applyFill="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74" fillId="0" borderId="0" applyFont="0" applyFill="0" applyBorder="0" applyAlignment="0" applyProtection="0"/>
    <xf numFmtId="0" fontId="1" fillId="0" borderId="0"/>
    <xf numFmtId="0" fontId="1" fillId="0" borderId="0"/>
    <xf numFmtId="0" fontId="1" fillId="0" borderId="0"/>
    <xf numFmtId="43" fontId="7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7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78" fillId="5" borderId="154" applyNumberFormat="0" applyAlignment="0" applyProtection="0"/>
    <xf numFmtId="43" fontId="22" fillId="0" borderId="0" applyFont="0" applyFill="0" applyBorder="0" applyAlignment="0" applyProtection="0"/>
    <xf numFmtId="43" fontId="22" fillId="0" borderId="0" applyFont="0" applyFill="0" applyBorder="0" applyAlignment="0" applyProtection="0"/>
    <xf numFmtId="41"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73" fillId="0" borderId="152" applyNumberFormat="0" applyFill="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7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82" fillId="5" borderId="155" applyNumberFormat="0" applyAlignment="0" applyProtection="0"/>
    <xf numFmtId="0" fontId="78" fillId="5" borderId="150" applyNumberFormat="0" applyAlignment="0" applyProtection="0"/>
    <xf numFmtId="178" fontId="1"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1" fillId="0" borderId="0"/>
    <xf numFmtId="0" fontId="1" fillId="0" borderId="0"/>
    <xf numFmtId="43" fontId="22" fillId="0" borderId="0" applyFont="0" applyFill="0" applyBorder="0" applyAlignment="0" applyProtection="0"/>
    <xf numFmtId="0" fontId="78" fillId="5" borderId="154" applyNumberFormat="0" applyAlignment="0" applyProtection="0"/>
    <xf numFmtId="0" fontId="89" fillId="24" borderId="154" applyNumberFormat="0" applyAlignment="0" applyProtection="0"/>
    <xf numFmtId="43" fontId="22" fillId="0" borderId="0" applyFont="0" applyFill="0" applyBorder="0" applyAlignment="0" applyProtection="0"/>
    <xf numFmtId="43" fontId="7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78" fillId="5" borderId="150" applyNumberFormat="0" applyAlignment="0" applyProtection="0"/>
    <xf numFmtId="43" fontId="22" fillId="0" borderId="0" applyFont="0" applyFill="0" applyBorder="0" applyAlignment="0" applyProtection="0"/>
    <xf numFmtId="43" fontId="7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22" fillId="14" borderId="149" applyNumberFormat="0" applyFont="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7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7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7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1" fillId="0" borderId="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1" fillId="0" borderId="0" applyFont="0" applyFill="0" applyBorder="0" applyAlignment="0" applyProtection="0"/>
    <xf numFmtId="43" fontId="7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7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74" fillId="0" borderId="0" applyFont="0" applyFill="0" applyBorder="0" applyAlignment="0" applyProtection="0"/>
    <xf numFmtId="0" fontId="1" fillId="0" borderId="0"/>
    <xf numFmtId="0" fontId="1" fillId="0" borderId="0"/>
    <xf numFmtId="0" fontId="22" fillId="14" borderId="149"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9" fillId="24" borderId="150" applyNumberFormat="0" applyAlignment="0" applyProtection="0"/>
    <xf numFmtId="0" fontId="89" fillId="24" borderId="150" applyNumberFormat="0" applyAlignment="0" applyProtection="0"/>
    <xf numFmtId="0" fontId="89" fillId="24" borderId="150" applyNumberFormat="0" applyAlignment="0" applyProtection="0"/>
    <xf numFmtId="0" fontId="89" fillId="24" borderId="150" applyNumberFormat="0" applyAlignment="0" applyProtection="0"/>
    <xf numFmtId="0" fontId="78" fillId="5" borderId="150" applyNumberFormat="0" applyAlignment="0" applyProtection="0"/>
    <xf numFmtId="0" fontId="22" fillId="14" borderId="153" applyNumberFormat="0" applyFont="0" applyAlignment="0" applyProtection="0"/>
    <xf numFmtId="0" fontId="1" fillId="0" borderId="0"/>
    <xf numFmtId="0" fontId="82" fillId="5" borderId="155" applyNumberFormat="0" applyAlignment="0" applyProtection="0"/>
    <xf numFmtId="0" fontId="78" fillId="5" borderId="154" applyNumberFormat="0" applyAlignment="0" applyProtection="0"/>
    <xf numFmtId="0" fontId="78" fillId="5" borderId="150" applyNumberFormat="0" applyAlignment="0" applyProtection="0"/>
    <xf numFmtId="0" fontId="1" fillId="0" borderId="0"/>
    <xf numFmtId="0" fontId="78" fillId="5" borderId="150" applyNumberFormat="0" applyAlignment="0" applyProtection="0"/>
    <xf numFmtId="0" fontId="22" fillId="14" borderId="1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2" fillId="5" borderId="155" applyNumberFormat="0" applyAlignment="0" applyProtection="0"/>
    <xf numFmtId="0" fontId="89" fillId="24" borderId="154" applyNumberFormat="0" applyAlignment="0" applyProtection="0"/>
    <xf numFmtId="0" fontId="89" fillId="24" borderId="154" applyNumberFormat="0" applyAlignment="0" applyProtection="0"/>
    <xf numFmtId="0" fontId="22" fillId="14" borderId="153" applyNumberFormat="0" applyFont="0" applyAlignment="0" applyProtection="0"/>
    <xf numFmtId="0" fontId="22" fillId="14" borderId="153" applyNumberFormat="0" applyFont="0" applyAlignment="0" applyProtection="0"/>
    <xf numFmtId="0" fontId="82" fillId="5" borderId="155" applyNumberFormat="0" applyAlignment="0" applyProtection="0"/>
    <xf numFmtId="0" fontId="73" fillId="0" borderId="152" applyNumberFormat="0" applyFill="0" applyAlignment="0" applyProtection="0"/>
    <xf numFmtId="0" fontId="82" fillId="5" borderId="151" applyNumberFormat="0" applyAlignment="0" applyProtection="0"/>
    <xf numFmtId="0" fontId="82" fillId="5" borderId="151" applyNumberFormat="0" applyAlignment="0" applyProtection="0"/>
    <xf numFmtId="0" fontId="82" fillId="5" borderId="155" applyNumberFormat="0" applyAlignment="0" applyProtection="0"/>
    <xf numFmtId="0" fontId="22" fillId="14" borderId="149" applyNumberFormat="0" applyFont="0" applyAlignment="0" applyProtection="0"/>
    <xf numFmtId="0" fontId="22" fillId="14" borderId="149" applyNumberFormat="0" applyFont="0" applyAlignment="0" applyProtection="0"/>
    <xf numFmtId="0" fontId="82" fillId="5" borderId="151" applyNumberFormat="0" applyAlignment="0" applyProtection="0"/>
    <xf numFmtId="0" fontId="82" fillId="5" borderId="151" applyNumberFormat="0" applyAlignment="0" applyProtection="0"/>
    <xf numFmtId="0" fontId="82" fillId="5" borderId="151" applyNumberFormat="0" applyAlignment="0" applyProtection="0"/>
    <xf numFmtId="0" fontId="73" fillId="0" borderId="152" applyNumberFormat="0" applyFill="0" applyAlignment="0" applyProtection="0"/>
    <xf numFmtId="0" fontId="73" fillId="0" borderId="148" applyNumberFormat="0" applyFill="0" applyAlignment="0" applyProtection="0"/>
    <xf numFmtId="0" fontId="73" fillId="0" borderId="148" applyNumberFormat="0" applyFill="0" applyAlignment="0" applyProtection="0"/>
    <xf numFmtId="0" fontId="73" fillId="0" borderId="148" applyNumberFormat="0" applyFill="0" applyAlignment="0" applyProtection="0"/>
    <xf numFmtId="0" fontId="73" fillId="0" borderId="148" applyNumberFormat="0" applyFill="0" applyAlignment="0" applyProtection="0"/>
  </cellStyleXfs>
  <cellXfs count="1069">
    <xf numFmtId="0" fontId="0" fillId="0" borderId="0" xfId="0"/>
    <xf numFmtId="0" fontId="3" fillId="0" borderId="1" xfId="1574" applyBorder="1"/>
    <xf numFmtId="0" fontId="4" fillId="2" borderId="1" xfId="1574" applyFont="1" applyFill="1" applyBorder="1" applyAlignment="1">
      <alignment horizontal="left"/>
    </xf>
    <xf numFmtId="0" fontId="3" fillId="2" borderId="1" xfId="1574" applyFill="1" applyBorder="1"/>
    <xf numFmtId="0" fontId="2" fillId="2" borderId="1" xfId="1574" applyFont="1" applyFill="1" applyBorder="1" applyAlignment="1">
      <alignment horizontal="left"/>
    </xf>
    <xf numFmtId="0" fontId="5" fillId="2" borderId="1" xfId="1574" applyFont="1" applyFill="1" applyBorder="1" applyAlignment="1">
      <alignment horizontal="center"/>
    </xf>
    <xf numFmtId="0" fontId="6" fillId="2" borderId="1" xfId="1574" applyFont="1" applyFill="1" applyBorder="1" applyAlignment="1">
      <alignment horizontal="center"/>
    </xf>
    <xf numFmtId="49" fontId="7" fillId="0" borderId="1" xfId="1574" applyNumberFormat="1" applyFont="1" applyBorder="1" applyAlignment="1">
      <alignment wrapText="1"/>
    </xf>
    <xf numFmtId="0" fontId="7" fillId="0" borderId="1" xfId="1574" applyFont="1" applyBorder="1"/>
    <xf numFmtId="49" fontId="7" fillId="0" borderId="1" xfId="1574" applyNumberFormat="1" applyFont="1" applyBorder="1"/>
    <xf numFmtId="3" fontId="8" fillId="0" borderId="1" xfId="1574" applyNumberFormat="1" applyFont="1" applyBorder="1"/>
    <xf numFmtId="0" fontId="9" fillId="0" borderId="1" xfId="1574" applyFont="1" applyBorder="1"/>
    <xf numFmtId="49" fontId="10" fillId="0" borderId="1" xfId="1574" applyNumberFormat="1" applyFont="1" applyBorder="1"/>
    <xf numFmtId="0" fontId="10" fillId="0" borderId="1" xfId="1574" applyFont="1" applyBorder="1"/>
    <xf numFmtId="49" fontId="10" fillId="0" borderId="1" xfId="1574" applyNumberFormat="1" applyFont="1" applyBorder="1" applyAlignment="1">
      <alignment wrapText="1"/>
    </xf>
    <xf numFmtId="3" fontId="11" fillId="0" borderId="1" xfId="1574" applyNumberFormat="1" applyFont="1" applyBorder="1"/>
    <xf numFmtId="0" fontId="12" fillId="2" borderId="1" xfId="1574" applyFont="1" applyFill="1" applyBorder="1" applyAlignment="1">
      <alignment horizontal="left"/>
    </xf>
    <xf numFmtId="0" fontId="9" fillId="2" borderId="1" xfId="1574" applyFont="1" applyFill="1" applyBorder="1"/>
    <xf numFmtId="0" fontId="13" fillId="2" borderId="1" xfId="1574" applyFont="1" applyFill="1" applyBorder="1" applyAlignment="1">
      <alignment horizontal="center"/>
    </xf>
    <xf numFmtId="49" fontId="8" fillId="0" borderId="1" xfId="1574" applyNumberFormat="1" applyFont="1" applyBorder="1"/>
    <xf numFmtId="0" fontId="8" fillId="0" borderId="1" xfId="1574" applyFont="1" applyBorder="1"/>
    <xf numFmtId="0" fontId="12" fillId="0" borderId="1" xfId="1574" applyFont="1" applyBorder="1" applyAlignment="1">
      <alignment horizontal="left"/>
    </xf>
    <xf numFmtId="0" fontId="13" fillId="0" borderId="1" xfId="1574" applyFont="1" applyBorder="1" applyAlignment="1">
      <alignment horizontal="center"/>
    </xf>
    <xf numFmtId="49" fontId="8" fillId="0" borderId="1" xfId="1574" applyNumberFormat="1" applyFont="1" applyBorder="1" applyAlignment="1">
      <alignment wrapText="1"/>
    </xf>
    <xf numFmtId="3" fontId="3" fillId="0" borderId="1" xfId="1574" applyNumberFormat="1" applyBorder="1"/>
    <xf numFmtId="3" fontId="3" fillId="2" borderId="1" xfId="1574" applyNumberFormat="1" applyFill="1" applyBorder="1"/>
    <xf numFmtId="0" fontId="2" fillId="0" borderId="1" xfId="1574" applyFont="1" applyBorder="1" applyAlignment="1">
      <alignment horizontal="left"/>
    </xf>
    <xf numFmtId="0" fontId="6" fillId="0" borderId="1" xfId="1574" applyFont="1" applyBorder="1" applyAlignment="1">
      <alignment horizontal="center"/>
    </xf>
    <xf numFmtId="0" fontId="14" fillId="0" borderId="1" xfId="1574" applyFont="1" applyBorder="1" applyAlignment="1">
      <alignment horizontal="center"/>
    </xf>
    <xf numFmtId="3" fontId="10" fillId="0" borderId="1" xfId="1574" applyNumberFormat="1" applyFont="1" applyBorder="1"/>
    <xf numFmtId="3" fontId="9" fillId="0" borderId="1" xfId="1574" applyNumberFormat="1" applyFont="1" applyBorder="1"/>
    <xf numFmtId="3" fontId="15" fillId="0" borderId="1" xfId="1574" applyNumberFormat="1" applyFont="1" applyBorder="1"/>
    <xf numFmtId="0" fontId="16" fillId="0" borderId="1" xfId="0" applyFont="1" applyBorder="1"/>
    <xf numFmtId="0" fontId="15" fillId="0" borderId="1" xfId="1574" applyFont="1" applyBorder="1"/>
    <xf numFmtId="3" fontId="15" fillId="2" borderId="1" xfId="1574" applyNumberFormat="1" applyFont="1" applyFill="1" applyBorder="1"/>
    <xf numFmtId="0" fontId="17" fillId="0" borderId="1" xfId="1574" applyFont="1" applyBorder="1" applyAlignment="1">
      <alignment horizontal="left"/>
    </xf>
    <xf numFmtId="49" fontId="10" fillId="0" borderId="1" xfId="1574" applyNumberFormat="1" applyFont="1" applyBorder="1" applyAlignment="1">
      <alignment vertical="center" wrapText="1"/>
    </xf>
    <xf numFmtId="3" fontId="10" fillId="0" borderId="1" xfId="1574" applyNumberFormat="1" applyFont="1" applyBorder="1" applyAlignment="1">
      <alignment horizontal="right" vertical="center"/>
    </xf>
    <xf numFmtId="3" fontId="10" fillId="0" borderId="1" xfId="1574" applyNumberFormat="1" applyFont="1" applyBorder="1" applyAlignment="1">
      <alignment vertical="center"/>
    </xf>
    <xf numFmtId="0" fontId="6" fillId="2" borderId="1" xfId="1574" applyFont="1" applyFill="1" applyBorder="1" applyAlignment="1">
      <alignment horizontal="center" wrapText="1"/>
    </xf>
    <xf numFmtId="3" fontId="18" fillId="0" borderId="1" xfId="1574" applyNumberFormat="1" applyFont="1" applyBorder="1"/>
    <xf numFmtId="0" fontId="19" fillId="0" borderId="1" xfId="1574" applyFont="1" applyBorder="1"/>
    <xf numFmtId="3" fontId="19" fillId="0" borderId="1" xfId="1574" applyNumberFormat="1" applyFont="1" applyBorder="1"/>
    <xf numFmtId="0" fontId="0" fillId="0" borderId="1" xfId="0" applyBorder="1"/>
    <xf numFmtId="0" fontId="16" fillId="0" borderId="0" xfId="0" applyFont="1"/>
    <xf numFmtId="0" fontId="20" fillId="0" borderId="1" xfId="1574" applyFont="1" applyBorder="1" applyAlignment="1">
      <alignment horizontal="left"/>
    </xf>
    <xf numFmtId="0" fontId="14" fillId="2" borderId="1" xfId="1574" applyFont="1" applyFill="1" applyBorder="1" applyAlignment="1">
      <alignment horizontal="center"/>
    </xf>
    <xf numFmtId="0" fontId="22" fillId="0" borderId="0" xfId="0" applyFont="1"/>
    <xf numFmtId="0" fontId="26" fillId="4" borderId="0" xfId="0" applyFont="1" applyFill="1" applyAlignment="1">
      <alignment horizontal="center" wrapText="1"/>
    </xf>
    <xf numFmtId="0" fontId="26" fillId="4" borderId="0" xfId="0" applyFont="1" applyFill="1" applyAlignment="1">
      <alignment vertical="center" wrapText="1"/>
    </xf>
    <xf numFmtId="0" fontId="26" fillId="4" borderId="0" xfId="0" applyFont="1" applyFill="1" applyAlignment="1">
      <alignment wrapText="1"/>
    </xf>
    <xf numFmtId="0" fontId="27" fillId="4" borderId="19" xfId="0" applyFont="1" applyFill="1" applyBorder="1" applyAlignment="1">
      <alignment horizontal="center" vertical="center" wrapText="1"/>
    </xf>
    <xf numFmtId="0" fontId="30" fillId="3" borderId="0" xfId="0" applyFont="1" applyFill="1" applyAlignment="1">
      <alignment horizontal="center"/>
    </xf>
    <xf numFmtId="0" fontId="30" fillId="3" borderId="0" xfId="0" applyFont="1" applyFill="1"/>
    <xf numFmtId="0" fontId="31" fillId="3" borderId="0" xfId="0" applyFont="1" applyFill="1" applyAlignment="1">
      <alignment horizontal="center"/>
    </xf>
    <xf numFmtId="0" fontId="30" fillId="3" borderId="0" xfId="0" applyFont="1" applyFill="1" applyAlignment="1">
      <alignment horizontal="center" vertical="center"/>
    </xf>
    <xf numFmtId="0" fontId="35" fillId="3" borderId="22" xfId="1566" applyFont="1" applyFill="1" applyBorder="1" applyAlignment="1">
      <alignment horizontal="center" vertical="center" wrapText="1"/>
    </xf>
    <xf numFmtId="0" fontId="35" fillId="3" borderId="8" xfId="1566" applyFont="1" applyFill="1" applyBorder="1" applyAlignment="1">
      <alignment horizontal="center" vertical="center" wrapText="1"/>
    </xf>
    <xf numFmtId="0" fontId="36" fillId="3" borderId="9" xfId="1566" applyFont="1" applyFill="1" applyBorder="1" applyAlignment="1">
      <alignment horizontal="center"/>
    </xf>
    <xf numFmtId="0" fontId="36" fillId="3" borderId="10" xfId="1566" applyFont="1" applyFill="1" applyBorder="1"/>
    <xf numFmtId="0" fontId="36" fillId="3" borderId="10" xfId="1566" applyFont="1" applyFill="1" applyBorder="1" applyAlignment="1">
      <alignment horizontal="left"/>
    </xf>
    <xf numFmtId="3" fontId="36" fillId="3" borderId="10" xfId="1566" applyNumberFormat="1" applyFont="1" applyFill="1" applyBorder="1" applyAlignment="1">
      <alignment horizontal="center"/>
    </xf>
    <xf numFmtId="0" fontId="36" fillId="3" borderId="10" xfId="1566" applyFont="1" applyFill="1" applyBorder="1" applyAlignment="1">
      <alignment horizontal="center"/>
    </xf>
    <xf numFmtId="0" fontId="37" fillId="3" borderId="11" xfId="1566" applyFont="1" applyFill="1" applyBorder="1"/>
    <xf numFmtId="0" fontId="0" fillId="0" borderId="14" xfId="0" applyBorder="1" applyAlignment="1">
      <alignment horizontal="center"/>
    </xf>
    <xf numFmtId="0" fontId="36" fillId="3" borderId="1" xfId="1566" applyFont="1" applyFill="1" applyBorder="1" applyAlignment="1">
      <alignment horizontal="left"/>
    </xf>
    <xf numFmtId="3" fontId="36" fillId="3" borderId="1" xfId="1566" applyNumberFormat="1" applyFont="1" applyFill="1" applyBorder="1" applyAlignment="1">
      <alignment horizontal="center"/>
    </xf>
    <xf numFmtId="0" fontId="36" fillId="3" borderId="1" xfId="1566" applyFont="1" applyFill="1" applyBorder="1" applyAlignment="1">
      <alignment horizontal="center"/>
    </xf>
    <xf numFmtId="1" fontId="36" fillId="3" borderId="1" xfId="1566" applyNumberFormat="1" applyFont="1" applyFill="1" applyBorder="1" applyAlignment="1">
      <alignment horizontal="left"/>
    </xf>
    <xf numFmtId="0" fontId="37" fillId="3" borderId="15" xfId="1566" applyFont="1" applyFill="1" applyBorder="1"/>
    <xf numFmtId="0" fontId="36" fillId="3" borderId="1" xfId="1566" applyFont="1" applyFill="1" applyBorder="1"/>
    <xf numFmtId="0" fontId="37" fillId="0" borderId="1" xfId="0" applyFont="1" applyBorder="1" applyAlignment="1">
      <alignment horizontal="left" wrapText="1"/>
    </xf>
    <xf numFmtId="1" fontId="37" fillId="0" borderId="1" xfId="0" applyNumberFormat="1" applyFont="1" applyBorder="1" applyAlignment="1">
      <alignment horizontal="center"/>
    </xf>
    <xf numFmtId="0" fontId="37" fillId="0" borderId="1" xfId="0" applyFont="1" applyBorder="1" applyAlignment="1">
      <alignment horizontal="center" wrapText="1"/>
    </xf>
    <xf numFmtId="1" fontId="37" fillId="0" borderId="1" xfId="0" applyNumberFormat="1" applyFont="1" applyBorder="1" applyAlignment="1">
      <alignment horizontal="left" wrapText="1"/>
    </xf>
    <xf numFmtId="1" fontId="37" fillId="0" borderId="15" xfId="0" applyNumberFormat="1" applyFont="1" applyBorder="1" applyAlignment="1">
      <alignment wrapText="1"/>
    </xf>
    <xf numFmtId="0" fontId="0" fillId="0" borderId="16" xfId="0" applyBorder="1" applyAlignment="1">
      <alignment horizontal="center"/>
    </xf>
    <xf numFmtId="0" fontId="37" fillId="0" borderId="17" xfId="0" applyFont="1" applyBorder="1" applyAlignment="1">
      <alignment horizontal="left" wrapText="1"/>
    </xf>
    <xf numFmtId="0" fontId="37" fillId="0" borderId="17" xfId="0" applyFont="1" applyBorder="1" applyAlignment="1">
      <alignment horizontal="center"/>
    </xf>
    <xf numFmtId="0" fontId="37" fillId="0" borderId="17" xfId="0" applyFont="1" applyBorder="1" applyAlignment="1">
      <alignment horizontal="center" wrapText="1"/>
    </xf>
    <xf numFmtId="1" fontId="37" fillId="0" borderId="17" xfId="0" applyNumberFormat="1" applyFont="1" applyBorder="1" applyAlignment="1">
      <alignment horizontal="left" wrapText="1"/>
    </xf>
    <xf numFmtId="1" fontId="37" fillId="0" borderId="18" xfId="0" applyNumberFormat="1" applyFont="1" applyBorder="1" applyAlignment="1">
      <alignment wrapText="1"/>
    </xf>
    <xf numFmtId="0" fontId="31" fillId="3" borderId="0" xfId="0" applyFont="1" applyFill="1"/>
    <xf numFmtId="0" fontId="30" fillId="3" borderId="21" xfId="0" applyFont="1" applyFill="1" applyBorder="1" applyAlignment="1">
      <alignment horizontal="center"/>
    </xf>
    <xf numFmtId="0" fontId="30" fillId="3" borderId="1" xfId="0" applyFont="1" applyFill="1" applyBorder="1" applyAlignment="1">
      <alignment horizontal="center"/>
    </xf>
    <xf numFmtId="0" fontId="31" fillId="0" borderId="0" xfId="0" applyFont="1" applyAlignment="1">
      <alignment horizontal="center" vertical="center"/>
    </xf>
    <xf numFmtId="0" fontId="30" fillId="0" borderId="0" xfId="0" applyFont="1" applyAlignment="1">
      <alignment horizontal="center" vertical="center"/>
    </xf>
    <xf numFmtId="0" fontId="0" fillId="3" borderId="0" xfId="0" applyFill="1"/>
    <xf numFmtId="0" fontId="42" fillId="3" borderId="0" xfId="1566" applyFont="1" applyFill="1"/>
    <xf numFmtId="0" fontId="42" fillId="3" borderId="0" xfId="1566" applyFont="1" applyFill="1" applyAlignment="1">
      <alignment horizontal="center"/>
    </xf>
    <xf numFmtId="1" fontId="41" fillId="3" borderId="20" xfId="1566" applyNumberFormat="1" applyFont="1" applyFill="1" applyBorder="1" applyAlignment="1">
      <alignment horizontal="center"/>
    </xf>
    <xf numFmtId="181" fontId="42" fillId="3" borderId="0" xfId="1566" applyNumberFormat="1" applyFont="1" applyFill="1"/>
    <xf numFmtId="0" fontId="43" fillId="3" borderId="0" xfId="0" applyFont="1" applyFill="1" applyAlignment="1">
      <alignment horizontal="center" vertical="center"/>
    </xf>
    <xf numFmtId="0" fontId="43" fillId="0" borderId="0" xfId="0" applyFont="1" applyAlignment="1">
      <alignment horizontal="center" vertical="center"/>
    </xf>
    <xf numFmtId="182" fontId="30" fillId="3" borderId="0" xfId="0" applyNumberFormat="1" applyFont="1" applyFill="1"/>
    <xf numFmtId="0" fontId="46" fillId="0" borderId="0" xfId="1991" applyFont="1"/>
    <xf numFmtId="0" fontId="47" fillId="0" borderId="0" xfId="1991" applyFont="1"/>
    <xf numFmtId="0" fontId="48" fillId="0" borderId="0" xfId="1991" applyFont="1"/>
    <xf numFmtId="0" fontId="49" fillId="0" borderId="0" xfId="0" applyFont="1" applyAlignment="1">
      <alignment horizontal="center"/>
    </xf>
    <xf numFmtId="3" fontId="49" fillId="0" borderId="0" xfId="0" applyNumberFormat="1" applyFont="1"/>
    <xf numFmtId="0" fontId="49" fillId="0" borderId="0" xfId="0" applyFont="1" applyAlignment="1">
      <alignment horizontal="left"/>
    </xf>
    <xf numFmtId="0" fontId="50" fillId="0" borderId="8" xfId="1991" applyFont="1" applyBorder="1" applyAlignment="1">
      <alignment horizontal="center" vertical="center"/>
    </xf>
    <xf numFmtId="0" fontId="51" fillId="0" borderId="8" xfId="0" applyFont="1" applyBorder="1" applyAlignment="1">
      <alignment horizontal="center" vertical="center"/>
    </xf>
    <xf numFmtId="0" fontId="52" fillId="0" borderId="8" xfId="0" applyFont="1" applyBorder="1" applyAlignment="1">
      <alignment horizontal="center" vertical="center"/>
    </xf>
    <xf numFmtId="0" fontId="52" fillId="0" borderId="8" xfId="0" applyFont="1" applyBorder="1" applyAlignment="1">
      <alignment horizontal="center" vertical="center" wrapText="1"/>
    </xf>
    <xf numFmtId="0" fontId="52" fillId="0" borderId="24" xfId="0" applyFont="1" applyBorder="1" applyAlignment="1">
      <alignment horizontal="center" vertical="center" wrapText="1"/>
    </xf>
    <xf numFmtId="0" fontId="52" fillId="0" borderId="27" xfId="0" applyFont="1" applyBorder="1" applyAlignment="1">
      <alignment horizontal="center" vertical="center" wrapText="1"/>
    </xf>
    <xf numFmtId="0" fontId="52" fillId="0" borderId="22" xfId="0" applyFont="1" applyBorder="1" applyAlignment="1">
      <alignment horizontal="center" vertical="center" wrapText="1"/>
    </xf>
    <xf numFmtId="184" fontId="56" fillId="0" borderId="29" xfId="15" applyNumberFormat="1" applyFont="1" applyFill="1" applyBorder="1" applyAlignment="1">
      <alignment vertical="center"/>
    </xf>
    <xf numFmtId="184" fontId="56" fillId="0" borderId="0" xfId="15" applyNumberFormat="1" applyFont="1" applyFill="1" applyBorder="1" applyAlignment="1">
      <alignment vertical="center"/>
    </xf>
    <xf numFmtId="0" fontId="57" fillId="0" borderId="8" xfId="1991" applyFont="1" applyBorder="1" applyAlignment="1">
      <alignment horizontal="center" vertical="center" wrapText="1"/>
    </xf>
    <xf numFmtId="0" fontId="50" fillId="0" borderId="0" xfId="1991" applyFont="1" applyAlignment="1">
      <alignment wrapText="1"/>
    </xf>
    <xf numFmtId="0" fontId="60" fillId="3" borderId="0" xfId="1991" applyFont="1" applyFill="1"/>
    <xf numFmtId="0" fontId="60" fillId="3" borderId="0" xfId="1991" applyFont="1" applyFill="1" applyAlignment="1">
      <alignment vertical="center"/>
    </xf>
    <xf numFmtId="0" fontId="60" fillId="3" borderId="0" xfId="1991" applyFont="1" applyFill="1" applyAlignment="1">
      <alignment vertical="top"/>
    </xf>
    <xf numFmtId="0" fontId="60" fillId="3" borderId="0" xfId="1991" applyFont="1" applyFill="1" applyAlignment="1">
      <alignment horizontal="left" vertical="top"/>
    </xf>
    <xf numFmtId="0" fontId="60" fillId="3" borderId="0" xfId="1991" applyFont="1" applyFill="1" applyAlignment="1">
      <alignment wrapText="1"/>
    </xf>
    <xf numFmtId="0" fontId="61" fillId="3" borderId="0" xfId="1991" applyFont="1" applyFill="1" applyAlignment="1">
      <alignment vertical="center"/>
    </xf>
    <xf numFmtId="0" fontId="61" fillId="3" borderId="0" xfId="1991" applyFont="1" applyFill="1" applyAlignment="1">
      <alignment horizontal="left" vertical="top" wrapText="1"/>
    </xf>
    <xf numFmtId="184" fontId="61" fillId="3" borderId="0" xfId="15" applyNumberFormat="1" applyFont="1" applyFill="1" applyAlignment="1">
      <alignment horizontal="left" vertical="center" wrapText="1"/>
    </xf>
    <xf numFmtId="0" fontId="60" fillId="3" borderId="0" xfId="1991" applyFont="1" applyFill="1" applyAlignment="1">
      <alignment vertical="top" wrapText="1"/>
    </xf>
    <xf numFmtId="0" fontId="62" fillId="0" borderId="0" xfId="0" applyFont="1"/>
    <xf numFmtId="0" fontId="63" fillId="0" borderId="0" xfId="0" applyFont="1"/>
    <xf numFmtId="0" fontId="62" fillId="3" borderId="0" xfId="0" applyFont="1" applyFill="1"/>
    <xf numFmtId="0" fontId="64" fillId="3" borderId="0" xfId="0" applyFont="1" applyFill="1"/>
    <xf numFmtId="0" fontId="64" fillId="3" borderId="0" xfId="0" applyFont="1" applyFill="1" applyAlignment="1" applyProtection="1">
      <alignment horizontal="left"/>
      <protection locked="0"/>
    </xf>
    <xf numFmtId="0" fontId="64" fillId="5" borderId="5" xfId="0" applyFont="1" applyFill="1" applyBorder="1" applyAlignment="1">
      <alignment horizontal="center"/>
    </xf>
    <xf numFmtId="0" fontId="64" fillId="5" borderId="7" xfId="0" applyFont="1" applyFill="1" applyBorder="1" applyAlignment="1">
      <alignment horizontal="center"/>
    </xf>
    <xf numFmtId="0" fontId="62" fillId="0" borderId="0" xfId="0" applyFont="1" applyAlignment="1">
      <alignment horizontal="justify" vertical="center" wrapText="1"/>
    </xf>
    <xf numFmtId="0" fontId="62" fillId="0" borderId="1" xfId="0" applyFont="1" applyBorder="1" applyAlignment="1">
      <alignment horizontal="justify" vertical="center" wrapText="1"/>
    </xf>
    <xf numFmtId="0" fontId="64" fillId="0" borderId="0" xfId="0" applyFont="1"/>
    <xf numFmtId="0" fontId="64" fillId="0" borderId="1" xfId="0" applyFont="1" applyBorder="1"/>
    <xf numFmtId="0" fontId="64" fillId="0" borderId="1" xfId="0" applyFont="1" applyBorder="1" applyAlignment="1">
      <alignment horizontal="left"/>
    </xf>
    <xf numFmtId="0" fontId="62" fillId="0" borderId="1" xfId="1516" applyFont="1" applyBorder="1" applyAlignment="1">
      <alignment horizontal="left" vertical="center"/>
    </xf>
    <xf numFmtId="181" fontId="62" fillId="0" borderId="1" xfId="1516" applyNumberFormat="1" applyFont="1" applyBorder="1" applyAlignment="1">
      <alignment horizontal="center" vertical="center"/>
    </xf>
    <xf numFmtId="0" fontId="64" fillId="0" borderId="1" xfId="0" applyFont="1" applyBorder="1" applyAlignment="1">
      <alignment horizontal="center" vertical="center"/>
    </xf>
    <xf numFmtId="0" fontId="64" fillId="3" borderId="1" xfId="0" applyFont="1" applyFill="1" applyBorder="1" applyAlignment="1">
      <alignment horizontal="center" vertical="center" wrapText="1"/>
    </xf>
    <xf numFmtId="0" fontId="62" fillId="6" borderId="1" xfId="1562" applyFont="1" applyFill="1" applyBorder="1" applyAlignment="1">
      <alignment horizontal="left" vertical="center" wrapText="1"/>
    </xf>
    <xf numFmtId="0" fontId="62" fillId="6" borderId="1" xfId="1562" applyFont="1" applyFill="1" applyBorder="1" applyAlignment="1">
      <alignment horizontal="justify" vertical="center" wrapText="1"/>
    </xf>
    <xf numFmtId="0" fontId="64" fillId="0" borderId="1" xfId="0" applyFont="1" applyBorder="1" applyAlignment="1">
      <alignment horizontal="center"/>
    </xf>
    <xf numFmtId="0" fontId="64" fillId="0" borderId="1" xfId="0" applyFont="1" applyBorder="1" applyAlignment="1">
      <alignment horizontal="center" vertical="center" wrapText="1"/>
    </xf>
    <xf numFmtId="0" fontId="64" fillId="8" borderId="5" xfId="0" applyFont="1" applyFill="1" applyBorder="1" applyAlignment="1">
      <alignment horizontal="center" wrapText="1"/>
    </xf>
    <xf numFmtId="0" fontId="64" fillId="8" borderId="6" xfId="0" applyFont="1" applyFill="1" applyBorder="1" applyAlignment="1">
      <alignment horizontal="center" wrapText="1"/>
    </xf>
    <xf numFmtId="0" fontId="64" fillId="3" borderId="1" xfId="0" applyFont="1" applyFill="1" applyBorder="1" applyAlignment="1">
      <alignment horizontal="center"/>
    </xf>
    <xf numFmtId="0" fontId="48" fillId="3" borderId="0" xfId="0" applyFont="1" applyFill="1"/>
    <xf numFmtId="0" fontId="48" fillId="3" borderId="36" xfId="0" applyFont="1" applyFill="1" applyBorder="1" applyAlignment="1">
      <alignment vertical="center" wrapText="1"/>
    </xf>
    <xf numFmtId="0" fontId="48" fillId="3" borderId="0" xfId="0" applyFont="1" applyFill="1" applyAlignment="1">
      <alignment horizontal="justify" vertical="center" wrapText="1"/>
    </xf>
    <xf numFmtId="0" fontId="48" fillId="3" borderId="29" xfId="0" applyFont="1" applyFill="1" applyBorder="1" applyAlignment="1">
      <alignment horizontal="justify" vertical="center"/>
    </xf>
    <xf numFmtId="0" fontId="48" fillId="3" borderId="29" xfId="0" applyFont="1" applyFill="1" applyBorder="1" applyAlignment="1">
      <alignment horizontal="center" vertical="center"/>
    </xf>
    <xf numFmtId="0" fontId="0" fillId="6" borderId="0" xfId="0" applyFill="1"/>
    <xf numFmtId="0" fontId="68" fillId="6" borderId="0" xfId="0" applyFont="1" applyFill="1"/>
    <xf numFmtId="0" fontId="68" fillId="6" borderId="0" xfId="0" applyFont="1" applyFill="1" applyAlignment="1" applyProtection="1">
      <alignment horizontal="left"/>
      <protection locked="0"/>
    </xf>
    <xf numFmtId="0" fontId="68" fillId="0" borderId="0" xfId="0" applyFont="1"/>
    <xf numFmtId="0" fontId="68" fillId="0" borderId="1" xfId="0" applyFont="1" applyBorder="1"/>
    <xf numFmtId="0" fontId="68" fillId="0" borderId="1" xfId="0" applyFont="1" applyBorder="1" applyAlignment="1">
      <alignment horizontal="left"/>
    </xf>
    <xf numFmtId="0" fontId="68" fillId="0" borderId="0" xfId="0" applyFont="1" applyAlignment="1">
      <alignment horizontal="left" vertical="center" wrapText="1"/>
    </xf>
    <xf numFmtId="0" fontId="0" fillId="0" borderId="23" xfId="0" applyBorder="1" applyAlignment="1">
      <alignment horizontal="justify" vertical="center" wrapText="1"/>
    </xf>
    <xf numFmtId="0" fontId="68" fillId="6" borderId="2" xfId="0" applyFont="1" applyFill="1" applyBorder="1" applyAlignment="1">
      <alignment horizontal="center" vertical="center"/>
    </xf>
    <xf numFmtId="0" fontId="68" fillId="6" borderId="1" xfId="0" applyFont="1" applyFill="1" applyBorder="1" applyAlignment="1">
      <alignment horizontal="center" vertical="center" wrapText="1"/>
    </xf>
    <xf numFmtId="0" fontId="68" fillId="0" borderId="1" xfId="0" applyFont="1" applyBorder="1" applyAlignment="1">
      <alignment horizontal="center" vertical="center"/>
    </xf>
    <xf numFmtId="0" fontId="0" fillId="0" borderId="0" xfId="0" applyAlignment="1">
      <alignment horizontal="center" vertical="center" wrapText="1"/>
    </xf>
    <xf numFmtId="0" fontId="48" fillId="3" borderId="0" xfId="0" applyFont="1" applyFill="1" applyAlignment="1">
      <alignment vertical="center" wrapText="1"/>
    </xf>
    <xf numFmtId="0" fontId="48" fillId="3" borderId="0" xfId="0" applyFont="1" applyFill="1" applyAlignment="1">
      <alignment wrapText="1"/>
    </xf>
    <xf numFmtId="0" fontId="65" fillId="3" borderId="0" xfId="0" applyFont="1" applyFill="1" applyAlignment="1">
      <alignment horizontal="center" wrapText="1"/>
    </xf>
    <xf numFmtId="0" fontId="48" fillId="3" borderId="19" xfId="0" applyFont="1" applyFill="1" applyBorder="1" applyAlignment="1">
      <alignment wrapText="1"/>
    </xf>
    <xf numFmtId="0" fontId="65" fillId="3" borderId="0" xfId="0" applyFont="1" applyFill="1" applyAlignment="1">
      <alignment wrapText="1"/>
    </xf>
    <xf numFmtId="0" fontId="62" fillId="0" borderId="0" xfId="259" applyFont="1"/>
    <xf numFmtId="0" fontId="62" fillId="3" borderId="0" xfId="259" applyFont="1" applyFill="1"/>
    <xf numFmtId="0" fontId="64" fillId="0" borderId="0" xfId="259" applyFont="1"/>
    <xf numFmtId="0" fontId="64" fillId="0" borderId="0" xfId="259" applyFont="1" applyAlignment="1" applyProtection="1">
      <alignment horizontal="left"/>
      <protection locked="0"/>
    </xf>
    <xf numFmtId="0" fontId="64" fillId="0" borderId="1" xfId="259" applyFont="1" applyBorder="1"/>
    <xf numFmtId="0" fontId="62" fillId="0" borderId="1" xfId="259" applyFont="1" applyBorder="1" applyAlignment="1">
      <alignment horizontal="left"/>
    </xf>
    <xf numFmtId="0" fontId="64" fillId="0" borderId="1" xfId="259" applyFont="1" applyBorder="1" applyAlignment="1">
      <alignment horizontal="left" vertical="center"/>
    </xf>
    <xf numFmtId="0" fontId="62" fillId="0" borderId="1" xfId="259" applyFont="1" applyBorder="1" applyAlignment="1">
      <alignment horizontal="left" vertical="center" wrapText="1"/>
    </xf>
    <xf numFmtId="0" fontId="62" fillId="0" borderId="1" xfId="0" applyFont="1" applyBorder="1" applyAlignment="1">
      <alignment horizontal="center" vertical="center" wrapText="1"/>
    </xf>
    <xf numFmtId="0" fontId="62" fillId="3" borderId="0" xfId="153" applyFont="1" applyFill="1"/>
    <xf numFmtId="0" fontId="62" fillId="3" borderId="0" xfId="0" applyFont="1" applyFill="1" applyAlignment="1">
      <alignment horizontal="center"/>
    </xf>
    <xf numFmtId="0" fontId="62" fillId="3" borderId="0" xfId="0" applyFont="1" applyFill="1" applyAlignment="1">
      <alignment horizontal="justify" vertical="center" wrapText="1"/>
    </xf>
    <xf numFmtId="0" fontId="62" fillId="3" borderId="1" xfId="1516" applyFont="1" applyFill="1" applyBorder="1" applyAlignment="1">
      <alignment horizontal="left" vertical="center"/>
    </xf>
    <xf numFmtId="0" fontId="62" fillId="3" borderId="0" xfId="0" applyFont="1" applyFill="1" applyAlignment="1">
      <alignment wrapText="1"/>
    </xf>
    <xf numFmtId="184" fontId="62" fillId="3" borderId="1" xfId="15" applyNumberFormat="1" applyFont="1" applyFill="1" applyBorder="1"/>
    <xf numFmtId="3" fontId="62" fillId="3" borderId="0" xfId="153" applyNumberFormat="1" applyFont="1" applyFill="1" applyAlignment="1">
      <alignment horizontal="center"/>
    </xf>
    <xf numFmtId="0" fontId="62" fillId="3" borderId="0" xfId="153" applyFont="1" applyFill="1" applyAlignment="1">
      <alignment horizontal="center"/>
    </xf>
    <xf numFmtId="0" fontId="62" fillId="3" borderId="1" xfId="0" applyFont="1" applyFill="1" applyBorder="1"/>
    <xf numFmtId="0" fontId="62" fillId="3" borderId="0" xfId="0" applyFont="1" applyFill="1" applyAlignment="1">
      <alignment vertical="center"/>
    </xf>
    <xf numFmtId="0" fontId="64" fillId="0" borderId="0" xfId="0" applyFont="1" applyAlignment="1" applyProtection="1">
      <alignment horizontal="left"/>
      <protection locked="0"/>
    </xf>
    <xf numFmtId="0" fontId="64" fillId="0" borderId="0" xfId="0" applyFont="1" applyAlignment="1">
      <alignment horizontal="center" vertical="center" wrapText="1"/>
    </xf>
    <xf numFmtId="0" fontId="62" fillId="3" borderId="3" xfId="0" applyFont="1" applyFill="1" applyBorder="1" applyAlignment="1">
      <alignment horizontal="center" vertical="center" wrapText="1"/>
    </xf>
    <xf numFmtId="0" fontId="72" fillId="0" borderId="0" xfId="0" applyFont="1"/>
    <xf numFmtId="0" fontId="71" fillId="0" borderId="0" xfId="0" applyFont="1"/>
    <xf numFmtId="0" fontId="71" fillId="3" borderId="0" xfId="0" applyFont="1" applyFill="1"/>
    <xf numFmtId="0" fontId="70" fillId="0" borderId="0" xfId="0" applyFont="1"/>
    <xf numFmtId="0" fontId="70" fillId="0" borderId="0" xfId="0" applyFont="1" applyAlignment="1" applyProtection="1">
      <alignment horizontal="left"/>
      <protection locked="0"/>
    </xf>
    <xf numFmtId="0" fontId="70" fillId="0" borderId="1" xfId="0" applyFont="1" applyBorder="1"/>
    <xf numFmtId="0" fontId="70" fillId="0" borderId="1" xfId="0" applyFont="1" applyBorder="1" applyAlignment="1">
      <alignment horizontal="left"/>
    </xf>
    <xf numFmtId="0" fontId="37" fillId="3" borderId="0" xfId="1492" applyFont="1" applyFill="1"/>
    <xf numFmtId="0" fontId="60" fillId="3" borderId="0" xfId="1492" applyFont="1" applyFill="1" applyAlignment="1">
      <alignment horizontal="justify" vertical="center"/>
    </xf>
    <xf numFmtId="0" fontId="60" fillId="3" borderId="29" xfId="1492" applyFont="1" applyFill="1" applyBorder="1" applyAlignment="1">
      <alignment horizontal="justify" vertical="center" wrapText="1"/>
    </xf>
    <xf numFmtId="0" fontId="60" fillId="3" borderId="37" xfId="1492" applyFont="1" applyFill="1" applyBorder="1" applyAlignment="1">
      <alignment horizontal="justify" vertical="center" wrapText="1"/>
    </xf>
    <xf numFmtId="0" fontId="60" fillId="3" borderId="0" xfId="1492" applyFont="1" applyFill="1" applyAlignment="1">
      <alignment vertical="center" wrapText="1"/>
    </xf>
    <xf numFmtId="0" fontId="60" fillId="3" borderId="0" xfId="259" applyFont="1" applyFill="1" applyAlignment="1">
      <alignment horizontal="center" vertical="center" wrapText="1"/>
    </xf>
    <xf numFmtId="0" fontId="60" fillId="3" borderId="0" xfId="259" applyFont="1" applyFill="1"/>
    <xf numFmtId="182" fontId="60" fillId="3" borderId="21" xfId="259" applyNumberFormat="1" applyFont="1" applyFill="1" applyBorder="1"/>
    <xf numFmtId="182" fontId="60" fillId="3" borderId="1" xfId="259" applyNumberFormat="1" applyFont="1" applyFill="1" applyBorder="1"/>
    <xf numFmtId="0" fontId="60" fillId="3" borderId="0" xfId="259" applyFont="1" applyFill="1" applyAlignment="1">
      <alignment horizontal="center"/>
    </xf>
    <xf numFmtId="0" fontId="60" fillId="3" borderId="0" xfId="259" applyFont="1" applyFill="1" applyAlignment="1">
      <alignment horizontal="justify"/>
    </xf>
    <xf numFmtId="0" fontId="65" fillId="30" borderId="8" xfId="0" applyFont="1" applyFill="1" applyBorder="1" applyAlignment="1">
      <alignment horizontal="center" vertical="center"/>
    </xf>
    <xf numFmtId="0" fontId="31" fillId="30" borderId="8" xfId="0" applyFont="1" applyFill="1" applyBorder="1" applyAlignment="1">
      <alignment horizontal="center"/>
    </xf>
    <xf numFmtId="0" fontId="35" fillId="30" borderId="8" xfId="1566" applyFont="1" applyFill="1" applyBorder="1" applyAlignment="1">
      <alignment horizontal="center" vertical="center" wrapText="1"/>
    </xf>
    <xf numFmtId="0" fontId="35" fillId="30" borderId="6" xfId="1566" applyFont="1" applyFill="1" applyBorder="1" applyAlignment="1">
      <alignment horizontal="center" vertical="center" wrapText="1"/>
    </xf>
    <xf numFmtId="0" fontId="35" fillId="30" borderId="7" xfId="1566" applyFont="1" applyFill="1" applyBorder="1" applyAlignment="1">
      <alignment horizontal="center" vertical="center" wrapText="1"/>
    </xf>
    <xf numFmtId="0" fontId="61" fillId="30" borderId="27" xfId="259" applyFont="1" applyFill="1" applyBorder="1" applyAlignment="1">
      <alignment horizontal="center" vertical="center" wrapText="1"/>
    </xf>
    <xf numFmtId="0" fontId="60" fillId="30" borderId="32" xfId="1492" applyFont="1" applyFill="1" applyBorder="1" applyAlignment="1">
      <alignment horizontal="center" vertical="center" wrapText="1"/>
    </xf>
    <xf numFmtId="0" fontId="60" fillId="30" borderId="25" xfId="1492" applyFont="1" applyFill="1" applyBorder="1" applyAlignment="1">
      <alignment horizontal="center" vertical="center" wrapText="1"/>
    </xf>
    <xf numFmtId="0" fontId="60" fillId="30" borderId="29" xfId="1492" applyFont="1" applyFill="1" applyBorder="1" applyAlignment="1">
      <alignment horizontal="center" vertical="center" wrapText="1"/>
    </xf>
    <xf numFmtId="0" fontId="60" fillId="30" borderId="37" xfId="1492" applyFont="1" applyFill="1" applyBorder="1" applyAlignment="1">
      <alignment horizontal="center" vertical="center" wrapText="1"/>
    </xf>
    <xf numFmtId="184" fontId="93" fillId="0" borderId="29" xfId="15" applyNumberFormat="1" applyFont="1" applyFill="1" applyBorder="1" applyAlignment="1">
      <alignment vertical="center"/>
    </xf>
    <xf numFmtId="168" fontId="44" fillId="0" borderId="29" xfId="1991" applyNumberFormat="1" applyFont="1" applyBorder="1"/>
    <xf numFmtId="0" fontId="32" fillId="3" borderId="54" xfId="0" applyFont="1" applyFill="1" applyBorder="1" applyAlignment="1">
      <alignment horizontal="left" vertical="center"/>
    </xf>
    <xf numFmtId="0" fontId="33" fillId="3" borderId="54" xfId="0" applyFont="1" applyFill="1" applyBorder="1" applyAlignment="1">
      <alignment horizontal="left" vertical="center"/>
    </xf>
    <xf numFmtId="0" fontId="34" fillId="3" borderId="54" xfId="0" applyFont="1" applyFill="1" applyBorder="1" applyAlignment="1">
      <alignment horizontal="left"/>
    </xf>
    <xf numFmtId="0" fontId="21" fillId="0" borderId="58" xfId="1838" applyFont="1" applyBorder="1" applyAlignment="1">
      <alignment horizontal="center" vertical="center" wrapText="1"/>
    </xf>
    <xf numFmtId="0" fontId="25" fillId="0" borderId="58" xfId="1838" applyFont="1" applyBorder="1" applyAlignment="1">
      <alignment horizontal="justify" vertical="center" wrapText="1"/>
    </xf>
    <xf numFmtId="0" fontId="25" fillId="32" borderId="58" xfId="1838" applyFont="1" applyFill="1" applyBorder="1" applyAlignment="1">
      <alignment horizontal="justify" vertical="center" wrapText="1"/>
    </xf>
    <xf numFmtId="0" fontId="21" fillId="0" borderId="58" xfId="1838" applyFont="1" applyBorder="1" applyAlignment="1">
      <alignment horizontal="justify" vertical="center" wrapText="1"/>
    </xf>
    <xf numFmtId="0" fontId="21" fillId="0" borderId="0" xfId="1838" applyFont="1" applyAlignment="1">
      <alignment horizontal="center" vertical="center" wrapText="1"/>
    </xf>
    <xf numFmtId="0" fontId="25" fillId="0" borderId="0" xfId="1838" applyFont="1" applyAlignment="1">
      <alignment horizontal="justify" vertical="center" wrapText="1"/>
    </xf>
    <xf numFmtId="0" fontId="25" fillId="0" borderId="60" xfId="1838" applyFont="1" applyBorder="1" applyAlignment="1">
      <alignment horizontal="justify" vertical="center" wrapText="1"/>
    </xf>
    <xf numFmtId="0" fontId="25" fillId="0" borderId="0" xfId="1838" applyFont="1"/>
    <xf numFmtId="0" fontId="21" fillId="0" borderId="0" xfId="1838" applyFont="1"/>
    <xf numFmtId="0" fontId="25" fillId="0" borderId="58" xfId="1838" applyFont="1" applyBorder="1" applyAlignment="1">
      <alignment vertical="center" wrapText="1"/>
    </xf>
    <xf numFmtId="0" fontId="21" fillId="0" borderId="58" xfId="1838" applyFont="1" applyBorder="1" applyAlignment="1">
      <alignment horizontal="center" vertical="center"/>
    </xf>
    <xf numFmtId="0" fontId="21" fillId="32" borderId="58" xfId="1838" applyFont="1" applyFill="1" applyBorder="1" applyAlignment="1">
      <alignment horizontal="center" vertical="center" wrapText="1"/>
    </xf>
    <xf numFmtId="0" fontId="25" fillId="0" borderId="58" xfId="1838" applyFont="1" applyBorder="1" applyAlignment="1">
      <alignment horizontal="left" vertical="center" wrapText="1"/>
    </xf>
    <xf numFmtId="0" fontId="25" fillId="0" borderId="58" xfId="153" applyFont="1" applyBorder="1" applyAlignment="1">
      <alignment horizontal="left" vertical="center" wrapText="1"/>
    </xf>
    <xf numFmtId="0" fontId="25" fillId="0" borderId="58" xfId="153" applyFont="1" applyBorder="1" applyAlignment="1">
      <alignment horizontal="justify" vertical="center" wrapText="1"/>
    </xf>
    <xf numFmtId="0" fontId="25" fillId="32" borderId="58" xfId="1838" applyFont="1" applyFill="1" applyBorder="1" applyAlignment="1">
      <alignment horizontal="left" vertical="center" wrapText="1"/>
    </xf>
    <xf numFmtId="0" fontId="25" fillId="0" borderId="62" xfId="1838" applyFont="1" applyBorder="1" applyAlignment="1">
      <alignment horizontal="left" vertical="center" wrapText="1"/>
    </xf>
    <xf numFmtId="0" fontId="25" fillId="0" borderId="63" xfId="0" applyFont="1" applyBorder="1" applyAlignment="1">
      <alignment vertical="center" wrapText="1"/>
    </xf>
    <xf numFmtId="0" fontId="25" fillId="0" borderId="64" xfId="1838" applyFont="1" applyBorder="1" applyAlignment="1">
      <alignment horizontal="justify" vertical="center" wrapText="1"/>
    </xf>
    <xf numFmtId="0" fontId="25" fillId="34" borderId="58" xfId="1838" applyFont="1" applyFill="1" applyBorder="1" applyAlignment="1">
      <alignment horizontal="left" vertical="center" wrapText="1"/>
    </xf>
    <xf numFmtId="0" fontId="25" fillId="34" borderId="58" xfId="1838" applyFont="1" applyFill="1" applyBorder="1" applyAlignment="1">
      <alignment horizontal="justify" vertical="center" wrapText="1"/>
    </xf>
    <xf numFmtId="0" fontId="25" fillId="32" borderId="65" xfId="1838" applyFont="1" applyFill="1" applyBorder="1" applyAlignment="1">
      <alignment horizontal="justify" vertical="center" wrapText="1"/>
    </xf>
    <xf numFmtId="0" fontId="25" fillId="0" borderId="0" xfId="1838" applyFont="1" applyAlignment="1">
      <alignment vertical="center" wrapText="1"/>
    </xf>
    <xf numFmtId="0" fontId="25" fillId="0" borderId="63" xfId="1838" applyFont="1" applyBorder="1" applyAlignment="1">
      <alignment horizontal="left" vertical="center" wrapText="1"/>
    </xf>
    <xf numFmtId="0" fontId="25" fillId="0" borderId="63" xfId="1838" applyFont="1" applyBorder="1" applyAlignment="1">
      <alignment horizontal="justify" vertical="center" wrapText="1"/>
    </xf>
    <xf numFmtId="0" fontId="25" fillId="6" borderId="63" xfId="1562" applyFont="1" applyFill="1" applyBorder="1" applyAlignment="1">
      <alignment horizontal="justify" vertical="center" wrapText="1"/>
    </xf>
    <xf numFmtId="0" fontId="25" fillId="0" borderId="0" xfId="1838" applyFont="1" applyAlignment="1">
      <alignment horizontal="left" vertical="center" wrapText="1"/>
    </xf>
    <xf numFmtId="0" fontId="25" fillId="32" borderId="0" xfId="1838" applyFont="1" applyFill="1"/>
    <xf numFmtId="0" fontId="21" fillId="0" borderId="58" xfId="1838" applyFont="1" applyBorder="1" applyAlignment="1">
      <alignment horizontal="center"/>
    </xf>
    <xf numFmtId="0" fontId="25" fillId="0" borderId="65" xfId="1838" applyFont="1" applyBorder="1" applyAlignment="1">
      <alignment horizontal="center"/>
    </xf>
    <xf numFmtId="0" fontId="25" fillId="0" borderId="58" xfId="1838" applyFont="1" applyBorder="1"/>
    <xf numFmtId="0" fontId="25" fillId="0" borderId="0" xfId="1838" applyFont="1" applyAlignment="1">
      <alignment horizontal="center" vertical="center" wrapText="1"/>
    </xf>
    <xf numFmtId="0" fontId="21" fillId="33" borderId="68" xfId="1838" applyFont="1" applyFill="1" applyBorder="1" applyAlignment="1">
      <alignment horizontal="center"/>
    </xf>
    <xf numFmtId="0" fontId="21" fillId="33" borderId="69" xfId="1838" applyFont="1" applyFill="1" applyBorder="1" applyAlignment="1">
      <alignment horizontal="center"/>
    </xf>
    <xf numFmtId="0" fontId="24" fillId="3" borderId="3" xfId="0" applyFont="1" applyFill="1" applyBorder="1" applyAlignment="1">
      <alignment horizontal="center" vertical="center" wrapText="1"/>
    </xf>
    <xf numFmtId="0" fontId="96" fillId="0" borderId="63" xfId="0" applyFont="1" applyBorder="1" applyAlignment="1">
      <alignment vertical="center"/>
    </xf>
    <xf numFmtId="0" fontId="96" fillId="0" borderId="63" xfId="0" applyFont="1" applyBorder="1" applyAlignment="1">
      <alignment vertical="center" wrapText="1"/>
    </xf>
    <xf numFmtId="0" fontId="21" fillId="0" borderId="62" xfId="1838" applyFont="1" applyBorder="1" applyAlignment="1">
      <alignment horizontal="justify" vertical="center" wrapText="1"/>
    </xf>
    <xf numFmtId="0" fontId="25" fillId="0" borderId="58" xfId="1838" applyFont="1" applyBorder="1" applyAlignment="1">
      <alignment horizontal="justify" vertical="center" wrapText="1" shrinkToFit="1"/>
    </xf>
    <xf numFmtId="0" fontId="92" fillId="0" borderId="58" xfId="1838" applyFont="1" applyBorder="1" applyAlignment="1">
      <alignment vertical="center" wrapText="1"/>
    </xf>
    <xf numFmtId="0" fontId="92" fillId="0" borderId="58" xfId="1838" applyFont="1" applyBorder="1" applyAlignment="1">
      <alignment horizontal="justify" vertical="center" wrapText="1" shrinkToFit="1"/>
    </xf>
    <xf numFmtId="0" fontId="92" fillId="0" borderId="58" xfId="1838" applyFont="1" applyBorder="1" applyAlignment="1">
      <alignment horizontal="left" vertical="center" wrapText="1"/>
    </xf>
    <xf numFmtId="0" fontId="92" fillId="0" borderId="58" xfId="1838" applyFont="1" applyBorder="1" applyAlignment="1">
      <alignment horizontal="justify" vertical="center" wrapText="1"/>
    </xf>
    <xf numFmtId="0" fontId="97" fillId="0" borderId="0" xfId="0" applyFont="1" applyAlignment="1">
      <alignment vertical="center"/>
    </xf>
    <xf numFmtId="0" fontId="25" fillId="0" borderId="58" xfId="1838" applyFont="1" applyBorder="1" applyAlignment="1">
      <alignment horizontal="center"/>
    </xf>
    <xf numFmtId="0" fontId="21" fillId="0" borderId="60" xfId="1838" applyFont="1" applyBorder="1" applyAlignment="1">
      <alignment horizontal="center" vertical="center" wrapText="1"/>
    </xf>
    <xf numFmtId="0" fontId="25" fillId="32" borderId="65" xfId="1838" applyFont="1" applyFill="1" applyBorder="1" applyAlignment="1">
      <alignment horizontal="center" vertical="center" wrapText="1"/>
    </xf>
    <xf numFmtId="0" fontId="25" fillId="0" borderId="58" xfId="1838" applyFont="1" applyBorder="1" applyAlignment="1">
      <alignment horizontal="justify" vertical="top" wrapText="1"/>
    </xf>
    <xf numFmtId="0" fontId="25" fillId="32" borderId="62" xfId="1492" applyFont="1" applyFill="1" applyBorder="1"/>
    <xf numFmtId="0" fontId="25" fillId="32" borderId="65" xfId="1492" applyFont="1" applyFill="1" applyBorder="1"/>
    <xf numFmtId="0" fontId="24" fillId="32" borderId="62" xfId="1492" applyFont="1" applyFill="1" applyBorder="1"/>
    <xf numFmtId="0" fontId="25" fillId="32" borderId="62" xfId="1492" applyFont="1" applyFill="1" applyBorder="1" applyAlignment="1">
      <alignment wrapText="1"/>
    </xf>
    <xf numFmtId="0" fontId="25" fillId="32" borderId="65" xfId="1492" applyFont="1" applyFill="1" applyBorder="1" applyAlignment="1">
      <alignment wrapText="1"/>
    </xf>
    <xf numFmtId="0" fontId="25" fillId="0" borderId="64" xfId="1838" applyFont="1" applyBorder="1" applyAlignment="1">
      <alignment horizontal="left" vertical="center" wrapText="1"/>
    </xf>
    <xf numFmtId="0" fontId="25" fillId="0" borderId="79" xfId="1838" applyFont="1" applyBorder="1" applyAlignment="1">
      <alignment horizontal="justify" vertical="center" wrapText="1"/>
    </xf>
    <xf numFmtId="0" fontId="25" fillId="0" borderId="65" xfId="1838" applyFont="1" applyBorder="1" applyAlignment="1">
      <alignment horizontal="justify" vertical="center" wrapText="1"/>
    </xf>
    <xf numFmtId="0" fontId="25" fillId="32" borderId="0" xfId="1838" applyFont="1" applyFill="1" applyAlignment="1">
      <alignment horizontal="left" vertical="center" wrapText="1"/>
    </xf>
    <xf numFmtId="0" fontId="25" fillId="32" borderId="0" xfId="1838" applyFont="1" applyFill="1" applyAlignment="1">
      <alignment horizontal="justify" vertical="center" wrapText="1"/>
    </xf>
    <xf numFmtId="0" fontId="25" fillId="0" borderId="62" xfId="1838" applyFont="1" applyBorder="1"/>
    <xf numFmtId="0" fontId="25" fillId="0" borderId="84" xfId="0" applyFont="1" applyBorder="1" applyAlignment="1">
      <alignment vertical="center" wrapText="1"/>
    </xf>
    <xf numFmtId="0" fontId="25" fillId="0" borderId="40" xfId="0" applyFont="1" applyBorder="1" applyAlignment="1">
      <alignment vertical="center" wrapText="1"/>
    </xf>
    <xf numFmtId="0" fontId="25" fillId="0" borderId="84" xfId="0" applyFont="1" applyBorder="1" applyAlignment="1">
      <alignment vertical="center"/>
    </xf>
    <xf numFmtId="0" fontId="25" fillId="0" borderId="40" xfId="0" applyFont="1" applyBorder="1" applyAlignment="1">
      <alignment vertical="center"/>
    </xf>
    <xf numFmtId="0" fontId="25" fillId="0" borderId="83" xfId="0" applyFont="1" applyBorder="1" applyAlignment="1">
      <alignment vertical="center" wrapText="1"/>
    </xf>
    <xf numFmtId="0" fontId="25" fillId="0" borderId="85" xfId="0" applyFont="1" applyBorder="1" applyAlignment="1">
      <alignment vertical="center" wrapText="1"/>
    </xf>
    <xf numFmtId="0" fontId="25" fillId="0" borderId="85" xfId="0" applyFont="1" applyBorder="1" applyAlignment="1">
      <alignment vertical="center"/>
    </xf>
    <xf numFmtId="0" fontId="25" fillId="0" borderId="21" xfId="0" applyFont="1" applyBorder="1" applyAlignment="1">
      <alignment vertical="center" wrapText="1"/>
    </xf>
    <xf numFmtId="0" fontId="21" fillId="0" borderId="58" xfId="1838" applyFont="1" applyBorder="1" applyAlignment="1">
      <alignment horizontal="left" vertical="center" wrapText="1"/>
    </xf>
    <xf numFmtId="0" fontId="21" fillId="32" borderId="58" xfId="1838" applyFont="1" applyFill="1" applyBorder="1" applyAlignment="1">
      <alignment horizontal="justify" vertical="center" wrapText="1"/>
    </xf>
    <xf numFmtId="0" fontId="25" fillId="34" borderId="58" xfId="1838" applyFont="1" applyFill="1" applyBorder="1" applyAlignment="1">
      <alignment vertical="center"/>
    </xf>
    <xf numFmtId="0" fontId="25" fillId="0" borderId="90" xfId="1838" applyFont="1" applyBorder="1" applyAlignment="1">
      <alignment horizontal="left" vertical="center" wrapText="1"/>
    </xf>
    <xf numFmtId="0" fontId="25" fillId="0" borderId="1" xfId="1838" applyFont="1" applyBorder="1" applyAlignment="1">
      <alignment horizontal="left" vertical="center" wrapText="1"/>
    </xf>
    <xf numFmtId="0" fontId="25" fillId="0" borderId="1" xfId="1838" applyFont="1" applyBorder="1" applyAlignment="1">
      <alignment horizontal="justify" vertical="center" wrapText="1"/>
    </xf>
    <xf numFmtId="0" fontId="25" fillId="6" borderId="1" xfId="1562" applyFont="1" applyFill="1" applyBorder="1" applyAlignment="1">
      <alignment horizontal="justify" vertical="center" wrapText="1"/>
    </xf>
    <xf numFmtId="0" fontId="24" fillId="0" borderId="0" xfId="259" applyFont="1" applyAlignment="1">
      <alignment vertical="center" wrapText="1"/>
    </xf>
    <xf numFmtId="177" fontId="98" fillId="0" borderId="58" xfId="1838" applyNumberFormat="1" applyFont="1" applyBorder="1" applyAlignment="1">
      <alignment horizontal="center"/>
    </xf>
    <xf numFmtId="0" fontId="25" fillId="0" borderId="0" xfId="153" applyFont="1"/>
    <xf numFmtId="3" fontId="25" fillId="0" borderId="0" xfId="153" applyNumberFormat="1" applyFont="1" applyAlignment="1">
      <alignment horizontal="center"/>
    </xf>
    <xf numFmtId="0" fontId="43" fillId="0" borderId="63" xfId="0" applyFont="1" applyBorder="1" applyAlignment="1">
      <alignment horizontal="left" vertical="center" wrapText="1"/>
    </xf>
    <xf numFmtId="0" fontId="25" fillId="32" borderId="58" xfId="1838" applyFont="1" applyFill="1" applyBorder="1" applyAlignment="1">
      <alignment horizontal="center" vertical="center" wrapText="1"/>
    </xf>
    <xf numFmtId="0" fontId="25" fillId="0" borderId="92" xfId="1838" applyFont="1" applyBorder="1" applyAlignment="1">
      <alignment horizontal="left" vertical="center" wrapText="1"/>
    </xf>
    <xf numFmtId="0" fontId="94" fillId="0" borderId="54" xfId="0" applyFont="1" applyBorder="1" applyAlignment="1">
      <alignment horizontal="center" vertical="center" wrapText="1"/>
    </xf>
    <xf numFmtId="0" fontId="94" fillId="0" borderId="63" xfId="0" applyFont="1" applyBorder="1" applyAlignment="1">
      <alignment horizontal="center" vertical="center" wrapText="1"/>
    </xf>
    <xf numFmtId="0" fontId="94" fillId="0" borderId="55" xfId="0" applyFont="1" applyBorder="1" applyAlignment="1">
      <alignment horizontal="center" vertical="center" wrapText="1"/>
    </xf>
    <xf numFmtId="0" fontId="0" fillId="0" borderId="63" xfId="0" applyBorder="1" applyAlignment="1">
      <alignment horizontal="center" vertical="center"/>
    </xf>
    <xf numFmtId="0" fontId="0" fillId="0" borderId="63" xfId="0" applyBorder="1" applyAlignment="1">
      <alignment horizontal="center"/>
    </xf>
    <xf numFmtId="0" fontId="0" fillId="0" borderId="55" xfId="0" applyBorder="1" applyAlignment="1">
      <alignment horizontal="center"/>
    </xf>
    <xf numFmtId="0" fontId="94" fillId="0" borderId="56" xfId="0" applyFont="1" applyBorder="1" applyAlignment="1">
      <alignment horizontal="center" wrapText="1"/>
    </xf>
    <xf numFmtId="0" fontId="0" fillId="0" borderId="96" xfId="0" applyBorder="1" applyAlignment="1">
      <alignment horizontal="center" vertical="center" wrapText="1"/>
    </xf>
    <xf numFmtId="0" fontId="0" fillId="0" borderId="57" xfId="0" applyBorder="1" applyAlignment="1">
      <alignment horizontal="center" vertical="center" wrapText="1"/>
    </xf>
    <xf numFmtId="0" fontId="94" fillId="0" borderId="0" xfId="0" applyFont="1" applyAlignment="1">
      <alignment horizontal="center" wrapText="1"/>
    </xf>
    <xf numFmtId="0" fontId="62" fillId="0" borderId="43" xfId="259" applyFont="1" applyBorder="1"/>
    <xf numFmtId="0" fontId="25" fillId="0" borderId="2" xfId="1838" applyFont="1" applyBorder="1" applyAlignment="1">
      <alignment horizontal="left" vertical="center" wrapText="1"/>
    </xf>
    <xf numFmtId="0" fontId="25" fillId="0" borderId="4" xfId="1838" applyFont="1" applyBorder="1" applyAlignment="1">
      <alignment horizontal="left" vertical="center" wrapText="1"/>
    </xf>
    <xf numFmtId="0" fontId="25" fillId="0" borderId="4" xfId="1838" applyFont="1" applyBorder="1" applyAlignment="1">
      <alignment vertical="center" wrapText="1"/>
    </xf>
    <xf numFmtId="0" fontId="25" fillId="0" borderId="0" xfId="259" applyFont="1" applyAlignment="1">
      <alignment horizontal="left" vertical="center" wrapText="1"/>
    </xf>
    <xf numFmtId="0" fontId="25" fillId="0" borderId="0" xfId="259" applyFont="1" applyAlignment="1">
      <alignment horizontal="justify" vertical="center" wrapText="1"/>
    </xf>
    <xf numFmtId="0" fontId="101" fillId="0" borderId="0" xfId="0" applyFont="1" applyAlignment="1">
      <alignment vertical="center" wrapText="1"/>
    </xf>
    <xf numFmtId="0" fontId="101" fillId="0" borderId="0" xfId="0" applyFont="1" applyAlignment="1">
      <alignment wrapText="1"/>
    </xf>
    <xf numFmtId="0" fontId="21" fillId="38" borderId="66" xfId="1838" applyFont="1" applyFill="1" applyBorder="1" applyAlignment="1">
      <alignment horizontal="center" vertical="center" wrapText="1"/>
    </xf>
    <xf numFmtId="0" fontId="21" fillId="38" borderId="74" xfId="1838" applyFont="1" applyFill="1" applyBorder="1" applyAlignment="1">
      <alignment horizontal="center" vertical="center" wrapText="1"/>
    </xf>
    <xf numFmtId="0" fontId="21" fillId="0" borderId="0" xfId="259" applyFont="1"/>
    <xf numFmtId="0" fontId="25" fillId="0" borderId="0" xfId="259" applyFont="1"/>
    <xf numFmtId="0" fontId="96" fillId="0" borderId="0" xfId="0" applyFont="1" applyAlignment="1">
      <alignment vertical="center" wrapText="1"/>
    </xf>
    <xf numFmtId="0" fontId="25" fillId="32" borderId="62" xfId="1838" applyFont="1" applyFill="1" applyBorder="1" applyAlignment="1">
      <alignment vertical="center" wrapText="1"/>
    </xf>
    <xf numFmtId="0" fontId="25" fillId="32" borderId="58" xfId="1838" applyFont="1" applyFill="1" applyBorder="1" applyAlignment="1" applyProtection="1">
      <alignment horizontal="center" vertical="center" wrapText="1"/>
      <protection locked="0"/>
    </xf>
    <xf numFmtId="0" fontId="24" fillId="0" borderId="62" xfId="1838" applyFont="1" applyBorder="1" applyAlignment="1">
      <alignment vertical="center" wrapText="1"/>
    </xf>
    <xf numFmtId="0" fontId="25" fillId="0" borderId="58" xfId="1838" applyFont="1" applyBorder="1" applyAlignment="1" applyProtection="1">
      <alignment horizontal="center" vertical="center" wrapText="1"/>
      <protection locked="0"/>
    </xf>
    <xf numFmtId="185" fontId="92" fillId="32" borderId="58" xfId="1838" applyNumberFormat="1" applyFont="1" applyFill="1" applyBorder="1" applyAlignment="1" applyProtection="1">
      <alignment horizontal="center" vertical="center" wrapText="1"/>
      <protection locked="0"/>
    </xf>
    <xf numFmtId="6" fontId="92" fillId="32" borderId="58" xfId="1838" applyNumberFormat="1" applyFont="1" applyFill="1" applyBorder="1" applyAlignment="1" applyProtection="1">
      <alignment horizontal="center" vertical="center" wrapText="1"/>
      <protection locked="0"/>
    </xf>
    <xf numFmtId="0" fontId="25" fillId="32" borderId="58" xfId="1838" applyFont="1" applyFill="1" applyBorder="1" applyAlignment="1">
      <alignment vertical="center" wrapText="1"/>
    </xf>
    <xf numFmtId="0" fontId="25" fillId="0" borderId="58" xfId="259" applyFont="1" applyBorder="1" applyAlignment="1">
      <alignment horizontal="justify" vertical="center" wrapText="1"/>
    </xf>
    <xf numFmtId="0" fontId="25" fillId="32" borderId="58" xfId="1813" applyFont="1" applyFill="1" applyBorder="1" applyAlignment="1">
      <alignment horizontal="justify" vertical="center" wrapText="1"/>
    </xf>
    <xf numFmtId="0" fontId="25" fillId="32" borderId="62" xfId="1838" applyFont="1" applyFill="1" applyBorder="1" applyAlignment="1">
      <alignment horizontal="left" vertical="center" wrapText="1"/>
    </xf>
    <xf numFmtId="0" fontId="25" fillId="32" borderId="0" xfId="1813" applyFont="1" applyFill="1" applyAlignment="1">
      <alignment horizontal="justify" vertical="center" wrapText="1"/>
    </xf>
    <xf numFmtId="0" fontId="25" fillId="0" borderId="0" xfId="259" applyFont="1" applyAlignment="1">
      <alignment horizontal="center"/>
    </xf>
    <xf numFmtId="0" fontId="21" fillId="32" borderId="58" xfId="1838" applyFont="1" applyFill="1" applyBorder="1" applyAlignment="1">
      <alignment horizontal="left" wrapText="1"/>
    </xf>
    <xf numFmtId="0" fontId="25" fillId="32" borderId="58" xfId="1838" applyFont="1" applyFill="1" applyBorder="1" applyAlignment="1">
      <alignment horizontal="left" wrapText="1"/>
    </xf>
    <xf numFmtId="0" fontId="43" fillId="0" borderId="63" xfId="0" applyFont="1" applyBorder="1" applyAlignment="1">
      <alignment vertical="center" wrapText="1"/>
    </xf>
    <xf numFmtId="0" fontId="25" fillId="32" borderId="60" xfId="1838" applyFont="1" applyFill="1" applyBorder="1" applyAlignment="1">
      <alignment horizontal="left" wrapText="1"/>
    </xf>
    <xf numFmtId="0" fontId="25" fillId="32" borderId="90" xfId="1838" applyFont="1" applyFill="1" applyBorder="1" applyAlignment="1">
      <alignment horizontal="left" wrapText="1"/>
    </xf>
    <xf numFmtId="0" fontId="25" fillId="32" borderId="0" xfId="259" applyFont="1" applyFill="1"/>
    <xf numFmtId="0" fontId="25" fillId="32" borderId="61" xfId="1838" applyFont="1" applyFill="1" applyBorder="1" applyAlignment="1">
      <alignment horizontal="left" wrapText="1"/>
    </xf>
    <xf numFmtId="0" fontId="102" fillId="37" borderId="59" xfId="1838" applyFont="1" applyFill="1" applyBorder="1" applyAlignment="1">
      <alignment horizontal="center" vertical="center"/>
    </xf>
    <xf numFmtId="0" fontId="25" fillId="3" borderId="89" xfId="1516" applyFont="1" applyFill="1" applyBorder="1" applyAlignment="1">
      <alignment vertical="center"/>
    </xf>
    <xf numFmtId="0" fontId="25" fillId="3" borderId="0" xfId="298" applyFont="1" applyFill="1" applyAlignment="1">
      <alignment horizontal="left" vertical="top" wrapText="1"/>
    </xf>
    <xf numFmtId="0" fontId="65" fillId="3" borderId="0" xfId="0" applyFont="1" applyFill="1" applyAlignment="1">
      <alignment horizontal="center" vertical="center"/>
    </xf>
    <xf numFmtId="0" fontId="24" fillId="0" borderId="0" xfId="259" applyFont="1" applyAlignment="1">
      <alignment horizontal="left" vertical="center" wrapText="1"/>
    </xf>
    <xf numFmtId="0" fontId="21" fillId="3" borderId="0" xfId="1492" applyFont="1" applyFill="1"/>
    <xf numFmtId="0" fontId="25" fillId="3" borderId="0" xfId="298" applyFont="1" applyFill="1" applyAlignment="1">
      <alignment horizontal="left" vertical="center" wrapText="1"/>
    </xf>
    <xf numFmtId="0" fontId="25" fillId="3" borderId="0" xfId="259" applyFont="1" applyFill="1"/>
    <xf numFmtId="3" fontId="25" fillId="3" borderId="0" xfId="259" applyNumberFormat="1" applyFont="1" applyFill="1" applyAlignment="1">
      <alignment horizontal="center"/>
    </xf>
    <xf numFmtId="0" fontId="25" fillId="3" borderId="0" xfId="8" applyFont="1" applyFill="1" applyAlignment="1">
      <alignment vertical="center" wrapText="1"/>
    </xf>
    <xf numFmtId="0" fontId="25" fillId="3" borderId="0" xfId="298" applyFont="1" applyFill="1" applyAlignment="1">
      <alignment horizontal="justify" vertical="center" wrapText="1"/>
    </xf>
    <xf numFmtId="0" fontId="21" fillId="3" borderId="0" xfId="8" applyFont="1" applyFill="1"/>
    <xf numFmtId="0" fontId="25" fillId="3" borderId="0" xfId="8" applyFont="1" applyFill="1" applyAlignment="1">
      <alignment horizontal="center"/>
    </xf>
    <xf numFmtId="0" fontId="25" fillId="3" borderId="0" xfId="8" applyFont="1" applyFill="1" applyAlignment="1">
      <alignment wrapText="1"/>
    </xf>
    <xf numFmtId="0" fontId="25" fillId="3" borderId="97" xfId="8" applyFont="1" applyFill="1" applyBorder="1"/>
    <xf numFmtId="0" fontId="25" fillId="3" borderId="97" xfId="8" applyFont="1" applyFill="1" applyBorder="1" applyAlignment="1">
      <alignment horizontal="center"/>
    </xf>
    <xf numFmtId="0" fontId="60" fillId="0" borderId="0" xfId="1991" applyFont="1"/>
    <xf numFmtId="0" fontId="30" fillId="3" borderId="111" xfId="0" applyFont="1" applyFill="1" applyBorder="1" applyAlignment="1">
      <alignment horizontal="center"/>
    </xf>
    <xf numFmtId="184" fontId="54" fillId="0" borderId="63" xfId="15" applyNumberFormat="1" applyFont="1" applyFill="1" applyBorder="1" applyAlignment="1">
      <alignment horizontal="center" vertical="center" wrapText="1"/>
    </xf>
    <xf numFmtId="184" fontId="54" fillId="0" borderId="63" xfId="15" applyNumberFormat="1" applyFont="1" applyFill="1" applyBorder="1" applyAlignment="1">
      <alignment horizontal="right" wrapText="1"/>
    </xf>
    <xf numFmtId="168" fontId="53" fillId="0" borderId="63" xfId="3" applyFont="1" applyFill="1" applyBorder="1"/>
    <xf numFmtId="0" fontId="9" fillId="0" borderId="129" xfId="1991" applyFont="1" applyBorder="1"/>
    <xf numFmtId="0" fontId="60" fillId="0" borderId="0" xfId="1991" applyFont="1" applyAlignment="1">
      <alignment horizontal="left"/>
    </xf>
    <xf numFmtId="184" fontId="104" fillId="0" borderId="8" xfId="15" applyNumberFormat="1" applyFont="1" applyFill="1" applyBorder="1" applyAlignment="1">
      <alignment horizontal="center" vertical="center" wrapText="1"/>
    </xf>
    <xf numFmtId="0" fontId="42" fillId="0" borderId="125" xfId="0" applyFont="1" applyBorder="1" applyAlignment="1">
      <alignment horizontal="center" vertical="center" wrapText="1"/>
    </xf>
    <xf numFmtId="0" fontId="42" fillId="0" borderId="126" xfId="0" applyFont="1" applyBorder="1" applyAlignment="1">
      <alignment horizontal="center" vertical="center" wrapText="1"/>
    </xf>
    <xf numFmtId="0" fontId="40" fillId="30" borderId="132" xfId="1566" applyFont="1" applyFill="1" applyBorder="1" applyAlignment="1">
      <alignment horizontal="center" vertical="center" wrapText="1"/>
    </xf>
    <xf numFmtId="0" fontId="31" fillId="0" borderId="24" xfId="0" applyFont="1" applyBorder="1" applyAlignment="1">
      <alignment horizontal="center"/>
    </xf>
    <xf numFmtId="0" fontId="30" fillId="0" borderId="0" xfId="0" applyFont="1" applyAlignment="1">
      <alignment horizontal="center"/>
    </xf>
    <xf numFmtId="183" fontId="30" fillId="0" borderId="0" xfId="0" applyNumberFormat="1" applyFont="1"/>
    <xf numFmtId="0" fontId="23" fillId="0" borderId="8" xfId="0" applyFont="1" applyBorder="1" applyAlignment="1">
      <alignment horizontal="center" vertical="center"/>
    </xf>
    <xf numFmtId="0" fontId="23" fillId="0" borderId="8" xfId="0" applyFont="1" applyBorder="1" applyAlignment="1">
      <alignment horizontal="center" vertical="center" wrapText="1"/>
    </xf>
    <xf numFmtId="0" fontId="29" fillId="0" borderId="63" xfId="0" applyFont="1" applyBorder="1" applyAlignment="1">
      <alignment horizontal="center"/>
    </xf>
    <xf numFmtId="0" fontId="23" fillId="0" borderId="119" xfId="0" applyFont="1" applyBorder="1" applyAlignment="1">
      <alignment horizontal="center" vertical="center"/>
    </xf>
    <xf numFmtId="0" fontId="0" fillId="0" borderId="134" xfId="0" applyBorder="1"/>
    <xf numFmtId="0" fontId="0" fillId="0" borderId="132" xfId="0" applyBorder="1"/>
    <xf numFmtId="0" fontId="29" fillId="30" borderId="133" xfId="0" applyFont="1" applyFill="1" applyBorder="1" applyAlignment="1">
      <alignment wrapText="1"/>
    </xf>
    <xf numFmtId="169" fontId="104" fillId="0" borderId="8" xfId="831" applyFont="1" applyFill="1" applyBorder="1" applyAlignment="1"/>
    <xf numFmtId="184" fontId="105" fillId="0" borderId="55" xfId="15" applyNumberFormat="1" applyFont="1" applyFill="1" applyBorder="1" applyAlignment="1">
      <alignment horizontal="center" vertical="center" wrapText="1"/>
    </xf>
    <xf numFmtId="168" fontId="105" fillId="0" borderId="55" xfId="3" applyFont="1" applyFill="1" applyBorder="1"/>
    <xf numFmtId="184" fontId="105" fillId="0" borderId="55" xfId="15" applyNumberFormat="1" applyFont="1" applyFill="1" applyBorder="1"/>
    <xf numFmtId="0" fontId="30" fillId="0" borderId="0" xfId="0" applyFont="1"/>
    <xf numFmtId="0" fontId="42" fillId="0" borderId="85" xfId="0" applyFont="1" applyBorder="1" applyAlignment="1">
      <alignment horizontal="center" vertical="center" wrapText="1"/>
    </xf>
    <xf numFmtId="0" fontId="0" fillId="0" borderId="124" xfId="0" applyBorder="1" applyAlignment="1">
      <alignment horizontal="center"/>
    </xf>
    <xf numFmtId="0" fontId="0" fillId="0" borderId="0" xfId="0" applyAlignment="1">
      <alignment horizontal="center"/>
    </xf>
    <xf numFmtId="0" fontId="27" fillId="4" borderId="19" xfId="0" applyFont="1" applyFill="1" applyBorder="1" applyAlignment="1">
      <alignment horizontal="center" wrapText="1"/>
    </xf>
    <xf numFmtId="0" fontId="37" fillId="0" borderId="0" xfId="0" applyFont="1"/>
    <xf numFmtId="0" fontId="22" fillId="0" borderId="0" xfId="1566" applyAlignment="1">
      <alignment horizontal="center"/>
    </xf>
    <xf numFmtId="0" fontId="32" fillId="3" borderId="140" xfId="0" applyFont="1" applyFill="1" applyBorder="1" applyAlignment="1">
      <alignment horizontal="left" vertical="center"/>
    </xf>
    <xf numFmtId="0" fontId="34" fillId="0" borderId="54" xfId="0" applyFont="1" applyBorder="1" applyAlignment="1">
      <alignment horizontal="left"/>
    </xf>
    <xf numFmtId="0" fontId="34" fillId="0" borderId="123" xfId="0" applyFont="1" applyBorder="1" applyAlignment="1">
      <alignment horizontal="left"/>
    </xf>
    <xf numFmtId="0" fontId="34" fillId="3" borderId="56" xfId="0" applyFont="1" applyFill="1" applyBorder="1" applyAlignment="1">
      <alignment horizontal="left"/>
    </xf>
    <xf numFmtId="3" fontId="25" fillId="0" borderId="141" xfId="153" applyNumberFormat="1" applyFont="1" applyBorder="1" applyAlignment="1">
      <alignment horizontal="center"/>
    </xf>
    <xf numFmtId="14" fontId="24" fillId="0" borderId="141" xfId="153" applyNumberFormat="1" applyFont="1" applyBorder="1" applyAlignment="1">
      <alignment horizontal="center"/>
    </xf>
    <xf numFmtId="0" fontId="24" fillId="0" borderId="135" xfId="153" applyFont="1" applyBorder="1" applyAlignment="1">
      <alignment horizontal="center"/>
    </xf>
    <xf numFmtId="1" fontId="30" fillId="0" borderId="63" xfId="1434" applyNumberFormat="1" applyFont="1" applyBorder="1" applyAlignment="1">
      <alignment horizontal="center"/>
    </xf>
    <xf numFmtId="14" fontId="25" fillId="0" borderId="63" xfId="1991" applyNumberFormat="1" applyFont="1" applyBorder="1" applyAlignment="1">
      <alignment horizontal="center"/>
    </xf>
    <xf numFmtId="0" fontId="24" fillId="0" borderId="13" xfId="153" applyFont="1" applyBorder="1" applyAlignment="1">
      <alignment horizontal="center"/>
    </xf>
    <xf numFmtId="0" fontId="22" fillId="39" borderId="107" xfId="153" applyFill="1" applyBorder="1" applyAlignment="1">
      <alignment horizontal="center" wrapText="1"/>
    </xf>
    <xf numFmtId="0" fontId="22" fillId="39" borderId="63" xfId="153" applyFill="1" applyBorder="1" applyAlignment="1">
      <alignment horizontal="center" wrapText="1"/>
    </xf>
    <xf numFmtId="14" fontId="22" fillId="39" borderId="63" xfId="153" applyNumberFormat="1" applyFill="1" applyBorder="1" applyAlignment="1">
      <alignment horizontal="center" wrapText="1"/>
    </xf>
    <xf numFmtId="0" fontId="24" fillId="39" borderId="55" xfId="153" applyFont="1" applyFill="1" applyBorder="1" applyAlignment="1">
      <alignment horizontal="center"/>
    </xf>
    <xf numFmtId="0" fontId="25" fillId="39" borderId="55" xfId="1991" applyFont="1" applyFill="1" applyBorder="1" applyAlignment="1">
      <alignment horizontal="center"/>
    </xf>
    <xf numFmtId="0" fontId="25" fillId="39" borderId="57" xfId="1991" applyFont="1" applyFill="1" applyBorder="1" applyAlignment="1">
      <alignment horizontal="center"/>
    </xf>
    <xf numFmtId="0" fontId="29" fillId="0" borderId="136" xfId="153" applyFont="1" applyBorder="1" applyAlignment="1">
      <alignment wrapText="1"/>
    </xf>
    <xf numFmtId="6" fontId="22" fillId="0" borderId="137" xfId="153" applyNumberFormat="1" applyBorder="1" applyAlignment="1">
      <alignment wrapText="1"/>
    </xf>
    <xf numFmtId="0" fontId="30" fillId="3" borderId="142" xfId="0" applyFont="1" applyFill="1" applyBorder="1" applyAlignment="1">
      <alignment horizontal="center"/>
    </xf>
    <xf numFmtId="0" fontId="61" fillId="0" borderId="38" xfId="259" applyFont="1" applyBorder="1" applyAlignment="1">
      <alignment horizontal="center" vertical="center" wrapText="1"/>
    </xf>
    <xf numFmtId="0" fontId="60" fillId="0" borderId="12" xfId="259" applyFont="1" applyBorder="1"/>
    <xf numFmtId="0" fontId="60" fillId="0" borderId="14" xfId="259" applyFont="1" applyBorder="1"/>
    <xf numFmtId="0" fontId="37" fillId="0" borderId="118" xfId="0" applyFont="1" applyBorder="1" applyAlignment="1">
      <alignment horizontal="center"/>
    </xf>
    <xf numFmtId="0" fontId="37" fillId="0" borderId="126" xfId="0" applyFont="1" applyBorder="1"/>
    <xf numFmtId="0" fontId="37" fillId="0" borderId="126" xfId="0" applyFont="1" applyBorder="1" applyAlignment="1">
      <alignment horizontal="center"/>
    </xf>
    <xf numFmtId="0" fontId="37" fillId="0" borderId="131" xfId="0" applyFont="1" applyBorder="1" applyAlignment="1">
      <alignment horizontal="center"/>
    </xf>
    <xf numFmtId="0" fontId="37" fillId="0" borderId="132" xfId="0" applyFont="1" applyBorder="1" applyAlignment="1">
      <alignment horizontal="left"/>
    </xf>
    <xf numFmtId="0" fontId="37" fillId="0" borderId="120" xfId="0" applyFont="1" applyBorder="1" applyAlignment="1">
      <alignment horizontal="right"/>
    </xf>
    <xf numFmtId="0" fontId="30" fillId="3" borderId="143" xfId="0" applyFont="1" applyFill="1" applyBorder="1" applyAlignment="1">
      <alignment horizontal="center"/>
    </xf>
    <xf numFmtId="0" fontId="30" fillId="3" borderId="63" xfId="0" applyFont="1" applyFill="1" applyBorder="1" applyAlignment="1">
      <alignment horizontal="center"/>
    </xf>
    <xf numFmtId="0" fontId="34" fillId="3" borderId="63" xfId="0" applyFont="1" applyFill="1" applyBorder="1" applyAlignment="1">
      <alignment horizontal="left"/>
    </xf>
    <xf numFmtId="0" fontId="30" fillId="3" borderId="63" xfId="0" applyFont="1" applyFill="1" applyBorder="1"/>
    <xf numFmtId="0" fontId="103" fillId="0" borderId="8" xfId="0" applyFont="1" applyBorder="1" applyAlignment="1">
      <alignment horizontal="left"/>
    </xf>
    <xf numFmtId="0" fontId="105" fillId="0" borderId="12" xfId="0" applyFont="1" applyBorder="1" applyAlignment="1">
      <alignment vertical="center" wrapText="1"/>
    </xf>
    <xf numFmtId="0" fontId="105" fillId="0" borderId="54" xfId="0" applyFont="1" applyBorder="1" applyAlignment="1">
      <alignment vertical="center" wrapText="1"/>
    </xf>
    <xf numFmtId="0" fontId="106" fillId="0" borderId="54" xfId="0" applyFont="1" applyBorder="1"/>
    <xf numFmtId="0" fontId="105" fillId="0" borderId="54" xfId="0" applyFont="1" applyBorder="1" applyAlignment="1">
      <alignment horizontal="justify" vertical="justify" wrapText="1"/>
    </xf>
    <xf numFmtId="0" fontId="106" fillId="0" borderId="31" xfId="0" applyFont="1" applyBorder="1"/>
    <xf numFmtId="184" fontId="105" fillId="0" borderId="32" xfId="15" applyNumberFormat="1" applyFont="1" applyFill="1" applyBorder="1" applyAlignment="1">
      <alignment horizontal="center" wrapText="1"/>
    </xf>
    <xf numFmtId="0" fontId="105" fillId="0" borderId="31" xfId="0" applyFont="1" applyBorder="1"/>
    <xf numFmtId="0" fontId="105" fillId="0" borderId="33" xfId="0" applyFont="1" applyBorder="1"/>
    <xf numFmtId="0" fontId="106" fillId="0" borderId="30" xfId="0" applyFont="1" applyBorder="1"/>
    <xf numFmtId="0" fontId="105" fillId="0" borderId="29" xfId="0" applyFont="1" applyBorder="1"/>
    <xf numFmtId="0" fontId="106" fillId="0" borderId="32" xfId="0" applyFont="1" applyBorder="1"/>
    <xf numFmtId="0" fontId="103" fillId="0" borderId="30" xfId="0" applyFont="1" applyBorder="1"/>
    <xf numFmtId="184" fontId="104" fillId="0" borderId="30" xfId="15" applyNumberFormat="1" applyFont="1" applyFill="1" applyBorder="1" applyAlignment="1">
      <alignment horizontal="center" vertical="center" wrapText="1"/>
    </xf>
    <xf numFmtId="0" fontId="104" fillId="0" borderId="29" xfId="0" applyFont="1" applyBorder="1"/>
    <xf numFmtId="0" fontId="103" fillId="0" borderId="30" xfId="0" applyFont="1" applyBorder="1" applyAlignment="1">
      <alignment vertical="center" wrapText="1"/>
    </xf>
    <xf numFmtId="0" fontId="103" fillId="0" borderId="8" xfId="0" applyFont="1" applyBorder="1" applyAlignment="1">
      <alignment horizontal="left" vertical="center" wrapText="1"/>
    </xf>
    <xf numFmtId="184" fontId="105" fillId="0" borderId="30" xfId="15" applyNumberFormat="1" applyFont="1" applyFill="1" applyBorder="1" applyAlignment="1">
      <alignment horizontal="center" vertical="center" wrapText="1"/>
    </xf>
    <xf numFmtId="0" fontId="53" fillId="0" borderId="1" xfId="1991" applyFont="1" applyBorder="1" applyAlignment="1">
      <alignment horizontal="center"/>
    </xf>
    <xf numFmtId="0" fontId="53" fillId="0" borderId="1" xfId="1991" applyFont="1" applyBorder="1"/>
    <xf numFmtId="49" fontId="54" fillId="0" borderId="1" xfId="0" applyNumberFormat="1" applyFont="1" applyBorder="1" applyAlignment="1">
      <alignment horizontal="left" vertical="center" wrapText="1"/>
    </xf>
    <xf numFmtId="184" fontId="54" fillId="0" borderId="1" xfId="15" applyNumberFormat="1" applyFont="1" applyFill="1" applyBorder="1" applyAlignment="1">
      <alignment horizontal="center" vertical="center" wrapText="1"/>
    </xf>
    <xf numFmtId="10" fontId="55" fillId="0" borderId="0" xfId="0" applyNumberFormat="1" applyFont="1"/>
    <xf numFmtId="0" fontId="58" fillId="0" borderId="1" xfId="0" applyFont="1" applyBorder="1" applyAlignment="1">
      <alignment horizontal="center" vertical="center"/>
    </xf>
    <xf numFmtId="168" fontId="53" fillId="0" borderId="1" xfId="3" applyFont="1" applyFill="1" applyBorder="1"/>
    <xf numFmtId="168" fontId="53" fillId="0" borderId="15" xfId="3" applyFont="1" applyFill="1" applyBorder="1"/>
    <xf numFmtId="0" fontId="53" fillId="0" borderId="21" xfId="1991" applyFont="1" applyBorder="1" applyAlignment="1">
      <alignment horizontal="center"/>
    </xf>
    <xf numFmtId="0" fontId="53" fillId="0" borderId="21" xfId="1991" applyFont="1" applyBorder="1"/>
    <xf numFmtId="49" fontId="54" fillId="0" borderId="21" xfId="0" applyNumberFormat="1" applyFont="1" applyBorder="1" applyAlignment="1">
      <alignment horizontal="left" vertical="center" wrapText="1"/>
    </xf>
    <xf numFmtId="184" fontId="54" fillId="0" borderId="10" xfId="15" applyNumberFormat="1" applyFont="1" applyFill="1" applyBorder="1" applyAlignment="1">
      <alignment horizontal="center" vertical="center" wrapText="1"/>
    </xf>
    <xf numFmtId="10" fontId="55" fillId="0" borderId="28" xfId="0" applyNumberFormat="1" applyFont="1" applyBorder="1"/>
    <xf numFmtId="0" fontId="58" fillId="0" borderId="10" xfId="0" applyFont="1" applyBorder="1" applyAlignment="1">
      <alignment horizontal="center" vertical="center"/>
    </xf>
    <xf numFmtId="168" fontId="53" fillId="0" borderId="10" xfId="3" applyFont="1" applyFill="1" applyBorder="1"/>
    <xf numFmtId="168" fontId="53" fillId="0" borderId="11" xfId="3" applyFont="1" applyFill="1" applyBorder="1"/>
    <xf numFmtId="0" fontId="54" fillId="0" borderId="1" xfId="0" applyFont="1" applyBorder="1" applyAlignment="1">
      <alignment horizontal="left" vertical="center" wrapText="1"/>
    </xf>
    <xf numFmtId="0" fontId="53" fillId="0" borderId="20" xfId="1991" applyFont="1" applyBorder="1" applyAlignment="1">
      <alignment horizontal="center"/>
    </xf>
    <xf numFmtId="10" fontId="55" fillId="0" borderId="1" xfId="0" applyNumberFormat="1" applyFont="1" applyBorder="1"/>
    <xf numFmtId="181" fontId="59" fillId="0" borderId="1" xfId="0" applyNumberFormat="1" applyFont="1" applyBorder="1" applyAlignment="1">
      <alignment horizontal="right" vertical="center" wrapText="1"/>
    </xf>
    <xf numFmtId="0" fontId="58" fillId="0" borderId="20" xfId="0" applyFont="1" applyBorder="1" applyAlignment="1">
      <alignment horizontal="center" vertical="center"/>
    </xf>
    <xf numFmtId="6" fontId="59" fillId="0" borderId="1" xfId="0" applyNumberFormat="1" applyFont="1" applyBorder="1" applyAlignment="1">
      <alignment horizontal="right" vertical="center" wrapText="1"/>
    </xf>
    <xf numFmtId="184" fontId="54" fillId="0" borderId="1" xfId="15" applyNumberFormat="1" applyFont="1" applyFill="1" applyBorder="1" applyAlignment="1">
      <alignment horizontal="right" wrapText="1"/>
    </xf>
    <xf numFmtId="184" fontId="54" fillId="0" borderId="20" xfId="15" applyNumberFormat="1" applyFont="1" applyFill="1" applyBorder="1" applyAlignment="1">
      <alignment horizontal="center" vertical="center" wrapText="1"/>
    </xf>
    <xf numFmtId="10" fontId="55" fillId="0" borderId="20" xfId="0" applyNumberFormat="1" applyFont="1" applyBorder="1"/>
    <xf numFmtId="184" fontId="54" fillId="0" borderId="20" xfId="15" applyNumberFormat="1" applyFont="1" applyFill="1" applyBorder="1" applyAlignment="1">
      <alignment horizontal="right" wrapText="1"/>
    </xf>
    <xf numFmtId="168" fontId="53" fillId="0" borderId="20" xfId="3" applyFont="1" applyFill="1" applyBorder="1"/>
    <xf numFmtId="168" fontId="53" fillId="0" borderId="26" xfId="3" applyFont="1" applyFill="1" applyBorder="1"/>
    <xf numFmtId="0" fontId="53" fillId="0" borderId="83" xfId="1991" applyFont="1" applyBorder="1" applyAlignment="1">
      <alignment horizontal="center"/>
    </xf>
    <xf numFmtId="0" fontId="53" fillId="0" borderId="83" xfId="1991" applyFont="1" applyBorder="1"/>
    <xf numFmtId="49" fontId="54" fillId="0" borderId="83" xfId="0" applyNumberFormat="1" applyFont="1" applyBorder="1" applyAlignment="1">
      <alignment horizontal="left" vertical="center" wrapText="1"/>
    </xf>
    <xf numFmtId="0" fontId="15" fillId="0" borderId="83" xfId="0" applyFont="1" applyBorder="1" applyAlignment="1">
      <alignment horizontal="left" vertical="center" wrapText="1"/>
    </xf>
    <xf numFmtId="184" fontId="54" fillId="0" borderId="83" xfId="15" applyNumberFormat="1" applyFont="1" applyFill="1" applyBorder="1" applyAlignment="1">
      <alignment horizontal="center" vertical="center" wrapText="1"/>
    </xf>
    <xf numFmtId="10" fontId="55" fillId="0" borderId="83" xfId="0" applyNumberFormat="1" applyFont="1" applyBorder="1"/>
    <xf numFmtId="184" fontId="54" fillId="0" borderId="83" xfId="15" applyNumberFormat="1" applyFont="1" applyFill="1" applyBorder="1" applyAlignment="1">
      <alignment horizontal="right" wrapText="1"/>
    </xf>
    <xf numFmtId="0" fontId="58" fillId="0" borderId="83" xfId="0" applyFont="1" applyBorder="1" applyAlignment="1">
      <alignment horizontal="center" vertical="center"/>
    </xf>
    <xf numFmtId="168" fontId="53" fillId="0" borderId="83" xfId="3" applyFont="1" applyFill="1" applyBorder="1"/>
    <xf numFmtId="168" fontId="53" fillId="0" borderId="127" xfId="3" applyFont="1" applyFill="1" applyBorder="1"/>
    <xf numFmtId="0" fontId="53" fillId="0" borderId="63" xfId="1991" applyFont="1" applyBorder="1" applyAlignment="1">
      <alignment horizontal="center"/>
    </xf>
    <xf numFmtId="0" fontId="53" fillId="0" borderId="63" xfId="1991" applyFont="1" applyBorder="1"/>
    <xf numFmtId="49" fontId="54" fillId="0" borderId="63" xfId="0" applyNumberFormat="1" applyFont="1" applyBorder="1" applyAlignment="1">
      <alignment horizontal="left" vertical="center" wrapText="1"/>
    </xf>
    <xf numFmtId="0" fontId="15" fillId="0" borderId="63" xfId="0" applyFont="1" applyBorder="1" applyAlignment="1">
      <alignment horizontal="left" vertical="center" wrapText="1"/>
    </xf>
    <xf numFmtId="10" fontId="55" fillId="0" borderId="63" xfId="0" applyNumberFormat="1" applyFont="1" applyBorder="1"/>
    <xf numFmtId="0" fontId="58" fillId="0" borderId="63" xfId="0" applyFont="1" applyBorder="1" applyAlignment="1">
      <alignment horizontal="center" vertical="center"/>
    </xf>
    <xf numFmtId="0" fontId="48" fillId="0" borderId="63" xfId="1991" applyFont="1" applyBorder="1"/>
    <xf numFmtId="0" fontId="46" fillId="0" borderId="21" xfId="1991" applyFont="1" applyBorder="1" applyAlignment="1">
      <alignment horizontal="center"/>
    </xf>
    <xf numFmtId="0" fontId="46" fillId="0" borderId="1" xfId="1991" applyFont="1" applyBorder="1" applyAlignment="1">
      <alignment horizontal="center"/>
    </xf>
    <xf numFmtId="1" fontId="41" fillId="3" borderId="63" xfId="0" applyNumberFormat="1" applyFont="1" applyFill="1" applyBorder="1" applyAlignment="1">
      <alignment horizontal="center"/>
    </xf>
    <xf numFmtId="3" fontId="30" fillId="3" borderId="127" xfId="0" applyNumberFormat="1" applyFont="1" applyFill="1" applyBorder="1" applyAlignment="1">
      <alignment horizontal="center" vertical="center"/>
    </xf>
    <xf numFmtId="3" fontId="41" fillId="3" borderId="20" xfId="1566" applyNumberFormat="1" applyFont="1" applyFill="1" applyBorder="1" applyAlignment="1">
      <alignment horizontal="center"/>
    </xf>
    <xf numFmtId="0" fontId="41" fillId="3" borderId="20" xfId="0" applyFont="1" applyFill="1" applyBorder="1" applyAlignment="1">
      <alignment horizontal="center"/>
    </xf>
    <xf numFmtId="3" fontId="30" fillId="3" borderId="55" xfId="0" applyNumberFormat="1" applyFont="1" applyFill="1" applyBorder="1" applyAlignment="1">
      <alignment horizontal="center" vertical="center"/>
    </xf>
    <xf numFmtId="0" fontId="41" fillId="3" borderId="63" xfId="0" applyFont="1" applyFill="1" applyBorder="1" applyAlignment="1">
      <alignment horizontal="center" wrapText="1"/>
    </xf>
    <xf numFmtId="0" fontId="41" fillId="3" borderId="20" xfId="0" applyFont="1" applyFill="1" applyBorder="1" applyAlignment="1">
      <alignment horizontal="center" wrapText="1"/>
    </xf>
    <xf numFmtId="0" fontId="41" fillId="3" borderId="124" xfId="1566" applyFont="1" applyFill="1" applyBorder="1" applyAlignment="1">
      <alignment horizontal="center"/>
    </xf>
    <xf numFmtId="0" fontId="41" fillId="0" borderId="89" xfId="1566" applyFont="1" applyBorder="1" applyAlignment="1">
      <alignment horizontal="center"/>
    </xf>
    <xf numFmtId="0" fontId="41" fillId="0" borderId="147" xfId="1566" applyFont="1" applyBorder="1" applyAlignment="1">
      <alignment horizontal="center"/>
    </xf>
    <xf numFmtId="0" fontId="40" fillId="30" borderId="118" xfId="1566" applyFont="1" applyFill="1" applyBorder="1" applyAlignment="1">
      <alignment horizontal="center" vertical="center" wrapText="1"/>
    </xf>
    <xf numFmtId="0" fontId="41" fillId="3" borderId="89" xfId="1566" applyFont="1" applyFill="1" applyBorder="1" applyAlignment="1">
      <alignment horizontal="center"/>
    </xf>
    <xf numFmtId="181" fontId="40" fillId="30" borderId="29" xfId="1566" applyNumberFormat="1" applyFont="1" applyFill="1" applyBorder="1" applyAlignment="1">
      <alignment horizontal="center"/>
    </xf>
    <xf numFmtId="0" fontId="41" fillId="0" borderId="146" xfId="1566" applyFont="1" applyBorder="1" applyAlignment="1">
      <alignment horizontal="center"/>
    </xf>
    <xf numFmtId="3" fontId="41" fillId="0" borderId="146" xfId="1566" applyNumberFormat="1" applyFont="1" applyBorder="1" applyAlignment="1">
      <alignment horizontal="center"/>
    </xf>
    <xf numFmtId="0" fontId="40" fillId="0" borderId="144" xfId="1566" applyFont="1" applyBorder="1" applyAlignment="1">
      <alignment horizontal="center"/>
    </xf>
    <xf numFmtId="181" fontId="40" fillId="30" borderId="145" xfId="1566" applyNumberFormat="1" applyFont="1" applyFill="1" applyBorder="1" applyAlignment="1">
      <alignment horizontal="center" vertical="center" wrapText="1"/>
    </xf>
    <xf numFmtId="0" fontId="41" fillId="3" borderId="89" xfId="0" applyFont="1" applyFill="1" applyBorder="1" applyAlignment="1">
      <alignment horizontal="center"/>
    </xf>
    <xf numFmtId="0" fontId="41" fillId="3" borderId="124" xfId="0" applyFont="1" applyFill="1" applyBorder="1" applyAlignment="1">
      <alignment horizontal="center"/>
    </xf>
    <xf numFmtId="0" fontId="40" fillId="0" borderId="54" xfId="1566" applyFont="1" applyBorder="1" applyAlignment="1">
      <alignment horizontal="center"/>
    </xf>
    <xf numFmtId="3" fontId="41" fillId="0" borderId="63" xfId="1566" applyNumberFormat="1" applyFont="1" applyBorder="1" applyAlignment="1">
      <alignment horizontal="center"/>
    </xf>
    <xf numFmtId="0" fontId="41" fillId="0" borderId="63" xfId="1566" applyFont="1" applyBorder="1" applyAlignment="1">
      <alignment horizontal="center"/>
    </xf>
    <xf numFmtId="3" fontId="41" fillId="3" borderId="63" xfId="1566" applyNumberFormat="1" applyFont="1" applyFill="1" applyBorder="1" applyAlignment="1">
      <alignment horizontal="center"/>
    </xf>
    <xf numFmtId="0" fontId="41" fillId="3" borderId="63" xfId="1566" applyFont="1" applyFill="1" applyBorder="1" applyAlignment="1">
      <alignment horizontal="center"/>
    </xf>
    <xf numFmtId="0" fontId="41" fillId="3" borderId="20" xfId="1566" applyFont="1" applyFill="1" applyBorder="1" applyAlignment="1">
      <alignment horizontal="center"/>
    </xf>
    <xf numFmtId="184" fontId="25" fillId="3" borderId="0" xfId="0" applyNumberFormat="1" applyFont="1" applyFill="1" applyAlignment="1">
      <alignment horizontal="center" vertical="center"/>
    </xf>
    <xf numFmtId="0" fontId="42" fillId="0" borderId="0" xfId="1566" applyFont="1" applyAlignment="1">
      <alignment horizontal="center"/>
    </xf>
    <xf numFmtId="0" fontId="41" fillId="0" borderId="130" xfId="1566" applyFont="1" applyBorder="1" applyAlignment="1">
      <alignment horizontal="center"/>
    </xf>
    <xf numFmtId="0" fontId="41" fillId="0" borderId="124" xfId="1566" applyFont="1" applyBorder="1" applyAlignment="1">
      <alignment horizontal="center"/>
    </xf>
    <xf numFmtId="1" fontId="41" fillId="0" borderId="63" xfId="1566" applyNumberFormat="1" applyFont="1" applyBorder="1" applyAlignment="1">
      <alignment horizontal="center"/>
    </xf>
    <xf numFmtId="1" fontId="41" fillId="3" borderId="63" xfId="1566" applyNumberFormat="1" applyFont="1" applyFill="1" applyBorder="1" applyAlignment="1">
      <alignment horizontal="center"/>
    </xf>
    <xf numFmtId="1" fontId="41" fillId="3" borderId="63" xfId="0" applyNumberFormat="1" applyFont="1" applyFill="1" applyBorder="1" applyAlignment="1">
      <alignment horizontal="center" wrapText="1"/>
    </xf>
    <xf numFmtId="1" fontId="41" fillId="3" borderId="20" xfId="0" applyNumberFormat="1" applyFont="1" applyFill="1" applyBorder="1" applyAlignment="1">
      <alignment horizontal="center" wrapText="1"/>
    </xf>
    <xf numFmtId="0" fontId="41" fillId="3" borderId="42" xfId="1566" applyFont="1" applyFill="1" applyBorder="1" applyAlignment="1">
      <alignment horizontal="center"/>
    </xf>
    <xf numFmtId="0" fontId="40" fillId="30" borderId="119" xfId="1566" applyFont="1" applyFill="1" applyBorder="1" applyAlignment="1">
      <alignment horizontal="center" vertical="center" wrapText="1"/>
    </xf>
    <xf numFmtId="181" fontId="40" fillId="30" borderId="132" xfId="1566" applyNumberFormat="1" applyFont="1" applyFill="1" applyBorder="1" applyAlignment="1">
      <alignment horizontal="center" vertical="center" wrapText="1"/>
    </xf>
    <xf numFmtId="0" fontId="40" fillId="3" borderId="156" xfId="1566" applyFont="1" applyFill="1" applyBorder="1" applyAlignment="1">
      <alignment horizontal="center"/>
    </xf>
    <xf numFmtId="0" fontId="41" fillId="0" borderId="157" xfId="1566" applyFont="1" applyBorder="1" applyAlignment="1">
      <alignment horizontal="center"/>
    </xf>
    <xf numFmtId="1" fontId="41" fillId="3" borderId="157" xfId="1566" applyNumberFormat="1" applyFont="1" applyFill="1" applyBorder="1" applyAlignment="1">
      <alignment horizontal="center"/>
    </xf>
    <xf numFmtId="0" fontId="41" fillId="3" borderId="157" xfId="1566" applyFont="1" applyFill="1" applyBorder="1" applyAlignment="1">
      <alignment horizontal="center"/>
    </xf>
    <xf numFmtId="184" fontId="41" fillId="3" borderId="158" xfId="15" applyNumberFormat="1" applyFont="1" applyFill="1" applyBorder="1"/>
    <xf numFmtId="0" fontId="41" fillId="0" borderId="83" xfId="1566" applyFont="1" applyBorder="1" applyAlignment="1">
      <alignment horizontal="center"/>
    </xf>
    <xf numFmtId="0" fontId="41" fillId="3" borderId="83" xfId="1566" applyFont="1" applyFill="1" applyBorder="1" applyAlignment="1">
      <alignment horizontal="center"/>
    </xf>
    <xf numFmtId="1" fontId="41" fillId="3" borderId="83" xfId="1566" applyNumberFormat="1" applyFont="1" applyFill="1" applyBorder="1" applyAlignment="1">
      <alignment horizontal="center"/>
    </xf>
    <xf numFmtId="184" fontId="41" fillId="3" borderId="127" xfId="15" applyNumberFormat="1" applyFont="1" applyFill="1" applyBorder="1"/>
    <xf numFmtId="0" fontId="41" fillId="0" borderId="159" xfId="1566" applyFont="1" applyBorder="1" applyAlignment="1">
      <alignment horizontal="center"/>
    </xf>
    <xf numFmtId="0" fontId="41" fillId="0" borderId="157" xfId="0" applyFont="1" applyBorder="1" applyAlignment="1">
      <alignment horizontal="center" vertical="center" wrapText="1"/>
    </xf>
    <xf numFmtId="0" fontId="41" fillId="0" borderId="107" xfId="1566" applyFont="1" applyBorder="1" applyAlignment="1">
      <alignment horizontal="center"/>
    </xf>
    <xf numFmtId="0" fontId="41" fillId="0" borderId="157" xfId="0" applyFont="1" applyBorder="1" applyAlignment="1">
      <alignment horizontal="center"/>
    </xf>
    <xf numFmtId="0" fontId="41" fillId="3" borderId="107" xfId="1566" applyFont="1" applyFill="1" applyBorder="1" applyAlignment="1">
      <alignment horizontal="center"/>
    </xf>
    <xf numFmtId="0" fontId="41" fillId="0" borderId="160" xfId="1566" applyFont="1" applyBorder="1" applyAlignment="1">
      <alignment horizontal="center"/>
    </xf>
    <xf numFmtId="0" fontId="41" fillId="0" borderId="83" xfId="0" applyFont="1" applyBorder="1" applyAlignment="1">
      <alignment horizontal="center" vertical="center" wrapText="1"/>
    </xf>
    <xf numFmtId="0" fontId="41" fillId="0" borderId="83" xfId="0" applyFont="1" applyBorder="1" applyAlignment="1">
      <alignment horizontal="center"/>
    </xf>
    <xf numFmtId="0" fontId="0" fillId="0" borderId="157" xfId="1989" applyFont="1" applyBorder="1" applyAlignment="1">
      <alignment horizontal="center"/>
    </xf>
    <xf numFmtId="0" fontId="0" fillId="0" borderId="159" xfId="0" applyBorder="1" applyAlignment="1">
      <alignment horizontal="center"/>
    </xf>
    <xf numFmtId="6" fontId="0" fillId="0" borderId="158" xfId="0" applyNumberFormat="1" applyBorder="1"/>
    <xf numFmtId="187" fontId="0" fillId="0" borderId="158" xfId="15" applyNumberFormat="1" applyFont="1" applyFill="1" applyBorder="1"/>
    <xf numFmtId="0" fontId="0" fillId="0" borderId="83" xfId="1989" applyFont="1" applyBorder="1" applyAlignment="1">
      <alignment horizontal="center"/>
    </xf>
    <xf numFmtId="187" fontId="0" fillId="0" borderId="127" xfId="15" applyNumberFormat="1" applyFont="1" applyFill="1" applyBorder="1"/>
    <xf numFmtId="0" fontId="42" fillId="0" borderId="157" xfId="0" applyFont="1" applyBorder="1" applyAlignment="1">
      <alignment horizontal="center" vertical="center" wrapText="1"/>
    </xf>
    <xf numFmtId="0" fontId="41" fillId="0" borderId="157" xfId="0" applyFont="1" applyBorder="1" applyAlignment="1">
      <alignment horizontal="center" vertical="center"/>
    </xf>
    <xf numFmtId="0" fontId="0" fillId="0" borderId="157" xfId="0" applyBorder="1" applyAlignment="1">
      <alignment horizontal="center"/>
    </xf>
    <xf numFmtId="0" fontId="22" fillId="0" borderId="157" xfId="1989" applyFont="1" applyBorder="1" applyAlignment="1">
      <alignment horizontal="center"/>
    </xf>
    <xf numFmtId="184" fontId="21" fillId="0" borderId="161" xfId="15" applyNumberFormat="1" applyFont="1" applyFill="1" applyBorder="1" applyAlignment="1">
      <alignment horizontal="center" vertical="center"/>
    </xf>
    <xf numFmtId="183" fontId="38" fillId="0" borderId="157" xfId="0" applyNumberFormat="1" applyFont="1" applyBorder="1"/>
    <xf numFmtId="0" fontId="38" fillId="0" borderId="157" xfId="0" applyFont="1" applyBorder="1"/>
    <xf numFmtId="0" fontId="38" fillId="0" borderId="157" xfId="0" applyFont="1" applyBorder="1" applyAlignment="1">
      <alignment horizontal="center"/>
    </xf>
    <xf numFmtId="181" fontId="38" fillId="0" borderId="157" xfId="0" applyNumberFormat="1" applyFont="1" applyBorder="1" applyAlignment="1">
      <alignment horizontal="center"/>
    </xf>
    <xf numFmtId="0" fontId="38" fillId="0" borderId="157" xfId="0" applyFont="1" applyBorder="1" applyAlignment="1">
      <alignment horizontal="left"/>
    </xf>
    <xf numFmtId="0" fontId="31" fillId="30" borderId="157" xfId="0" applyFont="1" applyFill="1" applyBorder="1" applyAlignment="1">
      <alignment horizontal="center" vertical="center"/>
    </xf>
    <xf numFmtId="0" fontId="31" fillId="30" borderId="157" xfId="0" applyFont="1" applyFill="1" applyBorder="1" applyAlignment="1">
      <alignment horizontal="center" vertical="center" wrapText="1"/>
    </xf>
    <xf numFmtId="0" fontId="45" fillId="30" borderId="157" xfId="0" applyFont="1" applyFill="1" applyBorder="1" applyAlignment="1">
      <alignment horizontal="center" vertical="center" wrapText="1"/>
    </xf>
    <xf numFmtId="183" fontId="31" fillId="30" borderId="157" xfId="0" applyNumberFormat="1" applyFont="1" applyFill="1" applyBorder="1" applyAlignment="1">
      <alignment horizontal="center" vertical="center" wrapText="1"/>
    </xf>
    <xf numFmtId="0" fontId="30" fillId="0" borderId="157" xfId="0" applyFont="1" applyBorder="1" applyAlignment="1">
      <alignment horizontal="center"/>
    </xf>
    <xf numFmtId="183" fontId="38" fillId="0" borderId="157" xfId="0" applyNumberFormat="1" applyFont="1" applyBorder="1" applyAlignment="1">
      <alignment vertical="center"/>
    </xf>
    <xf numFmtId="183" fontId="31" fillId="30" borderId="157" xfId="0" applyNumberFormat="1" applyFont="1" applyFill="1" applyBorder="1" applyAlignment="1">
      <alignment horizontal="center"/>
    </xf>
    <xf numFmtId="0" fontId="38" fillId="3" borderId="157" xfId="0" applyFont="1" applyFill="1" applyBorder="1" applyAlignment="1">
      <alignment horizontal="left"/>
    </xf>
    <xf numFmtId="0" fontId="38" fillId="3" borderId="157" xfId="0" applyFont="1" applyFill="1" applyBorder="1"/>
    <xf numFmtId="0" fontId="38" fillId="3" borderId="157" xfId="0" applyFont="1" applyFill="1" applyBorder="1" applyAlignment="1">
      <alignment horizontal="center"/>
    </xf>
    <xf numFmtId="183" fontId="38" fillId="3" borderId="157" xfId="0" applyNumberFormat="1" applyFont="1" applyFill="1" applyBorder="1"/>
    <xf numFmtId="0" fontId="41" fillId="0" borderId="157" xfId="0" applyFont="1" applyBorder="1" applyAlignment="1">
      <alignment horizontal="left"/>
    </xf>
    <xf numFmtId="0" fontId="96" fillId="3" borderId="63" xfId="1566" applyFont="1" applyFill="1" applyBorder="1" applyAlignment="1">
      <alignment horizontal="center"/>
    </xf>
    <xf numFmtId="3" fontId="96" fillId="3" borderId="63" xfId="1566" applyNumberFormat="1" applyFont="1" applyFill="1" applyBorder="1" applyAlignment="1">
      <alignment horizontal="center"/>
    </xf>
    <xf numFmtId="1" fontId="96" fillId="3" borderId="63" xfId="1566" applyNumberFormat="1" applyFont="1" applyFill="1" applyBorder="1" applyAlignment="1">
      <alignment horizontal="center"/>
    </xf>
    <xf numFmtId="0" fontId="96" fillId="3" borderId="89" xfId="0" applyFont="1" applyFill="1" applyBorder="1" applyAlignment="1">
      <alignment horizontal="center"/>
    </xf>
    <xf numFmtId="3" fontId="22" fillId="3" borderId="55" xfId="0" applyNumberFormat="1" applyFont="1" applyFill="1" applyBorder="1" applyAlignment="1">
      <alignment horizontal="center"/>
    </xf>
    <xf numFmtId="3" fontId="96" fillId="3" borderId="13" xfId="15" applyNumberFormat="1" applyFont="1" applyFill="1" applyBorder="1" applyAlignment="1">
      <alignment horizontal="center"/>
    </xf>
    <xf numFmtId="3" fontId="96" fillId="3" borderId="55" xfId="15" applyNumberFormat="1" applyFont="1" applyFill="1" applyBorder="1" applyAlignment="1">
      <alignment horizontal="center"/>
    </xf>
    <xf numFmtId="0" fontId="36" fillId="0" borderId="10" xfId="1566" applyFont="1" applyBorder="1"/>
    <xf numFmtId="0" fontId="35" fillId="0" borderId="162" xfId="0" applyFont="1" applyBorder="1" applyAlignment="1">
      <alignment horizontal="center" vertical="center" wrapText="1"/>
    </xf>
    <xf numFmtId="0" fontId="36" fillId="0" borderId="162" xfId="0" applyFont="1" applyBorder="1" applyAlignment="1">
      <alignment horizontal="center" vertical="center" wrapText="1"/>
    </xf>
    <xf numFmtId="0" fontId="40" fillId="40" borderId="112" xfId="1566" applyFont="1" applyFill="1" applyBorder="1" applyAlignment="1">
      <alignment horizontal="center" vertical="center" wrapText="1"/>
    </xf>
    <xf numFmtId="0" fontId="40" fillId="40" borderId="133" xfId="1566" applyFont="1" applyFill="1" applyBorder="1" applyAlignment="1">
      <alignment horizontal="center" vertical="center" wrapText="1"/>
    </xf>
    <xf numFmtId="0" fontId="96" fillId="0" borderId="144" xfId="1566" applyFont="1" applyBorder="1" applyAlignment="1">
      <alignment horizontal="center"/>
    </xf>
    <xf numFmtId="0" fontId="96" fillId="0" borderId="146" xfId="1566" applyFont="1" applyBorder="1" applyAlignment="1">
      <alignment horizontal="center"/>
    </xf>
    <xf numFmtId="3" fontId="96" fillId="0" borderId="146" xfId="1566" applyNumberFormat="1" applyFont="1" applyBorder="1" applyAlignment="1">
      <alignment horizontal="center"/>
    </xf>
    <xf numFmtId="3" fontId="41" fillId="3" borderId="157" xfId="1566" applyNumberFormat="1" applyFont="1" applyFill="1" applyBorder="1" applyAlignment="1">
      <alignment horizontal="right" vertical="center" wrapText="1"/>
    </xf>
    <xf numFmtId="0" fontId="96" fillId="0" borderId="156" xfId="1566" applyFont="1" applyBorder="1" applyAlignment="1">
      <alignment horizontal="center"/>
    </xf>
    <xf numFmtId="0" fontId="96" fillId="0" borderId="157" xfId="1566" applyFont="1" applyBorder="1" applyAlignment="1">
      <alignment horizontal="center"/>
    </xf>
    <xf numFmtId="1" fontId="96" fillId="0" borderId="157" xfId="1566" applyNumberFormat="1" applyFont="1" applyBorder="1" applyAlignment="1">
      <alignment horizontal="center"/>
    </xf>
    <xf numFmtId="3" fontId="96" fillId="0" borderId="157" xfId="1566" applyNumberFormat="1" applyFont="1" applyBorder="1" applyAlignment="1">
      <alignment horizontal="center"/>
    </xf>
    <xf numFmtId="0" fontId="96" fillId="3" borderId="157" xfId="1566" applyFont="1" applyFill="1" applyBorder="1" applyAlignment="1">
      <alignment horizontal="center"/>
    </xf>
    <xf numFmtId="3" fontId="96" fillId="3" borderId="157" xfId="1566" applyNumberFormat="1" applyFont="1" applyFill="1" applyBorder="1" applyAlignment="1">
      <alignment horizontal="center"/>
    </xf>
    <xf numFmtId="1" fontId="96" fillId="3" borderId="157" xfId="1566" applyNumberFormat="1" applyFont="1" applyFill="1" applyBorder="1" applyAlignment="1">
      <alignment horizontal="center"/>
    </xf>
    <xf numFmtId="0" fontId="96" fillId="3" borderId="157" xfId="0" applyFont="1" applyFill="1" applyBorder="1" applyAlignment="1">
      <alignment horizontal="center" wrapText="1"/>
    </xf>
    <xf numFmtId="0" fontId="96" fillId="0" borderId="157" xfId="0" applyFont="1" applyBorder="1" applyAlignment="1">
      <alignment horizontal="center" wrapText="1"/>
    </xf>
    <xf numFmtId="1" fontId="96" fillId="3" borderId="157" xfId="0" applyNumberFormat="1" applyFont="1" applyFill="1" applyBorder="1" applyAlignment="1">
      <alignment horizontal="center"/>
    </xf>
    <xf numFmtId="1" fontId="96" fillId="3" borderId="157" xfId="0" applyNumberFormat="1" applyFont="1" applyFill="1" applyBorder="1" applyAlignment="1">
      <alignment horizontal="center" wrapText="1"/>
    </xf>
    <xf numFmtId="0" fontId="96" fillId="3" borderId="157" xfId="0" applyFont="1" applyFill="1" applyBorder="1" applyAlignment="1">
      <alignment horizontal="center"/>
    </xf>
    <xf numFmtId="0" fontId="96" fillId="0" borderId="157" xfId="1566" applyFont="1" applyBorder="1" applyAlignment="1">
      <alignment horizontal="center" vertical="center" wrapText="1"/>
    </xf>
    <xf numFmtId="0" fontId="96" fillId="0" borderId="96" xfId="1566" applyFont="1" applyBorder="1" applyAlignment="1">
      <alignment horizontal="center"/>
    </xf>
    <xf numFmtId="0" fontId="96" fillId="3" borderId="96" xfId="1566" applyFont="1" applyFill="1" applyBorder="1" applyAlignment="1">
      <alignment horizontal="center"/>
    </xf>
    <xf numFmtId="3" fontId="96" fillId="3" borderId="96" xfId="1566" applyNumberFormat="1" applyFont="1" applyFill="1" applyBorder="1" applyAlignment="1">
      <alignment horizontal="center"/>
    </xf>
    <xf numFmtId="1" fontId="96" fillId="3" borderId="96" xfId="1566" applyNumberFormat="1" applyFont="1" applyFill="1" applyBorder="1" applyAlignment="1">
      <alignment horizontal="center"/>
    </xf>
    <xf numFmtId="3" fontId="29" fillId="42" borderId="132" xfId="0" applyNumberFormat="1" applyFont="1" applyFill="1" applyBorder="1"/>
    <xf numFmtId="0" fontId="41" fillId="0" borderId="144" xfId="1566" applyFont="1" applyBorder="1" applyAlignment="1">
      <alignment horizontal="center"/>
    </xf>
    <xf numFmtId="1" fontId="41" fillId="0" borderId="146" xfId="1566" applyNumberFormat="1" applyFont="1" applyBorder="1" applyAlignment="1">
      <alignment horizontal="center"/>
    </xf>
    <xf numFmtId="0" fontId="41" fillId="3" borderId="156" xfId="1566" applyFont="1" applyFill="1" applyBorder="1" applyAlignment="1">
      <alignment horizontal="center"/>
    </xf>
    <xf numFmtId="3" fontId="41" fillId="0" borderId="157" xfId="1566" applyNumberFormat="1" applyFont="1" applyBorder="1" applyAlignment="1">
      <alignment horizontal="right" vertical="center" wrapText="1"/>
    </xf>
    <xf numFmtId="0" fontId="0" fillId="0" borderId="157" xfId="1991" applyFont="1" applyBorder="1" applyAlignment="1">
      <alignment horizontal="center"/>
    </xf>
    <xf numFmtId="0" fontId="41" fillId="3" borderId="157" xfId="0" applyFont="1" applyFill="1" applyBorder="1" applyAlignment="1">
      <alignment horizontal="center" vertical="center" wrapText="1"/>
    </xf>
    <xf numFmtId="0" fontId="42" fillId="3" borderId="157" xfId="0" applyFont="1" applyFill="1" applyBorder="1" applyAlignment="1">
      <alignment horizontal="center" vertical="center" wrapText="1"/>
    </xf>
    <xf numFmtId="0" fontId="22" fillId="3" borderId="157" xfId="1991" applyFont="1" applyFill="1" applyBorder="1" applyAlignment="1">
      <alignment horizontal="center"/>
    </xf>
    <xf numFmtId="0" fontId="22" fillId="0" borderId="157" xfId="1991" applyFont="1" applyBorder="1" applyAlignment="1">
      <alignment horizontal="center"/>
    </xf>
    <xf numFmtId="0" fontId="108" fillId="43" borderId="130" xfId="0" applyFont="1" applyFill="1" applyBorder="1" applyAlignment="1">
      <alignment horizontal="center" vertical="center"/>
    </xf>
    <xf numFmtId="0" fontId="108" fillId="43" borderId="130" xfId="0" applyFont="1" applyFill="1" applyBorder="1" applyAlignment="1">
      <alignment horizontal="center" vertical="center" wrapText="1"/>
    </xf>
    <xf numFmtId="0" fontId="40" fillId="43" borderId="130" xfId="0" applyFont="1" applyFill="1" applyBorder="1" applyAlignment="1">
      <alignment horizontal="center" vertical="center" wrapText="1"/>
    </xf>
    <xf numFmtId="183" fontId="108" fillId="43" borderId="130" xfId="0" applyNumberFormat="1" applyFont="1" applyFill="1" applyBorder="1" applyAlignment="1">
      <alignment horizontal="center" vertical="center" wrapText="1"/>
    </xf>
    <xf numFmtId="187" fontId="108" fillId="43" borderId="130" xfId="15" applyNumberFormat="1" applyFont="1" applyFill="1" applyBorder="1" applyAlignment="1">
      <alignment horizontal="center" vertical="center" wrapText="1"/>
    </xf>
    <xf numFmtId="0" fontId="96" fillId="0" borderId="157" xfId="0" applyFont="1" applyBorder="1" applyAlignment="1">
      <alignment horizontal="center"/>
    </xf>
    <xf numFmtId="0" fontId="41" fillId="0" borderId="157" xfId="0" applyFont="1" applyBorder="1"/>
    <xf numFmtId="181" fontId="41" fillId="0" borderId="157" xfId="0" applyNumberFormat="1" applyFont="1" applyBorder="1" applyAlignment="1">
      <alignment horizontal="center"/>
    </xf>
    <xf numFmtId="183" fontId="41" fillId="0" borderId="157" xfId="0" applyNumberFormat="1" applyFont="1" applyBorder="1" applyAlignment="1">
      <alignment vertical="center"/>
    </xf>
    <xf numFmtId="187" fontId="96" fillId="0" borderId="157" xfId="15" applyNumberFormat="1" applyFont="1" applyBorder="1"/>
    <xf numFmtId="183" fontId="41" fillId="0" borderId="157" xfId="0" applyNumberFormat="1" applyFont="1" applyBorder="1"/>
    <xf numFmtId="187" fontId="96" fillId="0" borderId="157" xfId="15" applyNumberFormat="1" applyFont="1" applyFill="1" applyBorder="1"/>
    <xf numFmtId="187" fontId="29" fillId="42" borderId="132" xfId="0" applyNumberFormat="1" applyFont="1" applyFill="1" applyBorder="1"/>
    <xf numFmtId="187" fontId="29" fillId="44" borderId="132" xfId="0" applyNumberFormat="1" applyFont="1" applyFill="1" applyBorder="1"/>
    <xf numFmtId="0" fontId="103" fillId="0" borderId="158" xfId="0" applyFont="1" applyBorder="1"/>
    <xf numFmtId="184" fontId="105" fillId="0" borderId="156" xfId="15" applyNumberFormat="1" applyFont="1" applyFill="1" applyBorder="1" applyAlignment="1">
      <alignment horizontal="center" vertical="center" wrapText="1"/>
    </xf>
    <xf numFmtId="0" fontId="29" fillId="0" borderId="0" xfId="0" applyFont="1" applyAlignment="1">
      <alignment horizontal="center" vertical="center" wrapText="1"/>
    </xf>
    <xf numFmtId="0" fontId="28" fillId="0" borderId="157" xfId="0" applyFont="1" applyBorder="1" applyAlignment="1">
      <alignment horizontal="center" vertical="center" wrapText="1"/>
    </xf>
    <xf numFmtId="0" fontId="29" fillId="0" borderId="157" xfId="0" applyFont="1" applyBorder="1" applyAlignment="1">
      <alignment horizontal="center" vertical="center" wrapText="1"/>
    </xf>
    <xf numFmtId="0" fontId="29" fillId="0" borderId="159" xfId="0" applyFont="1" applyBorder="1" applyAlignment="1">
      <alignment horizontal="center" vertical="center" wrapText="1"/>
    </xf>
    <xf numFmtId="0" fontId="26" fillId="0" borderId="157" xfId="0" applyFont="1" applyBorder="1" applyAlignment="1">
      <alignment horizontal="center" wrapText="1"/>
    </xf>
    <xf numFmtId="0" fontId="22" fillId="0" borderId="157" xfId="0" applyFont="1" applyBorder="1" applyAlignment="1">
      <alignment horizontal="center" wrapText="1"/>
    </xf>
    <xf numFmtId="14" fontId="22" fillId="0" borderId="157" xfId="0" applyNumberFormat="1" applyFont="1" applyBorder="1" applyAlignment="1">
      <alignment horizontal="center" wrapText="1"/>
    </xf>
    <xf numFmtId="0" fontId="22" fillId="0" borderId="157" xfId="0" applyFont="1" applyBorder="1" applyAlignment="1">
      <alignment horizontal="center"/>
    </xf>
    <xf numFmtId="1" fontId="22" fillId="0" borderId="157" xfId="0" applyNumberFormat="1" applyFont="1" applyBorder="1" applyAlignment="1">
      <alignment horizontal="center"/>
    </xf>
    <xf numFmtId="1" fontId="22" fillId="0" borderId="157" xfId="0" applyNumberFormat="1" applyFont="1" applyBorder="1" applyAlignment="1">
      <alignment horizontal="center" wrapText="1"/>
    </xf>
    <xf numFmtId="1" fontId="22" fillId="0" borderId="159" xfId="0" applyNumberFormat="1" applyFont="1" applyBorder="1" applyAlignment="1">
      <alignment horizontal="center" wrapText="1"/>
    </xf>
    <xf numFmtId="6" fontId="22" fillId="0" borderId="157" xfId="0" applyNumberFormat="1" applyFont="1" applyBorder="1" applyAlignment="1">
      <alignment horizontal="right" vertical="center"/>
    </xf>
    <xf numFmtId="14" fontId="26" fillId="0" borderId="157" xfId="0" applyNumberFormat="1" applyFont="1" applyBorder="1" applyAlignment="1">
      <alignment horizontal="center" wrapText="1"/>
    </xf>
    <xf numFmtId="49" fontId="22" fillId="0" borderId="157" xfId="0" applyNumberFormat="1" applyFont="1" applyBorder="1" applyAlignment="1">
      <alignment horizontal="center" wrapText="1"/>
    </xf>
    <xf numFmtId="3" fontId="22" fillId="0" borderId="157" xfId="0" applyNumberFormat="1" applyFont="1" applyBorder="1" applyAlignment="1">
      <alignment horizontal="center" wrapText="1"/>
    </xf>
    <xf numFmtId="1" fontId="26" fillId="0" borderId="157" xfId="0" applyNumberFormat="1" applyFont="1" applyBorder="1" applyAlignment="1">
      <alignment horizontal="center"/>
    </xf>
    <xf numFmtId="14" fontId="26" fillId="0" borderId="157" xfId="0" applyNumberFormat="1" applyFont="1" applyBorder="1" applyAlignment="1">
      <alignment horizontal="center"/>
    </xf>
    <xf numFmtId="0" fontId="26" fillId="0" borderId="157" xfId="0" applyFont="1" applyBorder="1" applyAlignment="1">
      <alignment horizontal="center"/>
    </xf>
    <xf numFmtId="6" fontId="22" fillId="0" borderId="157" xfId="0" applyNumberFormat="1" applyFont="1" applyBorder="1" applyAlignment="1">
      <alignment horizontal="right"/>
    </xf>
    <xf numFmtId="0" fontId="37" fillId="0" borderId="157" xfId="0" applyFont="1" applyBorder="1" applyAlignment="1">
      <alignment horizontal="center" wrapText="1"/>
    </xf>
    <xf numFmtId="1" fontId="37" fillId="0" borderId="157" xfId="0" applyNumberFormat="1" applyFont="1" applyBorder="1" applyAlignment="1">
      <alignment horizontal="center"/>
    </xf>
    <xf numFmtId="0" fontId="37" fillId="0" borderId="157" xfId="0" applyFont="1" applyBorder="1" applyAlignment="1">
      <alignment horizontal="center"/>
    </xf>
    <xf numFmtId="1" fontId="36" fillId="0" borderId="157" xfId="1566" applyNumberFormat="1" applyFont="1" applyBorder="1" applyAlignment="1">
      <alignment horizontal="center"/>
    </xf>
    <xf numFmtId="0" fontId="36" fillId="0" borderId="157" xfId="1566" applyFont="1" applyBorder="1" applyAlignment="1">
      <alignment horizontal="center"/>
    </xf>
    <xf numFmtId="0" fontId="22" fillId="0" borderId="157" xfId="1566" applyBorder="1" applyAlignment="1">
      <alignment horizontal="center"/>
    </xf>
    <xf numFmtId="1" fontId="22" fillId="0" borderId="157" xfId="1566" applyNumberFormat="1" applyBorder="1" applyAlignment="1">
      <alignment horizontal="center"/>
    </xf>
    <xf numFmtId="0" fontId="22" fillId="0" borderId="159" xfId="1566" applyBorder="1" applyAlignment="1">
      <alignment horizontal="center"/>
    </xf>
    <xf numFmtId="6" fontId="22" fillId="0" borderId="157" xfId="1566" applyNumberFormat="1" applyBorder="1" applyAlignment="1">
      <alignment horizontal="right"/>
    </xf>
    <xf numFmtId="0" fontId="22" fillId="0" borderId="0" xfId="0" applyFont="1" applyAlignment="1">
      <alignment horizontal="center" wrapText="1"/>
    </xf>
    <xf numFmtId="0" fontId="22" fillId="0" borderId="159" xfId="0" applyFont="1" applyBorder="1" applyAlignment="1">
      <alignment horizontal="center" wrapText="1"/>
    </xf>
    <xf numFmtId="0" fontId="27" fillId="4" borderId="157" xfId="0" applyFont="1" applyFill="1" applyBorder="1" applyAlignment="1">
      <alignment horizontal="center" vertical="center" wrapText="1"/>
    </xf>
    <xf numFmtId="6" fontId="22" fillId="0" borderId="157" xfId="0" applyNumberFormat="1" applyFont="1" applyBorder="1"/>
    <xf numFmtId="168" fontId="105" fillId="0" borderId="55" xfId="1991" applyNumberFormat="1" applyFont="1" applyBorder="1"/>
    <xf numFmtId="184" fontId="60" fillId="0" borderId="0" xfId="1991" applyNumberFormat="1" applyFont="1"/>
    <xf numFmtId="0" fontId="61" fillId="3" borderId="2" xfId="259" applyFont="1" applyFill="1" applyBorder="1" applyAlignment="1">
      <alignment horizontal="center" vertical="center" wrapText="1"/>
    </xf>
    <xf numFmtId="0" fontId="61" fillId="3" borderId="4" xfId="259" applyFont="1" applyFill="1" applyBorder="1" applyAlignment="1">
      <alignment horizontal="center" vertical="center" wrapText="1"/>
    </xf>
    <xf numFmtId="0" fontId="61" fillId="3" borderId="0" xfId="259" applyFont="1" applyFill="1" applyAlignment="1">
      <alignment horizontal="center"/>
    </xf>
    <xf numFmtId="0" fontId="61" fillId="3" borderId="0" xfId="259" applyFont="1" applyFill="1" applyAlignment="1">
      <alignment horizontal="left"/>
    </xf>
    <xf numFmtId="0" fontId="60" fillId="3" borderId="0" xfId="1492" applyFont="1" applyFill="1" applyAlignment="1">
      <alignment horizontal="left" vertical="center"/>
    </xf>
    <xf numFmtId="0" fontId="61" fillId="3" borderId="0" xfId="1492" applyFont="1" applyFill="1" applyAlignment="1">
      <alignment horizontal="center" vertical="center"/>
    </xf>
    <xf numFmtId="0" fontId="60" fillId="30" borderId="5" xfId="1492" applyFont="1" applyFill="1" applyBorder="1" applyAlignment="1">
      <alignment horizontal="center" vertical="center" wrapText="1"/>
    </xf>
    <xf numFmtId="0" fontId="60" fillId="30" borderId="6" xfId="1492" applyFont="1" applyFill="1" applyBorder="1" applyAlignment="1">
      <alignment horizontal="center" vertical="center" wrapText="1"/>
    </xf>
    <xf numFmtId="0" fontId="60" fillId="30" borderId="7" xfId="1492" applyFont="1" applyFill="1" applyBorder="1" applyAlignment="1">
      <alignment horizontal="center" vertical="center" wrapText="1"/>
    </xf>
    <xf numFmtId="0" fontId="60" fillId="3" borderId="0" xfId="1492" applyFont="1" applyFill="1" applyAlignment="1">
      <alignment horizontal="left" vertical="center" wrapText="1"/>
    </xf>
    <xf numFmtId="0" fontId="21" fillId="33" borderId="59" xfId="1838" applyFont="1" applyFill="1" applyBorder="1" applyAlignment="1">
      <alignment horizontal="center"/>
    </xf>
    <xf numFmtId="0" fontId="21" fillId="0" borderId="58" xfId="1838" applyFont="1" applyBorder="1" applyAlignment="1">
      <alignment horizontal="center" vertical="center" wrapText="1"/>
    </xf>
    <xf numFmtId="0" fontId="25" fillId="0" borderId="58" xfId="1838" applyFont="1" applyBorder="1" applyAlignment="1">
      <alignment horizontal="justify" vertical="center" wrapText="1"/>
    </xf>
    <xf numFmtId="0" fontId="25" fillId="0" borderId="58" xfId="1838" applyFont="1" applyBorder="1" applyAlignment="1">
      <alignment vertical="center" wrapText="1"/>
    </xf>
    <xf numFmtId="0" fontId="21" fillId="0" borderId="58" xfId="1838" applyFont="1" applyBorder="1" applyAlignment="1">
      <alignment horizontal="justify" vertical="center" wrapText="1"/>
    </xf>
    <xf numFmtId="0" fontId="25" fillId="0" borderId="61" xfId="1838" applyFont="1" applyBorder="1" applyAlignment="1">
      <alignment horizontal="justify" vertical="center" wrapText="1"/>
    </xf>
    <xf numFmtId="0" fontId="21" fillId="0" borderId="62" xfId="1838" applyFont="1" applyBorder="1" applyAlignment="1">
      <alignment horizontal="left" vertical="center"/>
    </xf>
    <xf numFmtId="0" fontId="70" fillId="0" borderId="34" xfId="1516" applyFont="1" applyBorder="1" applyAlignment="1">
      <alignment horizontal="center"/>
    </xf>
    <xf numFmtId="0" fontId="70" fillId="0" borderId="35" xfId="1516" applyFont="1" applyBorder="1" applyAlignment="1">
      <alignment horizontal="center"/>
    </xf>
    <xf numFmtId="0" fontId="21" fillId="0" borderId="33" xfId="0" applyFont="1" applyBorder="1" applyAlignment="1">
      <alignment horizontal="center"/>
    </xf>
    <xf numFmtId="0" fontId="70" fillId="0" borderId="37" xfId="0" applyFont="1" applyBorder="1" applyAlignment="1">
      <alignment horizontal="center"/>
    </xf>
    <xf numFmtId="0" fontId="70" fillId="30" borderId="5" xfId="0" applyFont="1" applyFill="1" applyBorder="1" applyAlignment="1">
      <alignment horizontal="center"/>
    </xf>
    <xf numFmtId="0" fontId="70" fillId="30" borderId="7" xfId="0" applyFont="1" applyFill="1" applyBorder="1" applyAlignment="1">
      <alignment horizontal="center"/>
    </xf>
    <xf numFmtId="0" fontId="24" fillId="0" borderId="1" xfId="0" applyFont="1" applyBorder="1" applyAlignment="1">
      <alignment horizontal="justify" vertical="center" wrapText="1"/>
    </xf>
    <xf numFmtId="0" fontId="62" fillId="0" borderId="1" xfId="0" applyFont="1" applyBorder="1" applyAlignment="1">
      <alignment horizontal="justify" vertical="center" wrapText="1"/>
    </xf>
    <xf numFmtId="0" fontId="25" fillId="0" borderId="60" xfId="1838" applyFont="1" applyBorder="1" applyAlignment="1">
      <alignment horizontal="justify" vertical="center" wrapText="1"/>
    </xf>
    <xf numFmtId="0" fontId="21" fillId="35" borderId="66" xfId="1838" applyFont="1" applyFill="1" applyBorder="1" applyAlignment="1">
      <alignment horizontal="center" vertical="center" wrapText="1"/>
    </xf>
    <xf numFmtId="0" fontId="21" fillId="35" borderId="67" xfId="1838" applyFont="1" applyFill="1" applyBorder="1" applyAlignment="1">
      <alignment horizontal="center" vertical="center" wrapText="1"/>
    </xf>
    <xf numFmtId="0" fontId="21" fillId="36" borderId="0" xfId="1838" applyFont="1" applyFill="1" applyAlignment="1">
      <alignment horizontal="center"/>
    </xf>
    <xf numFmtId="0" fontId="21" fillId="32" borderId="0" xfId="1838" applyFont="1" applyFill="1" applyAlignment="1">
      <alignment horizontal="center" vertical="center" wrapText="1"/>
    </xf>
    <xf numFmtId="0" fontId="21" fillId="32" borderId="68" xfId="1838" applyFont="1" applyFill="1" applyBorder="1" applyAlignment="1">
      <alignment horizontal="center"/>
    </xf>
    <xf numFmtId="0" fontId="21" fillId="32" borderId="69" xfId="1838" applyFont="1" applyFill="1" applyBorder="1" applyAlignment="1">
      <alignment horizontal="center"/>
    </xf>
    <xf numFmtId="0" fontId="25" fillId="0" borderId="62" xfId="1838" applyFont="1" applyBorder="1" applyAlignment="1">
      <alignment horizontal="center"/>
    </xf>
    <xf numFmtId="0" fontId="25" fillId="0" borderId="65" xfId="1838" applyFont="1" applyBorder="1" applyAlignment="1">
      <alignment horizontal="center"/>
    </xf>
    <xf numFmtId="0" fontId="21" fillId="0" borderId="62" xfId="1838" applyFont="1" applyBorder="1" applyAlignment="1">
      <alignment horizontal="center"/>
    </xf>
    <xf numFmtId="0" fontId="21" fillId="0" borderId="65" xfId="1838" applyFont="1" applyBorder="1" applyAlignment="1">
      <alignment horizontal="center"/>
    </xf>
    <xf numFmtId="0" fontId="21" fillId="0" borderId="70" xfId="1838" applyFont="1" applyBorder="1" applyAlignment="1">
      <alignment horizontal="center"/>
    </xf>
    <xf numFmtId="0" fontId="22" fillId="0" borderId="63" xfId="0" applyFont="1" applyBorder="1" applyAlignment="1">
      <alignment horizontal="left" vertical="center" wrapText="1"/>
    </xf>
    <xf numFmtId="0" fontId="21" fillId="32" borderId="58" xfId="1838" applyFont="1" applyFill="1" applyBorder="1" applyAlignment="1">
      <alignment horizontal="center" vertical="center"/>
    </xf>
    <xf numFmtId="0" fontId="21" fillId="32" borderId="58" xfId="1838" applyFont="1" applyFill="1" applyBorder="1" applyAlignment="1">
      <alignment horizontal="center" vertical="center" wrapText="1"/>
    </xf>
    <xf numFmtId="0" fontId="21" fillId="32" borderId="71" xfId="1838" applyFont="1" applyFill="1" applyBorder="1" applyAlignment="1">
      <alignment horizontal="center" vertical="center" wrapText="1"/>
    </xf>
    <xf numFmtId="0" fontId="21" fillId="32" borderId="72" xfId="1838" applyFont="1" applyFill="1" applyBorder="1" applyAlignment="1">
      <alignment horizontal="center" vertical="center" wrapText="1"/>
    </xf>
    <xf numFmtId="0" fontId="21" fillId="32" borderId="73" xfId="1838" applyFont="1" applyFill="1" applyBorder="1" applyAlignment="1">
      <alignment horizontal="center" vertical="center" wrapText="1"/>
    </xf>
    <xf numFmtId="0" fontId="25" fillId="32" borderId="58" xfId="1838" applyFont="1" applyFill="1" applyBorder="1" applyAlignment="1">
      <alignment horizontal="justify" vertical="center" wrapText="1" shrinkToFit="1"/>
    </xf>
    <xf numFmtId="0" fontId="25" fillId="32" borderId="58" xfId="1838" applyFont="1" applyFill="1" applyBorder="1" applyAlignment="1">
      <alignment horizontal="left" vertical="center" wrapText="1"/>
    </xf>
    <xf numFmtId="0" fontId="64" fillId="8" borderId="5" xfId="0" applyFont="1" applyFill="1" applyBorder="1" applyAlignment="1">
      <alignment horizontal="center" vertical="center" wrapText="1" shrinkToFit="1"/>
    </xf>
    <xf numFmtId="0" fontId="64" fillId="8" borderId="7" xfId="0" applyFont="1" applyFill="1" applyBorder="1" applyAlignment="1">
      <alignment horizontal="center" vertical="center" wrapText="1" shrinkToFit="1"/>
    </xf>
    <xf numFmtId="0" fontId="21" fillId="33" borderId="59" xfId="1838" applyFont="1" applyFill="1" applyBorder="1" applyAlignment="1">
      <alignment horizontal="center" vertical="center"/>
    </xf>
    <xf numFmtId="0" fontId="25" fillId="32" borderId="62" xfId="1838" applyFont="1" applyFill="1" applyBorder="1" applyAlignment="1">
      <alignment horizontal="left" vertical="center"/>
    </xf>
    <xf numFmtId="0" fontId="25" fillId="32" borderId="65" xfId="1838" applyFont="1" applyFill="1" applyBorder="1" applyAlignment="1">
      <alignment horizontal="left" vertical="center"/>
    </xf>
    <xf numFmtId="0" fontId="25" fillId="32" borderId="58" xfId="1838" applyFont="1" applyFill="1" applyBorder="1" applyAlignment="1">
      <alignment horizontal="justify" vertical="center" wrapText="1"/>
    </xf>
    <xf numFmtId="0" fontId="64" fillId="5" borderId="5" xfId="0" applyFont="1" applyFill="1" applyBorder="1" applyAlignment="1">
      <alignment horizontal="center"/>
    </xf>
    <xf numFmtId="0" fontId="64" fillId="5" borderId="7" xfId="0" applyFont="1" applyFill="1" applyBorder="1" applyAlignment="1">
      <alignment horizontal="center"/>
    </xf>
    <xf numFmtId="0" fontId="64" fillId="0" borderId="2" xfId="1516" applyFont="1" applyBorder="1" applyAlignment="1">
      <alignment horizontal="left" vertical="center"/>
    </xf>
    <xf numFmtId="0" fontId="64" fillId="0" borderId="4" xfId="1516" applyFont="1" applyBorder="1" applyAlignment="1">
      <alignment horizontal="left" vertical="center"/>
    </xf>
    <xf numFmtId="0" fontId="64" fillId="8" borderId="5" xfId="0" applyFont="1" applyFill="1" applyBorder="1" applyAlignment="1">
      <alignment horizontal="center"/>
    </xf>
    <xf numFmtId="0" fontId="64" fillId="8" borderId="7" xfId="0" applyFont="1" applyFill="1" applyBorder="1" applyAlignment="1">
      <alignment horizontal="center"/>
    </xf>
    <xf numFmtId="0" fontId="64" fillId="3" borderId="34" xfId="0" applyFont="1" applyFill="1" applyBorder="1" applyAlignment="1">
      <alignment horizontal="center"/>
    </xf>
    <xf numFmtId="0" fontId="64" fillId="3" borderId="35" xfId="0" applyFont="1" applyFill="1" applyBorder="1" applyAlignment="1">
      <alignment horizontal="center"/>
    </xf>
    <xf numFmtId="0" fontId="64" fillId="3" borderId="33" xfId="0" applyFont="1" applyFill="1" applyBorder="1" applyAlignment="1">
      <alignment horizontal="center"/>
    </xf>
    <xf numFmtId="0" fontId="64" fillId="3" borderId="37" xfId="0" applyFont="1" applyFill="1" applyBorder="1" applyAlignment="1">
      <alignment horizontal="center"/>
    </xf>
    <xf numFmtId="0" fontId="62" fillId="3" borderId="1" xfId="0" applyFont="1" applyFill="1" applyBorder="1" applyAlignment="1">
      <alignment horizontal="left" vertical="center" wrapText="1"/>
    </xf>
    <xf numFmtId="0" fontId="21" fillId="35" borderId="74" xfId="1838" applyFont="1" applyFill="1" applyBorder="1" applyAlignment="1">
      <alignment horizontal="center" vertical="center" wrapText="1"/>
    </xf>
    <xf numFmtId="0" fontId="21" fillId="35" borderId="75" xfId="1838" applyFont="1" applyFill="1" applyBorder="1" applyAlignment="1">
      <alignment horizontal="center" vertical="center" wrapText="1"/>
    </xf>
    <xf numFmtId="0" fontId="21" fillId="35" borderId="74" xfId="1838" applyFont="1" applyFill="1" applyBorder="1" applyAlignment="1">
      <alignment horizontal="center" wrapText="1"/>
    </xf>
    <xf numFmtId="0" fontId="25" fillId="0" borderId="63" xfId="1838" applyFont="1" applyBorder="1" applyAlignment="1">
      <alignment horizontal="left" vertical="center" wrapText="1"/>
    </xf>
    <xf numFmtId="0" fontId="96" fillId="0" borderId="63" xfId="0" applyFont="1" applyBorder="1" applyAlignment="1">
      <alignment horizontal="left" vertical="center" wrapText="1"/>
    </xf>
    <xf numFmtId="0" fontId="21" fillId="33" borderId="68" xfId="1838" applyFont="1" applyFill="1" applyBorder="1" applyAlignment="1">
      <alignment horizontal="center"/>
    </xf>
    <xf numFmtId="0" fontId="25" fillId="0" borderId="58" xfId="1838" applyFont="1" applyBorder="1" applyAlignment="1">
      <alignment horizontal="center"/>
    </xf>
    <xf numFmtId="0" fontId="21" fillId="37" borderId="59" xfId="1838" applyFont="1" applyFill="1" applyBorder="1" applyAlignment="1">
      <alignment horizontal="center" vertical="center" wrapText="1" shrinkToFit="1"/>
    </xf>
    <xf numFmtId="0" fontId="96" fillId="0" borderId="63" xfId="0" applyFont="1" applyBorder="1" applyAlignment="1">
      <alignment horizontal="left" vertical="center"/>
    </xf>
    <xf numFmtId="0" fontId="21" fillId="0" borderId="83" xfId="1838" applyFont="1" applyBorder="1" applyAlignment="1">
      <alignment horizontal="center" vertical="center" wrapText="1"/>
    </xf>
    <xf numFmtId="0" fontId="21" fillId="0" borderId="85" xfId="1838" applyFont="1" applyBorder="1" applyAlignment="1">
      <alignment horizontal="center" vertical="center" wrapText="1"/>
    </xf>
    <xf numFmtId="0" fontId="21" fillId="0" borderId="60" xfId="1838" applyFont="1" applyBorder="1" applyAlignment="1">
      <alignment horizontal="left" vertical="center" wrapText="1"/>
    </xf>
    <xf numFmtId="0" fontId="21" fillId="0" borderId="61" xfId="1838" applyFont="1" applyBorder="1" applyAlignment="1">
      <alignment horizontal="left" vertical="center" wrapText="1"/>
    </xf>
    <xf numFmtId="0" fontId="21" fillId="0" borderId="64" xfId="1838" applyFont="1" applyBorder="1" applyAlignment="1">
      <alignment horizontal="left" vertical="center" wrapText="1"/>
    </xf>
    <xf numFmtId="0" fontId="64" fillId="30" borderId="5" xfId="0" applyFont="1" applyFill="1" applyBorder="1" applyAlignment="1">
      <alignment horizontal="center"/>
    </xf>
    <xf numFmtId="0" fontId="64" fillId="30" borderId="7" xfId="0" applyFont="1" applyFill="1" applyBorder="1" applyAlignment="1">
      <alignment horizontal="center"/>
    </xf>
    <xf numFmtId="0" fontId="64" fillId="0" borderId="1" xfId="0" applyFont="1" applyBorder="1" applyAlignment="1">
      <alignment horizontal="center" vertical="center" wrapText="1"/>
    </xf>
    <xf numFmtId="0" fontId="62" fillId="0" borderId="1" xfId="0" applyFont="1" applyBorder="1"/>
    <xf numFmtId="0" fontId="25" fillId="0" borderId="76" xfId="1838" applyFont="1" applyBorder="1" applyAlignment="1">
      <alignment horizontal="left" vertical="center" wrapText="1"/>
    </xf>
    <xf numFmtId="0" fontId="25" fillId="0" borderId="77" xfId="1838" applyFont="1" applyBorder="1" applyAlignment="1">
      <alignment horizontal="left" vertical="center" wrapText="1"/>
    </xf>
    <xf numFmtId="0" fontId="25" fillId="0" borderId="78" xfId="1838" applyFont="1" applyBorder="1" applyAlignment="1">
      <alignment horizontal="left" vertical="center" wrapText="1"/>
    </xf>
    <xf numFmtId="0" fontId="25" fillId="0" borderId="79" xfId="1838" applyFont="1" applyBorder="1" applyAlignment="1">
      <alignment horizontal="left" vertical="center" wrapText="1"/>
    </xf>
    <xf numFmtId="0" fontId="21" fillId="33" borderId="69" xfId="1838" applyFont="1" applyFill="1" applyBorder="1" applyAlignment="1">
      <alignment horizontal="center"/>
    </xf>
    <xf numFmtId="0" fontId="21" fillId="35" borderId="82" xfId="1838" applyFont="1" applyFill="1" applyBorder="1" applyAlignment="1">
      <alignment horizontal="center" wrapText="1"/>
    </xf>
    <xf numFmtId="0" fontId="21" fillId="0" borderId="86" xfId="0" applyFont="1" applyBorder="1" applyAlignment="1">
      <alignment horizontal="center" vertical="center"/>
    </xf>
    <xf numFmtId="0" fontId="21" fillId="0" borderId="87" xfId="0" applyFont="1" applyBorder="1" applyAlignment="1">
      <alignment horizontal="center" vertical="center"/>
    </xf>
    <xf numFmtId="0" fontId="21" fillId="0" borderId="41" xfId="0" applyFont="1" applyBorder="1" applyAlignment="1">
      <alignment horizontal="center" vertical="center"/>
    </xf>
    <xf numFmtId="0" fontId="21" fillId="0" borderId="88" xfId="1838" applyFont="1" applyBorder="1" applyAlignment="1">
      <alignment horizontal="center" vertical="center" wrapText="1"/>
    </xf>
    <xf numFmtId="0" fontId="21" fillId="0" borderId="89" xfId="0" applyFont="1" applyBorder="1" applyAlignment="1">
      <alignment horizontal="center" vertical="center"/>
    </xf>
    <xf numFmtId="0" fontId="64" fillId="0" borderId="34" xfId="1516" applyFont="1" applyBorder="1" applyAlignment="1">
      <alignment horizontal="center"/>
    </xf>
    <xf numFmtId="0" fontId="64" fillId="0" borderId="35" xfId="1516" applyFont="1" applyBorder="1" applyAlignment="1">
      <alignment horizontal="center"/>
    </xf>
    <xf numFmtId="0" fontId="64" fillId="0" borderId="33" xfId="0" applyFont="1" applyBorder="1" applyAlignment="1">
      <alignment horizontal="center"/>
    </xf>
    <xf numFmtId="0" fontId="64" fillId="0" borderId="37" xfId="0" applyFont="1" applyBorder="1" applyAlignment="1">
      <alignment horizontal="center"/>
    </xf>
    <xf numFmtId="0" fontId="62" fillId="0" borderId="1" xfId="0" applyFont="1" applyBorder="1" applyAlignment="1">
      <alignment horizontal="left" vertical="center" wrapText="1"/>
    </xf>
    <xf numFmtId="0" fontId="25" fillId="32" borderId="62" xfId="1492" applyFont="1" applyFill="1" applyBorder="1" applyAlignment="1">
      <alignment horizontal="left" vertical="center" wrapText="1"/>
    </xf>
    <xf numFmtId="0" fontId="25" fillId="32" borderId="65" xfId="1492" applyFont="1" applyFill="1" applyBorder="1" applyAlignment="1">
      <alignment horizontal="left" vertical="center" wrapText="1"/>
    </xf>
    <xf numFmtId="0" fontId="64" fillId="7" borderId="34" xfId="1562" applyFont="1" applyFill="1" applyBorder="1" applyAlignment="1">
      <alignment horizontal="center" vertical="center" wrapText="1"/>
    </xf>
    <xf numFmtId="0" fontId="64" fillId="7" borderId="35" xfId="1562" applyFont="1" applyFill="1" applyBorder="1" applyAlignment="1">
      <alignment horizontal="center" vertical="center" wrapText="1"/>
    </xf>
    <xf numFmtId="0" fontId="21" fillId="35" borderId="80" xfId="1838" applyFont="1" applyFill="1" applyBorder="1" applyAlignment="1">
      <alignment horizontal="center" vertical="center" wrapText="1"/>
    </xf>
    <xf numFmtId="0" fontId="21" fillId="35" borderId="81" xfId="1838" applyFont="1" applyFill="1" applyBorder="1" applyAlignment="1">
      <alignment horizontal="center" vertical="center" wrapText="1"/>
    </xf>
    <xf numFmtId="0" fontId="64" fillId="3" borderId="1" xfId="0" applyFont="1" applyFill="1" applyBorder="1" applyAlignment="1">
      <alignment horizontal="center"/>
    </xf>
    <xf numFmtId="0" fontId="21" fillId="0" borderId="58" xfId="1838" applyFont="1" applyBorder="1" applyAlignment="1">
      <alignment horizontal="left" vertical="center" wrapText="1"/>
    </xf>
    <xf numFmtId="0" fontId="25" fillId="0" borderId="62" xfId="153" applyFont="1" applyBorder="1" applyAlignment="1">
      <alignment horizontal="center"/>
    </xf>
    <xf numFmtId="0" fontId="64" fillId="30" borderId="6" xfId="0" applyFont="1" applyFill="1" applyBorder="1" applyAlignment="1">
      <alignment horizontal="center"/>
    </xf>
    <xf numFmtId="0" fontId="62" fillId="0" borderId="2" xfId="1516" applyFont="1" applyBorder="1" applyAlignment="1">
      <alignment horizontal="left" vertical="center"/>
    </xf>
    <xf numFmtId="0" fontId="62" fillId="0" borderId="3" xfId="1516" applyFont="1" applyBorder="1" applyAlignment="1">
      <alignment horizontal="left" vertical="center"/>
    </xf>
    <xf numFmtId="0" fontId="21" fillId="37" borderId="66" xfId="1838" applyFont="1" applyFill="1" applyBorder="1" applyAlignment="1">
      <alignment horizontal="center" vertical="center" wrapText="1"/>
    </xf>
    <xf numFmtId="0" fontId="64" fillId="3" borderId="34" xfId="1516" applyFont="1" applyFill="1" applyBorder="1" applyAlignment="1">
      <alignment horizontal="center"/>
    </xf>
    <xf numFmtId="0" fontId="64" fillId="3" borderId="28" xfId="1516" applyFont="1" applyFill="1" applyBorder="1" applyAlignment="1">
      <alignment horizontal="center"/>
    </xf>
    <xf numFmtId="0" fontId="64" fillId="3" borderId="23" xfId="0" applyFont="1" applyFill="1" applyBorder="1" applyAlignment="1">
      <alignment horizontal="center"/>
    </xf>
    <xf numFmtId="0" fontId="43" fillId="0" borderId="63" xfId="0" applyFont="1" applyBorder="1" applyAlignment="1">
      <alignment horizontal="left" vertical="center" wrapText="1"/>
    </xf>
    <xf numFmtId="0" fontId="25" fillId="0" borderId="91" xfId="1838" applyFont="1" applyBorder="1" applyAlignment="1">
      <alignment horizontal="left" vertical="center" wrapText="1"/>
    </xf>
    <xf numFmtId="0" fontId="64" fillId="3" borderId="2" xfId="0" applyFont="1" applyFill="1" applyBorder="1" applyAlignment="1">
      <alignment horizontal="center"/>
    </xf>
    <xf numFmtId="0" fontId="64" fillId="3" borderId="4" xfId="0" applyFont="1" applyFill="1" applyBorder="1" applyAlignment="1">
      <alignment horizontal="center"/>
    </xf>
    <xf numFmtId="0" fontId="62" fillId="3" borderId="2" xfId="153" applyFont="1" applyFill="1" applyBorder="1" applyAlignment="1">
      <alignment horizontal="center"/>
    </xf>
    <xf numFmtId="0" fontId="62" fillId="3" borderId="4" xfId="153" applyFont="1" applyFill="1" applyBorder="1" applyAlignment="1">
      <alignment horizontal="center"/>
    </xf>
    <xf numFmtId="0" fontId="64" fillId="3" borderId="3" xfId="0" applyFont="1" applyFill="1" applyBorder="1" applyAlignment="1">
      <alignment horizontal="center"/>
    </xf>
    <xf numFmtId="0" fontId="62" fillId="3" borderId="2" xfId="0" applyFont="1" applyFill="1" applyBorder="1" applyAlignment="1">
      <alignment horizontal="center"/>
    </xf>
    <xf numFmtId="0" fontId="62" fillId="3" borderId="3" xfId="0" applyFont="1" applyFill="1" applyBorder="1" applyAlignment="1">
      <alignment horizontal="center"/>
    </xf>
    <xf numFmtId="0" fontId="21" fillId="35" borderId="59" xfId="1838" applyFont="1" applyFill="1" applyBorder="1" applyAlignment="1">
      <alignment horizontal="center" wrapText="1"/>
    </xf>
    <xf numFmtId="0" fontId="25" fillId="32" borderId="0" xfId="1838" applyFont="1" applyFill="1" applyAlignment="1">
      <alignment vertical="center" wrapText="1"/>
    </xf>
    <xf numFmtId="3" fontId="62" fillId="3" borderId="2" xfId="0" applyNumberFormat="1" applyFont="1" applyFill="1" applyBorder="1" applyAlignment="1">
      <alignment horizontal="center"/>
    </xf>
    <xf numFmtId="3" fontId="62" fillId="3" borderId="3" xfId="0" applyNumberFormat="1" applyFont="1" applyFill="1" applyBorder="1" applyAlignment="1">
      <alignment horizontal="center"/>
    </xf>
    <xf numFmtId="0" fontId="21" fillId="35" borderId="93" xfId="1838" applyFont="1" applyFill="1" applyBorder="1" applyAlignment="1">
      <alignment horizontal="center" vertical="center" wrapText="1"/>
    </xf>
    <xf numFmtId="0" fontId="21" fillId="35" borderId="94" xfId="1838" applyFont="1" applyFill="1" applyBorder="1" applyAlignment="1">
      <alignment horizontal="center" vertical="center" wrapText="1"/>
    </xf>
    <xf numFmtId="0" fontId="64" fillId="0" borderId="2" xfId="0" applyFont="1" applyBorder="1" applyAlignment="1">
      <alignment horizontal="center"/>
    </xf>
    <xf numFmtId="0" fontId="64" fillId="0" borderId="3" xfId="0" applyFont="1" applyBorder="1" applyAlignment="1">
      <alignment horizontal="center"/>
    </xf>
    <xf numFmtId="0" fontId="25" fillId="32" borderId="58" xfId="1492" applyFont="1" applyFill="1" applyBorder="1" applyAlignment="1">
      <alignment horizontal="justify" vertical="center" wrapText="1"/>
    </xf>
    <xf numFmtId="0" fontId="21" fillId="37" borderId="59" xfId="1838" applyFont="1" applyFill="1" applyBorder="1" applyAlignment="1">
      <alignment horizontal="center" vertical="center" wrapText="1"/>
    </xf>
    <xf numFmtId="0" fontId="64" fillId="3" borderId="1" xfId="0" applyFont="1" applyFill="1" applyBorder="1" applyAlignment="1">
      <alignment horizontal="center" vertical="center" wrapText="1"/>
    </xf>
    <xf numFmtId="177" fontId="62" fillId="3" borderId="2" xfId="0" applyNumberFormat="1" applyFont="1" applyFill="1" applyBorder="1" applyAlignment="1">
      <alignment horizontal="center"/>
    </xf>
    <xf numFmtId="177" fontId="62" fillId="3" borderId="4" xfId="0" applyNumberFormat="1" applyFont="1" applyFill="1" applyBorder="1" applyAlignment="1">
      <alignment horizontal="center"/>
    </xf>
    <xf numFmtId="0" fontId="64" fillId="0" borderId="2" xfId="0" applyFont="1" applyBorder="1" applyAlignment="1">
      <alignment horizontal="center" vertical="center"/>
    </xf>
    <xf numFmtId="0" fontId="64" fillId="0" borderId="3" xfId="0" applyFont="1" applyBorder="1" applyAlignment="1">
      <alignment horizontal="center" vertical="center"/>
    </xf>
    <xf numFmtId="0" fontId="62" fillId="3" borderId="2" xfId="0" applyFont="1" applyFill="1" applyBorder="1" applyAlignment="1">
      <alignment horizontal="center" vertical="center" wrapText="1"/>
    </xf>
    <xf numFmtId="0" fontId="64" fillId="3" borderId="4" xfId="0" applyFont="1" applyFill="1" applyBorder="1" applyAlignment="1">
      <alignment horizontal="center" vertical="center" wrapText="1"/>
    </xf>
    <xf numFmtId="0" fontId="64" fillId="3" borderId="3" xfId="0" applyFont="1" applyFill="1" applyBorder="1" applyAlignment="1">
      <alignment horizontal="center" vertical="center" wrapText="1"/>
    </xf>
    <xf numFmtId="0" fontId="25" fillId="32" borderId="70" xfId="1838" applyFont="1" applyFill="1" applyBorder="1" applyAlignment="1">
      <alignment horizontal="left" vertical="center"/>
    </xf>
    <xf numFmtId="0" fontId="64" fillId="0" borderId="1" xfId="0" applyFont="1" applyBorder="1" applyAlignment="1">
      <alignment horizontal="left"/>
    </xf>
    <xf numFmtId="0" fontId="62" fillId="0" borderId="4" xfId="0" applyFont="1" applyBorder="1" applyAlignment="1">
      <alignment horizontal="center"/>
    </xf>
    <xf numFmtId="0" fontId="62" fillId="0" borderId="39" xfId="0" applyFont="1" applyBorder="1" applyAlignment="1">
      <alignment horizontal="center"/>
    </xf>
    <xf numFmtId="0" fontId="64" fillId="0" borderId="28" xfId="1516" applyFont="1" applyBorder="1" applyAlignment="1">
      <alignment horizontal="center"/>
    </xf>
    <xf numFmtId="0" fontId="64" fillId="0" borderId="23" xfId="0" applyFont="1" applyBorder="1" applyAlignment="1">
      <alignment horizontal="center"/>
    </xf>
    <xf numFmtId="0" fontId="64" fillId="3" borderId="0" xfId="0" applyFont="1" applyFill="1" applyAlignment="1" applyProtection="1">
      <alignment horizontal="left"/>
      <protection locked="0"/>
    </xf>
    <xf numFmtId="0" fontId="62" fillId="0" borderId="21" xfId="0" applyFont="1" applyBorder="1" applyAlignment="1">
      <alignment horizontal="justify" vertical="center" wrapText="1"/>
    </xf>
    <xf numFmtId="0" fontId="25" fillId="32" borderId="62" xfId="1838" applyFont="1" applyFill="1" applyBorder="1" applyAlignment="1">
      <alignment horizontal="justify" vertical="center" wrapText="1"/>
    </xf>
    <xf numFmtId="0" fontId="25" fillId="32" borderId="65" xfId="1838" applyFont="1" applyFill="1" applyBorder="1" applyAlignment="1">
      <alignment horizontal="justify" vertical="center" wrapText="1"/>
    </xf>
    <xf numFmtId="0" fontId="23" fillId="30" borderId="5" xfId="259" applyFont="1" applyFill="1" applyBorder="1" applyAlignment="1">
      <alignment horizontal="center"/>
    </xf>
    <xf numFmtId="0" fontId="64" fillId="30" borderId="7" xfId="259" applyFont="1" applyFill="1" applyBorder="1" applyAlignment="1">
      <alignment horizontal="center"/>
    </xf>
    <xf numFmtId="0" fontId="24" fillId="0" borderId="6" xfId="259" applyFont="1" applyBorder="1" applyAlignment="1">
      <alignment horizontal="center" wrapText="1"/>
    </xf>
    <xf numFmtId="0" fontId="62" fillId="0" borderId="6" xfId="259" applyFont="1" applyBorder="1" applyAlignment="1">
      <alignment horizontal="center" wrapText="1"/>
    </xf>
    <xf numFmtId="0" fontId="25" fillId="0" borderId="92" xfId="259" applyFont="1" applyBorder="1" applyAlignment="1">
      <alignment horizontal="justify" vertical="center" wrapText="1"/>
    </xf>
    <xf numFmtId="0" fontId="25" fillId="0" borderId="94" xfId="259" applyFont="1" applyBorder="1" applyAlignment="1">
      <alignment horizontal="justify" vertical="center" wrapText="1"/>
    </xf>
    <xf numFmtId="0" fontId="25" fillId="0" borderId="98" xfId="259" applyFont="1" applyBorder="1" applyAlignment="1">
      <alignment horizontal="justify" vertical="center" wrapText="1"/>
    </xf>
    <xf numFmtId="0" fontId="25" fillId="0" borderId="62" xfId="1813" applyFont="1" applyBorder="1" applyAlignment="1">
      <alignment horizontal="justify" vertical="center" wrapText="1"/>
    </xf>
    <xf numFmtId="0" fontId="25" fillId="0" borderId="70" xfId="1813" applyFont="1" applyBorder="1" applyAlignment="1">
      <alignment horizontal="justify" vertical="center" wrapText="1"/>
    </xf>
    <xf numFmtId="0" fontId="25" fillId="0" borderId="65" xfId="1813" applyFont="1" applyBorder="1" applyAlignment="1">
      <alignment horizontal="justify" vertical="center" wrapText="1"/>
    </xf>
    <xf numFmtId="0" fontId="64" fillId="0" borderId="2" xfId="0" applyFont="1" applyBorder="1" applyAlignment="1">
      <alignment horizontal="center" vertical="center" wrapText="1"/>
    </xf>
    <xf numFmtId="0" fontId="64" fillId="0" borderId="4" xfId="0" applyFont="1" applyBorder="1" applyAlignment="1">
      <alignment horizontal="center" vertical="center" wrapText="1"/>
    </xf>
    <xf numFmtId="0" fontId="64" fillId="0" borderId="3" xfId="0" applyFont="1" applyBorder="1" applyAlignment="1">
      <alignment horizontal="center" vertical="center" wrapText="1"/>
    </xf>
    <xf numFmtId="0" fontId="64" fillId="0" borderId="34" xfId="259" applyFont="1" applyBorder="1" applyAlignment="1">
      <alignment horizontal="center"/>
    </xf>
    <xf numFmtId="0" fontId="64" fillId="0" borderId="35" xfId="259" applyFont="1" applyBorder="1" applyAlignment="1">
      <alignment horizontal="center"/>
    </xf>
    <xf numFmtId="0" fontId="64" fillId="0" borderId="33" xfId="259" applyFont="1" applyBorder="1" applyAlignment="1">
      <alignment horizontal="center"/>
    </xf>
    <xf numFmtId="0" fontId="64" fillId="0" borderId="37" xfId="259" applyFont="1" applyBorder="1" applyAlignment="1">
      <alignment horizontal="center"/>
    </xf>
    <xf numFmtId="0" fontId="64" fillId="30" borderId="5" xfId="259" applyFont="1" applyFill="1" applyBorder="1" applyAlignment="1">
      <alignment horizontal="center"/>
    </xf>
    <xf numFmtId="0" fontId="62" fillId="0" borderId="2" xfId="0" applyFont="1" applyBorder="1" applyAlignment="1">
      <alignment horizontal="center" vertical="center" wrapText="1"/>
    </xf>
    <xf numFmtId="0" fontId="62" fillId="0" borderId="4" xfId="0" applyFont="1" applyBorder="1" applyAlignment="1">
      <alignment horizontal="center" vertical="center" wrapText="1"/>
    </xf>
    <xf numFmtId="0" fontId="62" fillId="0" borderId="3" xfId="0" applyFont="1" applyBorder="1" applyAlignment="1">
      <alignment horizontal="center" vertical="center" wrapText="1"/>
    </xf>
    <xf numFmtId="0" fontId="64" fillId="30" borderId="31" xfId="259" applyFont="1" applyFill="1" applyBorder="1" applyAlignment="1">
      <alignment horizontal="center"/>
    </xf>
    <xf numFmtId="0" fontId="64" fillId="30" borderId="0" xfId="259" applyFont="1" applyFill="1" applyAlignment="1">
      <alignment horizontal="center"/>
    </xf>
    <xf numFmtId="0" fontId="25" fillId="0" borderId="1" xfId="1838" applyFont="1" applyBorder="1" applyAlignment="1">
      <alignment horizontal="center" vertical="center" wrapText="1"/>
    </xf>
    <xf numFmtId="0" fontId="25" fillId="0" borderId="1" xfId="259" applyFont="1" applyBorder="1" applyAlignment="1">
      <alignment horizontal="center" vertical="center" wrapText="1"/>
    </xf>
    <xf numFmtId="0" fontId="25" fillId="0" borderId="62" xfId="1838" applyFont="1" applyBorder="1" applyAlignment="1">
      <alignment horizontal="left" vertical="center" wrapText="1"/>
    </xf>
    <xf numFmtId="0" fontId="25" fillId="0" borderId="70" xfId="1838" applyFont="1" applyBorder="1" applyAlignment="1">
      <alignment horizontal="left" vertical="center" wrapText="1"/>
    </xf>
    <xf numFmtId="0" fontId="25" fillId="0" borderId="65" xfId="1838" applyFont="1" applyBorder="1" applyAlignment="1">
      <alignment horizontal="left" vertical="center" wrapText="1"/>
    </xf>
    <xf numFmtId="0" fontId="25" fillId="0" borderId="62" xfId="1838" applyFont="1" applyBorder="1" applyAlignment="1">
      <alignment horizontal="left" vertical="center"/>
    </xf>
    <xf numFmtId="0" fontId="25" fillId="0" borderId="70" xfId="1838" applyFont="1" applyBorder="1" applyAlignment="1">
      <alignment horizontal="left" vertical="center"/>
    </xf>
    <xf numFmtId="0" fontId="25" fillId="0" borderId="65" xfId="1838" applyFont="1" applyBorder="1" applyAlignment="1">
      <alignment horizontal="left" vertical="center"/>
    </xf>
    <xf numFmtId="0" fontId="25" fillId="0" borderId="95" xfId="1838" applyFont="1" applyBorder="1" applyAlignment="1">
      <alignment horizontal="left" vertical="center" wrapText="1"/>
    </xf>
    <xf numFmtId="0" fontId="94" fillId="0" borderId="9" xfId="0" applyFont="1" applyBorder="1" applyAlignment="1">
      <alignment horizontal="center" vertical="center" wrapText="1"/>
    </xf>
    <xf numFmtId="0" fontId="94" fillId="0" borderId="10" xfId="0" applyFont="1" applyBorder="1" applyAlignment="1">
      <alignment horizontal="center" vertical="center" wrapText="1"/>
    </xf>
    <xf numFmtId="0" fontId="94" fillId="0" borderId="11" xfId="0" applyFont="1" applyBorder="1" applyAlignment="1">
      <alignment horizontal="center" vertical="center" wrapText="1"/>
    </xf>
    <xf numFmtId="0" fontId="21" fillId="0" borderId="1" xfId="1838" applyFont="1" applyBorder="1" applyAlignment="1">
      <alignment horizontal="center" vertical="center"/>
    </xf>
    <xf numFmtId="0" fontId="29" fillId="0" borderId="97" xfId="0" applyFont="1" applyBorder="1" applyAlignment="1">
      <alignment horizontal="left" vertical="top" wrapText="1"/>
    </xf>
    <xf numFmtId="0" fontId="0" fillId="0" borderId="0" xfId="0" applyAlignment="1">
      <alignment horizontal="left" vertical="top" wrapText="1"/>
    </xf>
    <xf numFmtId="0" fontId="21" fillId="37" borderId="74" xfId="259" applyFont="1" applyFill="1" applyBorder="1" applyAlignment="1">
      <alignment horizontal="center"/>
    </xf>
    <xf numFmtId="0" fontId="21" fillId="37" borderId="82" xfId="259" applyFont="1" applyFill="1" applyBorder="1" applyAlignment="1">
      <alignment horizontal="center"/>
    </xf>
    <xf numFmtId="0" fontId="21" fillId="37" borderId="75" xfId="259" applyFont="1" applyFill="1" applyBorder="1" applyAlignment="1">
      <alignment horizontal="center"/>
    </xf>
    <xf numFmtId="0" fontId="21" fillId="32" borderId="1" xfId="1838" applyFont="1" applyFill="1" applyBorder="1" applyAlignment="1">
      <alignment horizontal="center" vertical="center" wrapText="1"/>
    </xf>
    <xf numFmtId="0" fontId="25" fillId="0" borderId="1" xfId="1838" applyFont="1" applyBorder="1" applyAlignment="1">
      <alignment horizontal="left" vertical="center" wrapText="1"/>
    </xf>
    <xf numFmtId="0" fontId="21" fillId="37" borderId="2" xfId="1838" applyFont="1" applyFill="1" applyBorder="1" applyAlignment="1">
      <alignment horizontal="center" vertical="center" wrapText="1"/>
    </xf>
    <xf numFmtId="0" fontId="21" fillId="37" borderId="4" xfId="1838" applyFont="1" applyFill="1" applyBorder="1" applyAlignment="1">
      <alignment horizontal="center" vertical="center" wrapText="1"/>
    </xf>
    <xf numFmtId="0" fontId="21" fillId="37" borderId="3" xfId="1838" applyFont="1" applyFill="1" applyBorder="1" applyAlignment="1">
      <alignment horizontal="center" vertical="center" wrapText="1"/>
    </xf>
    <xf numFmtId="0" fontId="21" fillId="35" borderId="99" xfId="1838" applyFont="1" applyFill="1" applyBorder="1" applyAlignment="1">
      <alignment horizontal="center" vertical="center" wrapText="1"/>
    </xf>
    <xf numFmtId="0" fontId="21" fillId="35" borderId="100" xfId="1838" applyFont="1" applyFill="1" applyBorder="1" applyAlignment="1">
      <alignment horizontal="center" vertical="center" wrapText="1"/>
    </xf>
    <xf numFmtId="0" fontId="21" fillId="35" borderId="68" xfId="1838" applyFont="1" applyFill="1" applyBorder="1" applyAlignment="1">
      <alignment horizontal="center" vertical="center" wrapText="1"/>
    </xf>
    <xf numFmtId="0" fontId="21" fillId="35" borderId="101" xfId="1838" applyFont="1" applyFill="1" applyBorder="1" applyAlignment="1">
      <alignment horizontal="center" vertical="center" wrapText="1"/>
    </xf>
    <xf numFmtId="0" fontId="21" fillId="35" borderId="69" xfId="1838" applyFont="1" applyFill="1" applyBorder="1" applyAlignment="1">
      <alignment horizontal="center" vertical="center" wrapText="1"/>
    </xf>
    <xf numFmtId="0" fontId="21" fillId="33" borderId="101" xfId="1838" applyFont="1" applyFill="1" applyBorder="1" applyAlignment="1">
      <alignment horizontal="center"/>
    </xf>
    <xf numFmtId="177" fontId="25" fillId="0" borderId="62" xfId="1838" applyNumberFormat="1" applyFont="1" applyBorder="1" applyAlignment="1">
      <alignment horizontal="center"/>
    </xf>
    <xf numFmtId="177" fontId="25" fillId="0" borderId="70" xfId="1838" applyNumberFormat="1" applyFont="1" applyBorder="1" applyAlignment="1">
      <alignment horizontal="center"/>
    </xf>
    <xf numFmtId="0" fontId="25" fillId="0" borderId="70" xfId="153" applyFont="1" applyBorder="1" applyAlignment="1">
      <alignment horizontal="center"/>
    </xf>
    <xf numFmtId="0" fontId="25" fillId="0" borderId="65" xfId="153" applyFont="1" applyBorder="1" applyAlignment="1">
      <alignment horizontal="center"/>
    </xf>
    <xf numFmtId="0" fontId="21" fillId="37" borderId="68" xfId="259" applyFont="1" applyFill="1" applyBorder="1" applyAlignment="1">
      <alignment horizontal="center"/>
    </xf>
    <xf numFmtId="0" fontId="21" fillId="37" borderId="101" xfId="259" applyFont="1" applyFill="1" applyBorder="1" applyAlignment="1">
      <alignment horizontal="center"/>
    </xf>
    <xf numFmtId="0" fontId="21" fillId="37" borderId="69" xfId="259" applyFont="1" applyFill="1" applyBorder="1" applyAlignment="1">
      <alignment horizontal="center"/>
    </xf>
    <xf numFmtId="0" fontId="21" fillId="0" borderId="62" xfId="259" applyFont="1" applyBorder="1" applyAlignment="1">
      <alignment horizontal="center"/>
    </xf>
    <xf numFmtId="0" fontId="21" fillId="0" borderId="70" xfId="259" applyFont="1" applyBorder="1" applyAlignment="1">
      <alignment horizontal="center"/>
    </xf>
    <xf numFmtId="0" fontId="21" fillId="0" borderId="65" xfId="259" applyFont="1" applyBorder="1" applyAlignment="1">
      <alignment horizontal="center"/>
    </xf>
    <xf numFmtId="0" fontId="21" fillId="37" borderId="89" xfId="1838" applyFont="1" applyFill="1" applyBorder="1" applyAlignment="1">
      <alignment horizontal="center"/>
    </xf>
    <xf numFmtId="0" fontId="21" fillId="37" borderId="106" xfId="1838" applyFont="1" applyFill="1" applyBorder="1" applyAlignment="1">
      <alignment horizontal="center"/>
    </xf>
    <xf numFmtId="0" fontId="21" fillId="37" borderId="107" xfId="1838" applyFont="1" applyFill="1" applyBorder="1" applyAlignment="1">
      <alignment horizontal="center"/>
    </xf>
    <xf numFmtId="0" fontId="25" fillId="0" borderId="62" xfId="259" applyFont="1" applyBorder="1" applyAlignment="1">
      <alignment horizontal="center"/>
    </xf>
    <xf numFmtId="0" fontId="25" fillId="0" borderId="70" xfId="259" applyFont="1" applyBorder="1" applyAlignment="1">
      <alignment horizontal="center"/>
    </xf>
    <xf numFmtId="0" fontId="25" fillId="0" borderId="65" xfId="259" applyFont="1" applyBorder="1" applyAlignment="1">
      <alignment horizontal="center"/>
    </xf>
    <xf numFmtId="0" fontId="21" fillId="37" borderId="68" xfId="1838" applyFont="1" applyFill="1" applyBorder="1" applyAlignment="1">
      <alignment horizontal="center"/>
    </xf>
    <xf numFmtId="0" fontId="21" fillId="37" borderId="101" xfId="1838" applyFont="1" applyFill="1" applyBorder="1" applyAlignment="1">
      <alignment horizontal="center"/>
    </xf>
    <xf numFmtId="0" fontId="21" fillId="37" borderId="69" xfId="1838" applyFont="1" applyFill="1" applyBorder="1" applyAlignment="1">
      <alignment horizontal="center"/>
    </xf>
    <xf numFmtId="0" fontId="25" fillId="0" borderId="102" xfId="259" applyFont="1" applyBorder="1" applyAlignment="1">
      <alignment horizontal="center" vertical="center" wrapText="1"/>
    </xf>
    <xf numFmtId="0" fontId="25" fillId="0" borderId="103" xfId="259" applyFont="1" applyBorder="1" applyAlignment="1">
      <alignment horizontal="center" vertical="center" wrapText="1"/>
    </xf>
    <xf numFmtId="0" fontId="25" fillId="0" borderId="104" xfId="259" applyFont="1" applyBorder="1" applyAlignment="1">
      <alignment horizontal="center" vertical="center" wrapText="1"/>
    </xf>
    <xf numFmtId="0" fontId="21" fillId="35" borderId="99" xfId="1838" applyFont="1" applyFill="1" applyBorder="1" applyAlignment="1">
      <alignment horizontal="center" wrapText="1"/>
    </xf>
    <xf numFmtId="0" fontId="21" fillId="35" borderId="100" xfId="1838" applyFont="1" applyFill="1" applyBorder="1" applyAlignment="1">
      <alignment horizontal="center" wrapText="1"/>
    </xf>
    <xf numFmtId="0" fontId="21" fillId="35" borderId="105" xfId="1838" applyFont="1" applyFill="1" applyBorder="1" applyAlignment="1">
      <alignment horizontal="center" wrapText="1"/>
    </xf>
    <xf numFmtId="0" fontId="43" fillId="0" borderId="89" xfId="0" applyFont="1" applyBorder="1" applyAlignment="1">
      <alignment horizontal="left" vertical="center" wrapText="1"/>
    </xf>
    <xf numFmtId="0" fontId="43" fillId="0" borderId="106" xfId="0" applyFont="1" applyBorder="1" applyAlignment="1">
      <alignment horizontal="left" vertical="center" wrapText="1"/>
    </xf>
    <xf numFmtId="0" fontId="43" fillId="0" borderId="107" xfId="0" applyFont="1" applyBorder="1" applyAlignment="1">
      <alignment horizontal="left" vertical="center" wrapText="1"/>
    </xf>
    <xf numFmtId="0" fontId="21" fillId="0" borderId="86" xfId="1838" applyFont="1" applyBorder="1" applyAlignment="1">
      <alignment horizontal="center" vertical="center" wrapText="1"/>
    </xf>
    <xf numFmtId="0" fontId="21" fillId="0" borderId="84" xfId="1838" applyFont="1" applyBorder="1" applyAlignment="1">
      <alignment horizontal="center" vertical="center" wrapText="1"/>
    </xf>
    <xf numFmtId="0" fontId="21" fillId="0" borderId="108" xfId="1838" applyFont="1" applyBorder="1" applyAlignment="1">
      <alignment horizontal="center" vertical="center" wrapText="1"/>
    </xf>
    <xf numFmtId="0" fontId="21" fillId="0" borderId="109" xfId="1838" applyFont="1" applyBorder="1" applyAlignment="1">
      <alignment horizontal="center" vertical="center" wrapText="1"/>
    </xf>
    <xf numFmtId="0" fontId="43" fillId="0" borderId="89" xfId="0" applyFont="1" applyBorder="1" applyAlignment="1">
      <alignment horizontal="center" vertical="center" wrapText="1"/>
    </xf>
    <xf numFmtId="0" fontId="43" fillId="0" borderId="106" xfId="0" applyFont="1" applyBorder="1" applyAlignment="1">
      <alignment horizontal="center" vertical="center" wrapText="1"/>
    </xf>
    <xf numFmtId="0" fontId="21" fillId="32" borderId="58" xfId="1838" applyFont="1" applyFill="1" applyBorder="1" applyAlignment="1">
      <alignment horizontal="left" vertical="center" wrapText="1"/>
    </xf>
    <xf numFmtId="0" fontId="21" fillId="32" borderId="71" xfId="1838" applyFont="1" applyFill="1" applyBorder="1" applyAlignment="1">
      <alignment horizontal="left" vertical="center" wrapText="1"/>
    </xf>
    <xf numFmtId="0" fontId="21" fillId="32" borderId="73" xfId="1838" applyFont="1" applyFill="1" applyBorder="1" applyAlignment="1">
      <alignment horizontal="left" vertical="center" wrapText="1"/>
    </xf>
    <xf numFmtId="0" fontId="21" fillId="32" borderId="110" xfId="1838" applyFont="1" applyFill="1" applyBorder="1" applyAlignment="1">
      <alignment horizontal="left" vertical="center" wrapText="1"/>
    </xf>
    <xf numFmtId="0" fontId="21" fillId="0" borderId="58" xfId="1838" applyFont="1" applyBorder="1" applyAlignment="1">
      <alignment horizontal="center"/>
    </xf>
    <xf numFmtId="0" fontId="25" fillId="0" borderId="58" xfId="153" applyFont="1" applyBorder="1" applyAlignment="1">
      <alignment horizontal="center"/>
    </xf>
    <xf numFmtId="0" fontId="21" fillId="37" borderId="59" xfId="259" applyFont="1" applyFill="1" applyBorder="1" applyAlignment="1">
      <alignment horizontal="center"/>
    </xf>
    <xf numFmtId="0" fontId="21" fillId="0" borderId="58" xfId="259" applyFont="1" applyBorder="1" applyAlignment="1">
      <alignment horizontal="center"/>
    </xf>
    <xf numFmtId="0" fontId="25" fillId="0" borderId="58" xfId="259" applyFont="1" applyBorder="1" applyAlignment="1">
      <alignment horizontal="center"/>
    </xf>
    <xf numFmtId="0" fontId="66" fillId="30" borderId="5" xfId="0" applyFont="1" applyFill="1" applyBorder="1" applyAlignment="1">
      <alignment horizontal="center"/>
    </xf>
    <xf numFmtId="0" fontId="66" fillId="30" borderId="7" xfId="0" applyFont="1" applyFill="1" applyBorder="1" applyAlignment="1">
      <alignment horizontal="center"/>
    </xf>
    <xf numFmtId="0" fontId="67" fillId="0" borderId="1" xfId="1516" applyFont="1" applyBorder="1" applyAlignment="1">
      <alignment horizontal="left" vertical="center"/>
    </xf>
    <xf numFmtId="0" fontId="0" fillId="0" borderId="2" xfId="0" applyBorder="1" applyAlignment="1">
      <alignment horizontal="center" vertical="center" wrapText="1"/>
    </xf>
    <xf numFmtId="0" fontId="68" fillId="0" borderId="3" xfId="0" applyFont="1" applyBorder="1" applyAlignment="1">
      <alignment horizontal="center" vertical="center" wrapText="1"/>
    </xf>
    <xf numFmtId="0" fontId="21" fillId="37" borderId="59" xfId="1838" applyFont="1" applyFill="1" applyBorder="1" applyAlignment="1">
      <alignment horizontal="center"/>
    </xf>
    <xf numFmtId="0" fontId="66" fillId="6" borderId="34" xfId="259" applyFont="1" applyFill="1" applyBorder="1" applyAlignment="1">
      <alignment horizontal="center"/>
    </xf>
    <xf numFmtId="0" fontId="66" fillId="6" borderId="35" xfId="259" applyFont="1" applyFill="1" applyBorder="1" applyAlignment="1">
      <alignment horizontal="center"/>
    </xf>
    <xf numFmtId="0" fontId="67" fillId="6" borderId="33" xfId="259" applyFont="1" applyFill="1" applyBorder="1" applyAlignment="1">
      <alignment horizontal="center"/>
    </xf>
    <xf numFmtId="0" fontId="67" fillId="6" borderId="37" xfId="259" applyFont="1" applyFill="1" applyBorder="1" applyAlignment="1">
      <alignment horizontal="center"/>
    </xf>
    <xf numFmtId="0" fontId="69" fillId="6" borderId="1" xfId="0" applyFont="1" applyFill="1" applyBorder="1" applyAlignment="1">
      <alignment horizontal="justify" vertical="center" wrapText="1"/>
    </xf>
    <xf numFmtId="0" fontId="25" fillId="3" borderId="111" xfId="1516" applyFont="1" applyFill="1" applyBorder="1" applyAlignment="1">
      <alignment horizontal="left" vertical="center"/>
    </xf>
    <xf numFmtId="0" fontId="25" fillId="3" borderId="83" xfId="1516" applyFont="1" applyFill="1" applyBorder="1" applyAlignment="1">
      <alignment horizontal="center" vertical="center"/>
    </xf>
    <xf numFmtId="0" fontId="25" fillId="3" borderId="111" xfId="1516" applyFont="1" applyFill="1" applyBorder="1" applyAlignment="1">
      <alignment horizontal="center" vertical="center"/>
    </xf>
    <xf numFmtId="0" fontId="21" fillId="3" borderId="63" xfId="8" applyFont="1" applyFill="1" applyBorder="1" applyAlignment="1">
      <alignment horizontal="center" vertical="center" wrapText="1"/>
    </xf>
    <xf numFmtId="0" fontId="25" fillId="0" borderId="63" xfId="259" applyFont="1" applyBorder="1" applyAlignment="1">
      <alignment horizontal="left" vertical="center" wrapText="1"/>
    </xf>
    <xf numFmtId="0" fontId="61" fillId="5" borderId="112" xfId="153" applyFont="1" applyFill="1" applyBorder="1" applyAlignment="1">
      <alignment horizontal="center" vertical="center"/>
    </xf>
    <xf numFmtId="0" fontId="61" fillId="5" borderId="113" xfId="153" applyFont="1" applyFill="1" applyBorder="1" applyAlignment="1">
      <alignment horizontal="center" vertical="center"/>
    </xf>
    <xf numFmtId="0" fontId="61" fillId="5" borderId="114" xfId="153" applyFont="1" applyFill="1" applyBorder="1" applyAlignment="1">
      <alignment horizontal="center" vertical="center"/>
    </xf>
    <xf numFmtId="0" fontId="25" fillId="3" borderId="63" xfId="1516" applyFont="1" applyFill="1" applyBorder="1" applyAlignment="1">
      <alignment horizontal="left" vertical="center"/>
    </xf>
    <xf numFmtId="0" fontId="21" fillId="3" borderId="63" xfId="1516" applyFont="1" applyFill="1" applyBorder="1" applyAlignment="1">
      <alignment horizontal="left" vertical="center"/>
    </xf>
    <xf numFmtId="0" fontId="64" fillId="3" borderId="0" xfId="0" applyFont="1" applyFill="1" applyAlignment="1">
      <alignment horizontal="center"/>
    </xf>
    <xf numFmtId="0" fontId="25" fillId="3" borderId="89" xfId="8" applyFont="1" applyFill="1" applyBorder="1" applyAlignment="1">
      <alignment horizontal="center" vertical="center" wrapText="1"/>
    </xf>
    <xf numFmtId="0" fontId="25" fillId="3" borderId="106" xfId="8" applyFont="1" applyFill="1" applyBorder="1" applyAlignment="1">
      <alignment horizontal="center" vertical="center" wrapText="1"/>
    </xf>
    <xf numFmtId="0" fontId="25" fillId="3" borderId="107" xfId="8" applyFont="1" applyFill="1" applyBorder="1" applyAlignment="1">
      <alignment horizontal="center" vertical="center" wrapText="1"/>
    </xf>
    <xf numFmtId="0" fontId="25" fillId="3" borderId="89" xfId="8" applyFont="1" applyFill="1" applyBorder="1" applyAlignment="1">
      <alignment horizontal="left" vertical="center" wrapText="1"/>
    </xf>
    <xf numFmtId="0" fontId="25" fillId="3" borderId="106" xfId="8" applyFont="1" applyFill="1" applyBorder="1" applyAlignment="1">
      <alignment horizontal="left" vertical="center" wrapText="1"/>
    </xf>
    <xf numFmtId="0" fontId="25" fillId="3" borderId="107" xfId="8" applyFont="1" applyFill="1" applyBorder="1" applyAlignment="1">
      <alignment horizontal="left" vertical="center" wrapText="1"/>
    </xf>
    <xf numFmtId="0" fontId="21" fillId="0" borderId="89" xfId="153" applyFont="1" applyBorder="1" applyAlignment="1">
      <alignment horizontal="center" vertical="center"/>
    </xf>
    <xf numFmtId="0" fontId="21" fillId="0" borderId="107" xfId="153" applyFont="1" applyBorder="1" applyAlignment="1">
      <alignment horizontal="center" vertical="center"/>
    </xf>
    <xf numFmtId="0" fontId="21" fillId="0" borderId="106" xfId="153" applyFont="1" applyBorder="1" applyAlignment="1">
      <alignment horizontal="center" vertical="center"/>
    </xf>
    <xf numFmtId="0" fontId="25" fillId="0" borderId="63" xfId="259" applyFont="1" applyBorder="1" applyAlignment="1">
      <alignment horizontal="justify" vertical="center" wrapText="1"/>
    </xf>
    <xf numFmtId="0" fontId="25" fillId="3" borderId="108" xfId="298" applyFont="1" applyFill="1" applyBorder="1" applyAlignment="1">
      <alignment horizontal="left" vertical="center" wrapText="1"/>
    </xf>
    <xf numFmtId="0" fontId="25" fillId="3" borderId="115" xfId="298" applyFont="1" applyFill="1" applyBorder="1" applyAlignment="1">
      <alignment horizontal="left" vertical="center" wrapText="1"/>
    </xf>
    <xf numFmtId="0" fontId="25" fillId="3" borderId="109" xfId="298" applyFont="1" applyFill="1" applyBorder="1" applyAlignment="1">
      <alignment horizontal="left" vertical="center" wrapText="1"/>
    </xf>
    <xf numFmtId="0" fontId="25" fillId="0" borderId="89" xfId="1838" applyFont="1" applyBorder="1" applyAlignment="1">
      <alignment horizontal="left" vertical="center" wrapText="1"/>
    </xf>
    <xf numFmtId="0" fontId="25" fillId="0" borderId="106" xfId="1838" applyFont="1" applyBorder="1" applyAlignment="1">
      <alignment horizontal="left" vertical="center" wrapText="1"/>
    </xf>
    <xf numFmtId="0" fontId="25" fillId="0" borderId="107" xfId="1838" applyFont="1" applyBorder="1" applyAlignment="1">
      <alignment horizontal="left" vertical="center" wrapText="1"/>
    </xf>
    <xf numFmtId="0" fontId="65" fillId="31" borderId="116" xfId="0" applyFont="1" applyFill="1" applyBorder="1" applyAlignment="1">
      <alignment horizontal="center" vertical="center"/>
    </xf>
    <xf numFmtId="0" fontId="65" fillId="31" borderId="97" xfId="0" applyFont="1" applyFill="1" applyBorder="1" applyAlignment="1">
      <alignment horizontal="center" vertical="center"/>
    </xf>
    <xf numFmtId="0" fontId="65" fillId="31" borderId="84" xfId="0" applyFont="1" applyFill="1" applyBorder="1" applyAlignment="1">
      <alignment horizontal="center" vertical="center"/>
    </xf>
    <xf numFmtId="0" fontId="25" fillId="3" borderId="63" xfId="259" applyFont="1" applyFill="1" applyBorder="1" applyAlignment="1">
      <alignment horizontal="left"/>
    </xf>
    <xf numFmtId="0" fontId="61" fillId="3" borderId="118" xfId="8" applyFont="1" applyFill="1" applyBorder="1" applyAlignment="1">
      <alignment horizontal="center"/>
    </xf>
    <xf numFmtId="0" fontId="61" fillId="3" borderId="119" xfId="8" applyFont="1" applyFill="1" applyBorder="1" applyAlignment="1">
      <alignment horizontal="center"/>
    </xf>
    <xf numFmtId="0" fontId="61" fillId="3" borderId="120" xfId="8" applyFont="1" applyFill="1" applyBorder="1" applyAlignment="1">
      <alignment horizontal="center"/>
    </xf>
    <xf numFmtId="0" fontId="21" fillId="3" borderId="63" xfId="8" applyFont="1" applyFill="1" applyBorder="1" applyAlignment="1">
      <alignment horizontal="center"/>
    </xf>
    <xf numFmtId="0" fontId="21" fillId="35" borderId="117" xfId="1838" applyFont="1" applyFill="1" applyBorder="1" applyAlignment="1">
      <alignment horizontal="center" vertical="center" wrapText="1"/>
    </xf>
    <xf numFmtId="0" fontId="21" fillId="35" borderId="23" xfId="1838" applyFont="1" applyFill="1" applyBorder="1" applyAlignment="1">
      <alignment horizontal="center" vertical="center" wrapText="1"/>
    </xf>
    <xf numFmtId="0" fontId="61" fillId="3" borderId="118" xfId="1492" applyFont="1" applyFill="1" applyBorder="1" applyAlignment="1">
      <alignment horizontal="center"/>
    </xf>
    <xf numFmtId="0" fontId="61" fillId="3" borderId="119" xfId="1492" applyFont="1" applyFill="1" applyBorder="1" applyAlignment="1">
      <alignment horizontal="center"/>
    </xf>
    <xf numFmtId="0" fontId="61" fillId="3" borderId="120" xfId="1492" applyFont="1" applyFill="1" applyBorder="1" applyAlignment="1">
      <alignment horizontal="center"/>
    </xf>
    <xf numFmtId="0" fontId="21" fillId="3" borderId="63" xfId="1492" applyFont="1" applyFill="1" applyBorder="1" applyAlignment="1">
      <alignment horizontal="center"/>
    </xf>
    <xf numFmtId="0" fontId="25" fillId="3" borderId="89" xfId="1492" applyFont="1" applyFill="1" applyBorder="1" applyAlignment="1">
      <alignment horizontal="center"/>
    </xf>
    <xf numFmtId="0" fontId="25" fillId="3" borderId="106" xfId="1492" applyFont="1" applyFill="1" applyBorder="1" applyAlignment="1">
      <alignment horizontal="center"/>
    </xf>
    <xf numFmtId="0" fontId="25" fillId="3" borderId="107" xfId="1492" applyFont="1" applyFill="1" applyBorder="1" applyAlignment="1">
      <alignment horizontal="center"/>
    </xf>
    <xf numFmtId="0" fontId="62" fillId="3" borderId="86" xfId="0" applyFont="1" applyFill="1" applyBorder="1" applyAlignment="1">
      <alignment horizontal="center"/>
    </xf>
    <xf numFmtId="0" fontId="62" fillId="3" borderId="97" xfId="0" applyFont="1" applyFill="1" applyBorder="1" applyAlignment="1">
      <alignment horizontal="center"/>
    </xf>
    <xf numFmtId="0" fontId="62" fillId="3" borderId="84" xfId="0" applyFont="1" applyFill="1" applyBorder="1" applyAlignment="1">
      <alignment horizontal="center"/>
    </xf>
    <xf numFmtId="0" fontId="62" fillId="3" borderId="87" xfId="0" applyFont="1" applyFill="1" applyBorder="1" applyAlignment="1">
      <alignment horizontal="center"/>
    </xf>
    <xf numFmtId="0" fontId="62" fillId="3" borderId="0" xfId="0" applyFont="1" applyFill="1" applyAlignment="1">
      <alignment horizontal="center"/>
    </xf>
    <xf numFmtId="0" fontId="62" fillId="3" borderId="40" xfId="0" applyFont="1" applyFill="1" applyBorder="1" applyAlignment="1">
      <alignment horizontal="center"/>
    </xf>
    <xf numFmtId="0" fontId="64" fillId="30" borderId="89" xfId="0" applyFont="1" applyFill="1" applyBorder="1" applyAlignment="1">
      <alignment horizontal="center"/>
    </xf>
    <xf numFmtId="0" fontId="64" fillId="30" borderId="106" xfId="0" applyFont="1" applyFill="1" applyBorder="1" applyAlignment="1">
      <alignment horizontal="center"/>
    </xf>
    <xf numFmtId="0" fontId="64" fillId="30" borderId="107" xfId="0" applyFont="1" applyFill="1" applyBorder="1" applyAlignment="1">
      <alignment horizontal="center"/>
    </xf>
    <xf numFmtId="0" fontId="62" fillId="0" borderId="89" xfId="0" applyFont="1" applyBorder="1" applyAlignment="1">
      <alignment horizontal="center" vertical="center" wrapText="1"/>
    </xf>
    <xf numFmtId="0" fontId="62" fillId="0" borderId="106" xfId="0" applyFont="1" applyBorder="1" applyAlignment="1">
      <alignment horizontal="center" vertical="center" wrapText="1"/>
    </xf>
    <xf numFmtId="0" fontId="62" fillId="0" borderId="107" xfId="0" applyFont="1" applyBorder="1" applyAlignment="1">
      <alignment horizontal="center" vertical="center" wrapText="1"/>
    </xf>
    <xf numFmtId="0" fontId="64" fillId="0" borderId="63" xfId="0" applyFont="1" applyBorder="1" applyAlignment="1">
      <alignment horizontal="left"/>
    </xf>
    <xf numFmtId="0" fontId="25" fillId="0" borderId="121" xfId="1838" applyFont="1" applyBorder="1" applyAlignment="1">
      <alignment horizontal="center" vertical="center" wrapText="1"/>
    </xf>
    <xf numFmtId="0" fontId="61" fillId="31" borderId="112" xfId="153" applyFont="1" applyFill="1" applyBorder="1" applyAlignment="1">
      <alignment horizontal="center" vertical="center"/>
    </xf>
    <xf numFmtId="0" fontId="61" fillId="31" borderId="113" xfId="153" applyFont="1" applyFill="1" applyBorder="1" applyAlignment="1">
      <alignment horizontal="center" vertical="center"/>
    </xf>
    <xf numFmtId="0" fontId="61" fillId="31" borderId="114" xfId="153" applyFont="1" applyFill="1" applyBorder="1" applyAlignment="1">
      <alignment horizontal="center" vertical="center"/>
    </xf>
    <xf numFmtId="0" fontId="96" fillId="0" borderId="122" xfId="0" applyFont="1" applyBorder="1" applyAlignment="1">
      <alignment horizontal="left" vertical="center" wrapText="1"/>
    </xf>
    <xf numFmtId="0" fontId="96" fillId="0" borderId="106" xfId="0" applyFont="1" applyBorder="1" applyAlignment="1">
      <alignment horizontal="left" vertical="center" wrapText="1"/>
    </xf>
    <xf numFmtId="0" fontId="96" fillId="0" borderId="107" xfId="0" applyFont="1" applyBorder="1" applyAlignment="1">
      <alignment horizontal="left" vertical="center" wrapText="1"/>
    </xf>
    <xf numFmtId="0" fontId="96" fillId="0" borderId="116" xfId="0" applyFont="1" applyBorder="1" applyAlignment="1">
      <alignment horizontal="left" vertical="center" wrapText="1"/>
    </xf>
    <xf numFmtId="0" fontId="96" fillId="0" borderId="97" xfId="0" applyFont="1" applyBorder="1" applyAlignment="1">
      <alignment horizontal="left" vertical="center" wrapText="1"/>
    </xf>
    <xf numFmtId="0" fontId="21" fillId="3" borderId="63" xfId="1492" applyFont="1" applyFill="1" applyBorder="1" applyAlignment="1">
      <alignment horizontal="left"/>
    </xf>
    <xf numFmtId="0" fontId="61" fillId="3" borderId="0" xfId="1991" applyFont="1" applyFill="1" applyAlignment="1">
      <alignment horizontal="left" vertical="top" wrapText="1"/>
    </xf>
    <xf numFmtId="184" fontId="105" fillId="0" borderId="55" xfId="15" applyNumberFormat="1" applyFont="1" applyFill="1" applyBorder="1" applyAlignment="1">
      <alignment horizontal="center" vertical="center"/>
    </xf>
    <xf numFmtId="184" fontId="105" fillId="0" borderId="30" xfId="15" applyNumberFormat="1" applyFont="1" applyFill="1" applyBorder="1" applyAlignment="1">
      <alignment horizontal="center" vertical="center"/>
    </xf>
    <xf numFmtId="184" fontId="105" fillId="0" borderId="29" xfId="15" applyNumberFormat="1" applyFont="1" applyFill="1" applyBorder="1" applyAlignment="1">
      <alignment horizontal="center" vertical="center"/>
    </xf>
    <xf numFmtId="184" fontId="105" fillId="0" borderId="32" xfId="15" applyNumberFormat="1" applyFont="1" applyFill="1" applyBorder="1" applyAlignment="1">
      <alignment horizontal="center" vertical="center"/>
    </xf>
    <xf numFmtId="184" fontId="104" fillId="0" borderId="30" xfId="15" applyNumberFormat="1" applyFont="1" applyFill="1" applyBorder="1" applyAlignment="1">
      <alignment horizontal="center" vertical="center" wrapText="1"/>
    </xf>
    <xf numFmtId="184" fontId="104" fillId="0" borderId="29" xfId="15" applyNumberFormat="1" applyFont="1" applyFill="1" applyBorder="1" applyAlignment="1">
      <alignment horizontal="center" vertical="center" wrapText="1"/>
    </xf>
    <xf numFmtId="0" fontId="103" fillId="3" borderId="0" xfId="1991" applyFont="1" applyFill="1" applyAlignment="1">
      <alignment horizontal="center"/>
    </xf>
    <xf numFmtId="0" fontId="61" fillId="3" borderId="0" xfId="1991" applyFont="1" applyFill="1" applyAlignment="1">
      <alignment horizontal="left" vertical="center" wrapText="1"/>
    </xf>
    <xf numFmtId="0" fontId="56" fillId="0" borderId="128" xfId="0" applyFont="1" applyBorder="1" applyAlignment="1">
      <alignment horizontal="center" vertical="center"/>
    </xf>
    <xf numFmtId="0" fontId="56" fillId="0" borderId="23" xfId="0" applyFont="1" applyBorder="1" applyAlignment="1">
      <alignment horizontal="center" vertical="center"/>
    </xf>
    <xf numFmtId="0" fontId="56" fillId="0" borderId="37" xfId="0" applyFont="1" applyBorder="1" applyAlignment="1">
      <alignment horizontal="center" vertical="center"/>
    </xf>
    <xf numFmtId="0" fontId="31" fillId="3" borderId="0" xfId="1991" applyFont="1" applyFill="1" applyAlignment="1">
      <alignment horizontal="center" vertical="center"/>
    </xf>
    <xf numFmtId="0" fontId="31" fillId="30" borderId="157" xfId="0" applyFont="1" applyFill="1" applyBorder="1" applyAlignment="1">
      <alignment horizontal="center"/>
    </xf>
    <xf numFmtId="0" fontId="31" fillId="30" borderId="0" xfId="0" applyFont="1" applyFill="1" applyAlignment="1">
      <alignment horizontal="center"/>
    </xf>
    <xf numFmtId="0" fontId="31" fillId="30" borderId="23" xfId="0" applyFont="1" applyFill="1" applyBorder="1" applyAlignment="1">
      <alignment horizontal="center"/>
    </xf>
    <xf numFmtId="0" fontId="39" fillId="3" borderId="5" xfId="0" applyFont="1" applyFill="1" applyBorder="1" applyAlignment="1">
      <alignment horizontal="center" vertical="center"/>
    </xf>
    <xf numFmtId="0" fontId="39" fillId="3" borderId="6" xfId="0" applyFont="1" applyFill="1" applyBorder="1" applyAlignment="1">
      <alignment horizontal="center" vertical="center"/>
    </xf>
    <xf numFmtId="0" fontId="39" fillId="3" borderId="7" xfId="0" applyFont="1" applyFill="1" applyBorder="1" applyAlignment="1">
      <alignment horizontal="center" vertical="center"/>
    </xf>
    <xf numFmtId="0" fontId="39" fillId="30" borderId="19" xfId="1566" applyFont="1" applyFill="1" applyBorder="1" applyAlignment="1">
      <alignment horizontal="center" vertical="center"/>
    </xf>
    <xf numFmtId="0" fontId="39" fillId="30" borderId="53" xfId="1566" applyFont="1" applyFill="1" applyBorder="1" applyAlignment="1">
      <alignment horizontal="center" vertical="center"/>
    </xf>
    <xf numFmtId="0" fontId="39" fillId="3" borderId="0" xfId="1566" applyFont="1" applyFill="1" applyAlignment="1">
      <alignment horizontal="center" vertical="center"/>
    </xf>
    <xf numFmtId="0" fontId="39" fillId="3" borderId="0" xfId="1566" applyFont="1" applyFill="1" applyAlignment="1">
      <alignment horizontal="left" vertical="center"/>
    </xf>
    <xf numFmtId="0" fontId="39" fillId="30" borderId="128" xfId="0" applyFont="1" applyFill="1" applyBorder="1" applyAlignment="1">
      <alignment horizontal="center" vertical="center"/>
    </xf>
    <xf numFmtId="0" fontId="39" fillId="30" borderId="138" xfId="0" applyFont="1" applyFill="1" applyBorder="1" applyAlignment="1">
      <alignment horizontal="center" vertical="center"/>
    </xf>
    <xf numFmtId="0" fontId="39" fillId="30" borderId="37" xfId="0" applyFont="1" applyFill="1" applyBorder="1" applyAlignment="1">
      <alignment horizontal="center" vertical="center"/>
    </xf>
    <xf numFmtId="0" fontId="21" fillId="3" borderId="23" xfId="0" applyFont="1" applyFill="1" applyBorder="1" applyAlignment="1">
      <alignment horizontal="center" vertical="center"/>
    </xf>
    <xf numFmtId="0" fontId="21" fillId="3" borderId="23" xfId="0" applyFont="1" applyFill="1" applyBorder="1" applyAlignment="1">
      <alignment horizontal="left" vertical="center"/>
    </xf>
    <xf numFmtId="0" fontId="39" fillId="0" borderId="128" xfId="0" applyFont="1" applyBorder="1" applyAlignment="1">
      <alignment horizontal="center" vertical="center"/>
    </xf>
    <xf numFmtId="0" fontId="39" fillId="0" borderId="138" xfId="0" applyFont="1" applyBorder="1" applyAlignment="1">
      <alignment horizontal="center" vertical="center"/>
    </xf>
    <xf numFmtId="0" fontId="39" fillId="0" borderId="139" xfId="0" applyFont="1" applyBorder="1" applyAlignment="1">
      <alignment horizontal="center" vertical="center"/>
    </xf>
    <xf numFmtId="0" fontId="35" fillId="0" borderId="163" xfId="0" applyFont="1" applyBorder="1" applyAlignment="1">
      <alignment horizontal="center" vertical="center" wrapText="1"/>
    </xf>
    <xf numFmtId="0" fontId="35" fillId="0" borderId="164" xfId="0" applyFont="1" applyBorder="1" applyAlignment="1">
      <alignment horizontal="center" vertical="center" wrapText="1"/>
    </xf>
    <xf numFmtId="0" fontId="35" fillId="0" borderId="165" xfId="0" applyFont="1" applyBorder="1" applyAlignment="1">
      <alignment horizontal="center" vertical="center" wrapText="1"/>
    </xf>
    <xf numFmtId="0" fontId="27" fillId="4" borderId="20" xfId="0" applyFont="1" applyFill="1" applyBorder="1" applyAlignment="1">
      <alignment horizontal="center" vertical="center" wrapText="1"/>
    </xf>
    <xf numFmtId="0" fontId="27" fillId="4" borderId="169" xfId="0" applyFont="1" applyFill="1" applyBorder="1" applyAlignment="1">
      <alignment horizontal="center" vertical="center" wrapText="1"/>
    </xf>
    <xf numFmtId="6" fontId="22" fillId="0" borderId="157" xfId="1566" applyNumberFormat="1" applyBorder="1" applyAlignment="1">
      <alignment horizontal="right"/>
    </xf>
    <xf numFmtId="0" fontId="27" fillId="4" borderId="19" xfId="0" applyFont="1" applyFill="1" applyBorder="1" applyAlignment="1">
      <alignment horizontal="center" vertical="center" wrapText="1"/>
    </xf>
    <xf numFmtId="0" fontId="27" fillId="4" borderId="106" xfId="0" applyFont="1" applyFill="1" applyBorder="1" applyAlignment="1">
      <alignment horizontal="center" vertical="center" wrapText="1"/>
    </xf>
    <xf numFmtId="0" fontId="28" fillId="0" borderId="157" xfId="0" applyFont="1" applyBorder="1" applyAlignment="1">
      <alignment horizontal="center" vertical="center" wrapText="1"/>
    </xf>
    <xf numFmtId="0" fontId="21" fillId="30" borderId="5" xfId="1991" applyFont="1" applyFill="1" applyBorder="1" applyAlignment="1">
      <alignment horizontal="center"/>
    </xf>
    <xf numFmtId="0" fontId="21" fillId="30" borderId="6" xfId="1991" applyFont="1" applyFill="1" applyBorder="1" applyAlignment="1">
      <alignment horizontal="center"/>
    </xf>
    <xf numFmtId="0" fontId="21" fillId="30" borderId="7" xfId="1991" applyFont="1" applyFill="1" applyBorder="1" applyAlignment="1">
      <alignment horizontal="center"/>
    </xf>
    <xf numFmtId="0" fontId="40" fillId="41" borderId="118" xfId="1566" applyFont="1" applyFill="1" applyBorder="1" applyAlignment="1">
      <alignment horizontal="center" vertical="center" wrapText="1"/>
    </xf>
    <xf numFmtId="0" fontId="40" fillId="41" borderId="119" xfId="1566" applyFont="1" applyFill="1" applyBorder="1" applyAlignment="1">
      <alignment horizontal="center" vertical="center" wrapText="1"/>
    </xf>
    <xf numFmtId="0" fontId="29" fillId="0" borderId="118" xfId="0" applyFont="1" applyBorder="1" applyAlignment="1">
      <alignment horizontal="center" vertical="center" wrapText="1"/>
    </xf>
    <xf numFmtId="0" fontId="29" fillId="0" borderId="119" xfId="0" applyFont="1" applyBorder="1" applyAlignment="1">
      <alignment horizontal="center" vertical="center" wrapText="1"/>
    </xf>
    <xf numFmtId="0" fontId="29" fillId="0" borderId="120" xfId="0" applyFont="1" applyBorder="1" applyAlignment="1">
      <alignment horizontal="center" vertical="center" wrapText="1"/>
    </xf>
    <xf numFmtId="0" fontId="29" fillId="44" borderId="118" xfId="0" applyFont="1" applyFill="1" applyBorder="1" applyAlignment="1">
      <alignment horizontal="center" vertical="center" wrapText="1"/>
    </xf>
    <xf numFmtId="0" fontId="29" fillId="44" borderId="119" xfId="0" applyFont="1" applyFill="1" applyBorder="1" applyAlignment="1">
      <alignment horizontal="center" vertical="center" wrapText="1"/>
    </xf>
    <xf numFmtId="0" fontId="29" fillId="44" borderId="120" xfId="0" applyFont="1" applyFill="1" applyBorder="1" applyAlignment="1">
      <alignment horizontal="center" vertical="center" wrapText="1"/>
    </xf>
    <xf numFmtId="0" fontId="94" fillId="0" borderId="166" xfId="0" applyFont="1" applyBorder="1" applyAlignment="1">
      <alignment horizontal="center" vertical="center" wrapText="1"/>
    </xf>
    <xf numFmtId="0" fontId="94" fillId="0" borderId="167" xfId="0" applyFont="1" applyBorder="1" applyAlignment="1">
      <alignment horizontal="center" vertical="center" wrapText="1"/>
    </xf>
    <xf numFmtId="0" fontId="94" fillId="0" borderId="168" xfId="0" applyFont="1" applyBorder="1" applyAlignment="1">
      <alignment horizontal="center" vertical="center" wrapText="1"/>
    </xf>
    <xf numFmtId="0" fontId="29" fillId="0" borderId="0" xfId="0" applyFont="1" applyAlignment="1">
      <alignment horizontal="center" vertical="center" wrapText="1"/>
    </xf>
    <xf numFmtId="0" fontId="40" fillId="41" borderId="112" xfId="1566" applyFont="1" applyFill="1" applyBorder="1" applyAlignment="1">
      <alignment horizontal="center" vertical="center" wrapText="1"/>
    </xf>
    <xf numFmtId="0" fontId="40" fillId="41" borderId="28" xfId="1566" applyFont="1" applyFill="1" applyBorder="1" applyAlignment="1">
      <alignment horizontal="center" vertical="center" wrapText="1"/>
    </xf>
    <xf numFmtId="0" fontId="29" fillId="42" borderId="118" xfId="0" applyFont="1" applyFill="1" applyBorder="1" applyAlignment="1">
      <alignment horizontal="center" vertical="center" wrapText="1"/>
    </xf>
    <xf numFmtId="0" fontId="29" fillId="42" borderId="119" xfId="0" applyFont="1" applyFill="1" applyBorder="1" applyAlignment="1">
      <alignment horizontal="center" vertical="center" wrapText="1"/>
    </xf>
    <xf numFmtId="0" fontId="29" fillId="42" borderId="120" xfId="0" applyFont="1" applyFill="1" applyBorder="1" applyAlignment="1">
      <alignment horizontal="center" vertical="center" wrapText="1"/>
    </xf>
    <xf numFmtId="0" fontId="2" fillId="0" borderId="1" xfId="1574" applyFont="1" applyBorder="1" applyAlignment="1">
      <alignment horizontal="center"/>
    </xf>
    <xf numFmtId="0" fontId="4" fillId="2" borderId="2" xfId="1574" applyFont="1" applyFill="1" applyBorder="1" applyAlignment="1">
      <alignment horizontal="center"/>
    </xf>
    <xf numFmtId="0" fontId="4" fillId="2" borderId="3" xfId="1574" applyFont="1" applyFill="1" applyBorder="1" applyAlignment="1">
      <alignment horizontal="center"/>
    </xf>
    <xf numFmtId="0" fontId="17" fillId="0" borderId="2" xfId="1574" applyFont="1" applyBorder="1" applyAlignment="1">
      <alignment horizontal="center"/>
    </xf>
    <xf numFmtId="0" fontId="17" fillId="0" borderId="3" xfId="1574" applyFont="1" applyBorder="1" applyAlignment="1">
      <alignment horizontal="center"/>
    </xf>
    <xf numFmtId="0" fontId="3" fillId="0" borderId="2" xfId="1574" applyBorder="1" applyAlignment="1">
      <alignment horizontal="center"/>
    </xf>
    <xf numFmtId="0" fontId="3" fillId="0" borderId="4" xfId="1574" applyBorder="1" applyAlignment="1">
      <alignment horizontal="center"/>
    </xf>
    <xf numFmtId="0" fontId="3" fillId="0" borderId="3" xfId="1574" applyBorder="1" applyAlignment="1">
      <alignment horizontal="center"/>
    </xf>
    <xf numFmtId="184" fontId="109" fillId="0" borderId="10" xfId="15" applyNumberFormat="1" applyFont="1" applyFill="1" applyBorder="1" applyAlignment="1">
      <alignment horizontal="center" vertical="center" wrapText="1"/>
    </xf>
    <xf numFmtId="184" fontId="110" fillId="0" borderId="29" xfId="15" applyNumberFormat="1" applyFont="1" applyFill="1" applyBorder="1" applyAlignment="1">
      <alignment vertical="center"/>
    </xf>
    <xf numFmtId="3" fontId="111" fillId="3" borderId="55" xfId="0" applyNumberFormat="1" applyFont="1" applyFill="1" applyBorder="1" applyAlignment="1">
      <alignment horizontal="center" vertical="center"/>
    </xf>
    <xf numFmtId="168" fontId="112" fillId="30" borderId="8" xfId="3" applyFont="1" applyFill="1" applyBorder="1" applyAlignment="1">
      <alignment horizontal="center" vertical="center"/>
    </xf>
    <xf numFmtId="0" fontId="96" fillId="0" borderId="0" xfId="0" applyFont="1" applyBorder="1" applyAlignment="1">
      <alignment horizontal="center"/>
    </xf>
    <xf numFmtId="0" fontId="41" fillId="0" borderId="0" xfId="0" applyFont="1" applyBorder="1" applyAlignment="1">
      <alignment horizontal="center"/>
    </xf>
    <xf numFmtId="0" fontId="96" fillId="0" borderId="0" xfId="0" applyFont="1" applyBorder="1" applyAlignment="1">
      <alignment horizontal="center" wrapText="1"/>
    </xf>
    <xf numFmtId="187" fontId="96" fillId="0" borderId="0" xfId="15" applyNumberFormat="1" applyFont="1" applyFill="1" applyBorder="1"/>
    <xf numFmtId="0" fontId="113" fillId="0" borderId="0" xfId="0" applyFont="1" applyBorder="1" applyAlignment="1">
      <alignment horizontal="left"/>
    </xf>
    <xf numFmtId="0" fontId="113" fillId="0" borderId="0" xfId="0" applyFont="1" applyBorder="1"/>
    <xf numFmtId="0" fontId="113" fillId="0" borderId="0" xfId="0" applyFont="1" applyBorder="1" applyAlignment="1">
      <alignment horizontal="center"/>
    </xf>
    <xf numFmtId="187" fontId="114" fillId="0" borderId="0" xfId="15" applyNumberFormat="1" applyFont="1" applyFill="1" applyBorder="1"/>
    <xf numFmtId="0" fontId="111" fillId="0" borderId="157" xfId="0" applyFont="1" applyBorder="1" applyAlignment="1">
      <alignment horizontal="left"/>
    </xf>
    <xf numFmtId="0" fontId="111" fillId="0" borderId="157" xfId="0" applyFont="1" applyBorder="1"/>
    <xf numFmtId="183" fontId="111" fillId="0" borderId="157" xfId="0" applyNumberFormat="1" applyFont="1" applyBorder="1"/>
    <xf numFmtId="183" fontId="113" fillId="0" borderId="0" xfId="0" applyNumberFormat="1" applyFont="1" applyBorder="1"/>
  </cellXfs>
  <cellStyles count="2336">
    <cellStyle name="_Anexo __  RCSP Condiciones Obligatorias" xfId="174"/>
    <cellStyle name="_Anexo __ Autos Condiciones Obligatorias" xfId="166"/>
    <cellStyle name="_Anexo __ Manejo Condiciones Obligatorias" xfId="21"/>
    <cellStyle name="_Anexo 1 Habilitantes" xfId="154"/>
    <cellStyle name="_Anexo 2 Condiciones Obligatorias" xfId="110"/>
    <cellStyle name="_EVALUACION TECNICA METROVIVIENDA 2010" xfId="146"/>
    <cellStyle name="_EVALUACION TECNICA METROVIVIENDA 2010_INFORME DE EVALUACION TECNICO PRELIMINAR AJUSTADO" xfId="22"/>
    <cellStyle name="_Formato slips estándar" xfId="7"/>
    <cellStyle name="_Formato slips estándar_Adenda Grupo 2 COMP MC" xfId="32"/>
    <cellStyle name="_Formato slips estándar_Adenda Grupo 2 COMP MCano" xfId="11"/>
    <cellStyle name="_Formato slips estándar_Condiciones Complementarias TRDM" xfId="108"/>
    <cellStyle name="_Formato slips estándar_Condiciones Complementarias V7-1-10" xfId="178"/>
    <cellStyle name="_Formato slips estándar_SlipTecnico Grupo EEB - D&amp;O 6ene10" xfId="61"/>
    <cellStyle name="_Grupo 1 COMPL. V Adenda F" xfId="88"/>
    <cellStyle name="_Slip habilitantes DM (Secretaría)" xfId="55"/>
    <cellStyle name="_Slip habilitantes DM (Secretaría)_Adenda Grupo 2 COMP MC" xfId="181"/>
    <cellStyle name="_Slip habilitantes DM (Secretaría)_Adenda Grupo 2 COMP MCano" xfId="185"/>
    <cellStyle name="_Slip habilitantes DM (Secretaría)_Condiciones Complementarias TRDM" xfId="186"/>
    <cellStyle name="_Slip habilitantes DM (Secretaría)_Condiciones Complementarias V7-1-10" xfId="190"/>
    <cellStyle name="_Slip habilitantes DM (Secretaría)_SlipTecnico Grupo EEB - D&amp;O 6ene10" xfId="191"/>
    <cellStyle name="_SLIP RCSP NUEVAS CONDICIONES" xfId="193"/>
    <cellStyle name="_SLIP RCSP NUEVAS CONDICIONES_Adenda Grupo 2 COMP MC" xfId="199"/>
    <cellStyle name="_SLIP RCSP NUEVAS CONDICIONES_Adenda Grupo 2 COMP MCano" xfId="200"/>
    <cellStyle name="_SLIP RCSP NUEVAS CONDICIONES_Condiciones Complementarias TRDM" xfId="24"/>
    <cellStyle name="_SLIP RCSP NUEVAS CONDICIONES_Condiciones Complementarias V7-1-10" xfId="202"/>
    <cellStyle name="_SLIP RCSP NUEVAS CONDICIONES_SlipTecnico Grupo EEB - D&amp;O 6ene10" xfId="215"/>
    <cellStyle name="_Slips RCSP (habilitantes) Secretaría" xfId="216"/>
    <cellStyle name="_Slips RCSP (habilitantes) Secretaría_Adenda Grupo 2 COMP MC" xfId="217"/>
    <cellStyle name="_Slips RCSP (habilitantes) Secretaría_Adenda Grupo 2 COMP MCano" xfId="227"/>
    <cellStyle name="_Slips RCSP (habilitantes) Secretaría_Condiciones Complementarias TRDM" xfId="228"/>
    <cellStyle name="_Slips RCSP (habilitantes) Secretaría_Condiciones Complementarias V7-1-10" xfId="237"/>
    <cellStyle name="_Slips RCSP (habilitantes) Secretaría_SlipTecnico Grupo EEB - D&amp;O 6ene10" xfId="242"/>
    <cellStyle name="_Terminos Solicitados." xfId="248"/>
    <cellStyle name="20% - Accent1" xfId="94"/>
    <cellStyle name="20% - Accent2" xfId="113"/>
    <cellStyle name="20% - Accent3" xfId="127"/>
    <cellStyle name="20% - Accent4" xfId="137"/>
    <cellStyle name="20% - Accent5" xfId="155"/>
    <cellStyle name="20% - Accent6" xfId="249"/>
    <cellStyle name="20% - Énfasis1 2" xfId="260"/>
    <cellStyle name="20% - Énfasis1 2 2" xfId="263"/>
    <cellStyle name="20% - Énfasis1 3" xfId="265"/>
    <cellStyle name="20% - Énfasis1 4" xfId="267"/>
    <cellStyle name="20% - Énfasis2 2" xfId="277"/>
    <cellStyle name="20% - Énfasis2 2 2" xfId="279"/>
    <cellStyle name="20% - Énfasis2 3" xfId="282"/>
    <cellStyle name="20% - Énfasis2 4" xfId="292"/>
    <cellStyle name="20% - Énfasis3 2" xfId="297"/>
    <cellStyle name="20% - Énfasis3 2 2" xfId="302"/>
    <cellStyle name="20% - Énfasis3 3" xfId="304"/>
    <cellStyle name="20% - Énfasis3 4" xfId="312"/>
    <cellStyle name="20% - Énfasis4 2" xfId="125"/>
    <cellStyle name="20% - Énfasis4 2 2" xfId="316"/>
    <cellStyle name="20% - Énfasis4 3" xfId="68"/>
    <cellStyle name="20% - Énfasis4 4" xfId="151"/>
    <cellStyle name="20% - Énfasis5 2" xfId="321"/>
    <cellStyle name="20% - Énfasis5 2 2" xfId="324"/>
    <cellStyle name="20% - Énfasis5 3" xfId="326"/>
    <cellStyle name="20% - Énfasis5 4" xfId="329"/>
    <cellStyle name="20% - Énfasis6 2" xfId="332"/>
    <cellStyle name="20% - Énfasis6 2 2" xfId="59"/>
    <cellStyle name="20% - Énfasis6 3" xfId="336"/>
    <cellStyle name="20% - Énfasis6 4" xfId="343"/>
    <cellStyle name="40% - Accent1" xfId="349"/>
    <cellStyle name="40% - Accent2" xfId="231"/>
    <cellStyle name="40% - Accent3" xfId="354"/>
    <cellStyle name="40% - Accent4" xfId="359"/>
    <cellStyle name="40% - Accent5" xfId="270"/>
    <cellStyle name="40% - Accent6" xfId="288"/>
    <cellStyle name="40% - Énfasis1 2" xfId="363"/>
    <cellStyle name="40% - Énfasis1 2 2" xfId="366"/>
    <cellStyle name="40% - Énfasis1 3" xfId="369"/>
    <cellStyle name="40% - Énfasis1 4" xfId="373"/>
    <cellStyle name="40% - Énfasis2 2" xfId="378"/>
    <cellStyle name="40% - Énfasis2 2 2" xfId="149"/>
    <cellStyle name="40% - Énfasis2 3" xfId="380"/>
    <cellStyle name="40% - Énfasis2 4" xfId="382"/>
    <cellStyle name="40% - Énfasis3 2" xfId="387"/>
    <cellStyle name="40% - Énfasis3 2 2" xfId="340"/>
    <cellStyle name="40% - Énfasis3 3" xfId="391"/>
    <cellStyle name="40% - Énfasis3 4" xfId="394"/>
    <cellStyle name="40% - Énfasis4 2" xfId="315"/>
    <cellStyle name="40% - Énfasis4 2 2" xfId="395"/>
    <cellStyle name="40% - Énfasis4 3" xfId="399"/>
    <cellStyle name="40% - Énfasis4 4" xfId="402"/>
    <cellStyle name="40% - Énfasis5 2" xfId="165"/>
    <cellStyle name="40% - Énfasis5 2 2" xfId="219"/>
    <cellStyle name="40% - Énfasis5 3" xfId="403"/>
    <cellStyle name="40% - Énfasis5 4" xfId="411"/>
    <cellStyle name="40% - Énfasis6 2" xfId="30"/>
    <cellStyle name="40% - Énfasis6 2 2" xfId="420"/>
    <cellStyle name="40% - Énfasis6 3" xfId="421"/>
    <cellStyle name="40% - Énfasis6 4" xfId="422"/>
    <cellStyle name="60% - Accent1" xfId="423"/>
    <cellStyle name="60% - Accent2" xfId="426"/>
    <cellStyle name="60% - Accent3" xfId="427"/>
    <cellStyle name="60% - Accent4" xfId="428"/>
    <cellStyle name="60% - Accent5" xfId="431"/>
    <cellStyle name="60% - Accent6" xfId="432"/>
    <cellStyle name="60% - Énfasis1 2" xfId="310"/>
    <cellStyle name="60% - Énfasis1 2 2" xfId="436"/>
    <cellStyle name="60% - Énfasis1 3" xfId="437"/>
    <cellStyle name="60% - Énfasis1 4" xfId="438"/>
    <cellStyle name="60% - Énfasis2 2" xfId="150"/>
    <cellStyle name="60% - Énfasis2 2 2" xfId="28"/>
    <cellStyle name="60% - Énfasis2 3" xfId="192"/>
    <cellStyle name="60% - Énfasis2 4" xfId="442"/>
    <cellStyle name="60% - Énfasis3 2" xfId="328"/>
    <cellStyle name="60% - Énfasis3 2 2" xfId="443"/>
    <cellStyle name="60% - Énfasis3 3" xfId="444"/>
    <cellStyle name="60% - Énfasis3 4" xfId="445"/>
    <cellStyle name="60% - Énfasis4 2" xfId="341"/>
    <cellStyle name="60% - Énfasis4 2 2" xfId="446"/>
    <cellStyle name="60% - Énfasis4 3" xfId="10"/>
    <cellStyle name="60% - Énfasis4 4" xfId="447"/>
    <cellStyle name="60% - Énfasis5 2" xfId="452"/>
    <cellStyle name="60% - Énfasis5 2 2" xfId="455"/>
    <cellStyle name="60% - Énfasis5 3" xfId="463"/>
    <cellStyle name="60% - Énfasis5 4" xfId="466"/>
    <cellStyle name="60% - Énfasis6 2" xfId="467"/>
    <cellStyle name="60% - Énfasis6 2 2" xfId="468"/>
    <cellStyle name="60% - Énfasis6 3" xfId="472"/>
    <cellStyle name="60% - Énfasis6 4" xfId="201"/>
    <cellStyle name="Accent1" xfId="401"/>
    <cellStyle name="Accent2" xfId="474"/>
    <cellStyle name="Accent3" xfId="476"/>
    <cellStyle name="Accent4" xfId="484"/>
    <cellStyle name="Accent5" xfId="492"/>
    <cellStyle name="Accent6" xfId="501"/>
    <cellStyle name="Bad" xfId="502"/>
    <cellStyle name="Buena 2" xfId="510"/>
    <cellStyle name="Buena 2 2" xfId="95"/>
    <cellStyle name="Buena 3" xfId="515"/>
    <cellStyle name="Buena 4" xfId="518"/>
    <cellStyle name="Calculation" xfId="524"/>
    <cellStyle name="Calculation 2" xfId="2300"/>
    <cellStyle name="Calculation 3" xfId="2107"/>
    <cellStyle name="Cálculo 2" xfId="208"/>
    <cellStyle name="Cálculo 2 2" xfId="162"/>
    <cellStyle name="Cálculo 2 2 2" xfId="2307"/>
    <cellStyle name="Cálculo 2 2 3" xfId="2304"/>
    <cellStyle name="Cálculo 2 3" xfId="2305"/>
    <cellStyle name="Cálculo 2 4" xfId="2077"/>
    <cellStyle name="Cálculo 3" xfId="530"/>
    <cellStyle name="Cálculo 3 2" xfId="2099"/>
    <cellStyle name="Cálculo 3 3" xfId="2032"/>
    <cellStyle name="Cálculo 4" xfId="531"/>
    <cellStyle name="Cálculo 4 2" xfId="2114"/>
    <cellStyle name="Cálculo 4 3" xfId="2046"/>
    <cellStyle name="Celda de comprobación 2" xfId="536"/>
    <cellStyle name="Celda de comprobación 2 2" xfId="537"/>
    <cellStyle name="Celda de comprobación 3" xfId="207"/>
    <cellStyle name="Celda de comprobación 4" xfId="529"/>
    <cellStyle name="Celda vinculada 2" xfId="226"/>
    <cellStyle name="Celda vinculada 2 2" xfId="240"/>
    <cellStyle name="Celda vinculada 3" xfId="540"/>
    <cellStyle name="Celda vinculada 4" xfId="543"/>
    <cellStyle name="Encabezado 4 2" xfId="293"/>
    <cellStyle name="Encabezado 4 2 2" xfId="301"/>
    <cellStyle name="Encabezado 4 3" xfId="309"/>
    <cellStyle name="Encabezado 4 4" xfId="311"/>
    <cellStyle name="Énfasis1 2" xfId="544"/>
    <cellStyle name="Énfasis1 2 2" xfId="547"/>
    <cellStyle name="Énfasis1 3" xfId="552"/>
    <cellStyle name="Énfasis1 4" xfId="556"/>
    <cellStyle name="Énfasis2 2" xfId="559"/>
    <cellStyle name="Énfasis2 2 2" xfId="560"/>
    <cellStyle name="Énfasis2 3" xfId="561"/>
    <cellStyle name="Énfasis2 4" xfId="562"/>
    <cellStyle name="Énfasis3 2" xfId="563"/>
    <cellStyle name="Énfasis3 2 2" xfId="564"/>
    <cellStyle name="Énfasis3 3" xfId="565"/>
    <cellStyle name="Énfasis3 4" xfId="566"/>
    <cellStyle name="Énfasis4 2" xfId="568"/>
    <cellStyle name="Énfasis4 2 2" xfId="569"/>
    <cellStyle name="Énfasis4 3" xfId="243"/>
    <cellStyle name="Énfasis4 4" xfId="572"/>
    <cellStyle name="Énfasis5 2" xfId="575"/>
    <cellStyle name="Énfasis5 2 2" xfId="579"/>
    <cellStyle name="Énfasis5 3" xfId="511"/>
    <cellStyle name="Énfasis5 4" xfId="516"/>
    <cellStyle name="Énfasis6 2" xfId="581"/>
    <cellStyle name="Énfasis6 2 2" xfId="582"/>
    <cellStyle name="Énfasis6 3" xfId="583"/>
    <cellStyle name="Énfasis6 4" xfId="584"/>
    <cellStyle name="Entrada 2" xfId="587"/>
    <cellStyle name="Entrada 2 2" xfId="588"/>
    <cellStyle name="Entrada 2 2 2" xfId="2298"/>
    <cellStyle name="Entrada 2 2 3" xfId="2317"/>
    <cellStyle name="Entrada 2 3" xfId="2299"/>
    <cellStyle name="Entrada 2 4" xfId="2031"/>
    <cellStyle name="Entrada 3" xfId="591"/>
    <cellStyle name="Entrada 3 2" xfId="2297"/>
    <cellStyle name="Entrada 3 3" xfId="2108"/>
    <cellStyle name="Entrada 4" xfId="594"/>
    <cellStyle name="Entrada 4 2" xfId="2296"/>
    <cellStyle name="Entrada 4 3" xfId="2318"/>
    <cellStyle name="Estilo 1" xfId="595"/>
    <cellStyle name="Estilo 1 10" xfId="397"/>
    <cellStyle name="Estilo 1 100" xfId="56"/>
    <cellStyle name="Estilo 1 101" xfId="40"/>
    <cellStyle name="Estilo 1 102" xfId="6"/>
    <cellStyle name="Estilo 1 11" xfId="400"/>
    <cellStyle name="Estilo 1 12" xfId="473"/>
    <cellStyle name="Estilo 1 13" xfId="475"/>
    <cellStyle name="Estilo 1 14" xfId="478"/>
    <cellStyle name="Estilo 1 15" xfId="485"/>
    <cellStyle name="Estilo 1 16" xfId="494"/>
    <cellStyle name="Estilo 1 17" xfId="598"/>
    <cellStyle name="Estilo 1 18" xfId="606"/>
    <cellStyle name="Estilo 1 19" xfId="615"/>
    <cellStyle name="Estilo 1 2" xfId="623"/>
    <cellStyle name="Estilo 1 2 2" xfId="625"/>
    <cellStyle name="Estilo 1 20" xfId="486"/>
    <cellStyle name="Estilo 1 21" xfId="495"/>
    <cellStyle name="Estilo 1 22" xfId="599"/>
    <cellStyle name="Estilo 1 23" xfId="607"/>
    <cellStyle name="Estilo 1 24" xfId="616"/>
    <cellStyle name="Estilo 1 25" xfId="630"/>
    <cellStyle name="Estilo 1 26" xfId="639"/>
    <cellStyle name="Estilo 1 27" xfId="83"/>
    <cellStyle name="Estilo 1 28" xfId="103"/>
    <cellStyle name="Estilo 1 29" xfId="120"/>
    <cellStyle name="Estilo 1 3" xfId="645"/>
    <cellStyle name="Estilo 1 3 2" xfId="650"/>
    <cellStyle name="Estilo 1 30" xfId="631"/>
    <cellStyle name="Estilo 1 31" xfId="640"/>
    <cellStyle name="Estilo 1 32" xfId="84"/>
    <cellStyle name="Estilo 1 33" xfId="104"/>
    <cellStyle name="Estilo 1 34" xfId="121"/>
    <cellStyle name="Estilo 1 35" xfId="134"/>
    <cellStyle name="Estilo 1 36" xfId="144"/>
    <cellStyle name="Estilo 1 37" xfId="163"/>
    <cellStyle name="Estilo 1 38" xfId="256"/>
    <cellStyle name="Estilo 1 39" xfId="653"/>
    <cellStyle name="Estilo 1 4" xfId="657"/>
    <cellStyle name="Estilo 1 40" xfId="135"/>
    <cellStyle name="Estilo 1 41" xfId="145"/>
    <cellStyle name="Estilo 1 41 2" xfId="448"/>
    <cellStyle name="Estilo 1 41 3" xfId="460"/>
    <cellStyle name="Estilo 1 42" xfId="164"/>
    <cellStyle name="Estilo 1 43" xfId="257"/>
    <cellStyle name="Estilo 1 44" xfId="654"/>
    <cellStyle name="Estilo 1 45" xfId="36"/>
    <cellStyle name="Estilo 1 46" xfId="662"/>
    <cellStyle name="Estilo 1 47" xfId="51"/>
    <cellStyle name="Estilo 1 48" xfId="668"/>
    <cellStyle name="Estilo 1 49" xfId="170"/>
    <cellStyle name="Estilo 1 5" xfId="72"/>
    <cellStyle name="Estilo 1 50" xfId="37"/>
    <cellStyle name="Estilo 1 51" xfId="663"/>
    <cellStyle name="Estilo 1 52" xfId="52"/>
    <cellStyle name="Estilo 1 53" xfId="669"/>
    <cellStyle name="Estilo 1 54" xfId="171"/>
    <cellStyle name="Estilo 1 55" xfId="407"/>
    <cellStyle name="Estilo 1 56" xfId="415"/>
    <cellStyle name="Estilo 1 57" xfId="672"/>
    <cellStyle name="Estilo 1 58" xfId="681"/>
    <cellStyle name="Estilo 1 59" xfId="688"/>
    <cellStyle name="Estilo 1 6" xfId="86"/>
    <cellStyle name="Estilo 1 60" xfId="408"/>
    <cellStyle name="Estilo 1 61" xfId="416"/>
    <cellStyle name="Estilo 1 62" xfId="673"/>
    <cellStyle name="Estilo 1 63" xfId="682"/>
    <cellStyle name="Estilo 1 64" xfId="689"/>
    <cellStyle name="Estilo 1 65" xfId="695"/>
    <cellStyle name="Estilo 1 66" xfId="45"/>
    <cellStyle name="Estilo 1 67" xfId="703"/>
    <cellStyle name="Estilo 1 68" xfId="709"/>
    <cellStyle name="Estilo 1 69" xfId="715"/>
    <cellStyle name="Estilo 1 7" xfId="105"/>
    <cellStyle name="Estilo 1 70" xfId="696"/>
    <cellStyle name="Estilo 1 71" xfId="46"/>
    <cellStyle name="Estilo 1 72" xfId="704"/>
    <cellStyle name="Estilo 1 73" xfId="710"/>
    <cellStyle name="Estilo 1 74" xfId="716"/>
    <cellStyle name="Estilo 1 75" xfId="212"/>
    <cellStyle name="Estilo 1 76" xfId="719"/>
    <cellStyle name="Estilo 1 77" xfId="723"/>
    <cellStyle name="Estilo 1 78" xfId="726"/>
    <cellStyle name="Estilo 1 79" xfId="730"/>
    <cellStyle name="Estilo 1 8" xfId="122"/>
    <cellStyle name="Estilo 1 80" xfId="213"/>
    <cellStyle name="Estilo 1 81" xfId="720"/>
    <cellStyle name="Estilo 1 82" xfId="724"/>
    <cellStyle name="Estilo 1 83" xfId="727"/>
    <cellStyle name="Estilo 1 84" xfId="731"/>
    <cellStyle name="Estilo 1 85" xfId="732"/>
    <cellStyle name="Estilo 1 86" xfId="734"/>
    <cellStyle name="Estilo 1 87" xfId="737"/>
    <cellStyle name="Estilo 1 88" xfId="740"/>
    <cellStyle name="Estilo 1 89" xfId="175"/>
    <cellStyle name="Estilo 1 9" xfId="136"/>
    <cellStyle name="Estilo 1 90" xfId="733"/>
    <cellStyle name="Estilo 1 91" xfId="735"/>
    <cellStyle name="Estilo 1 92" xfId="738"/>
    <cellStyle name="Estilo 1 93" xfId="741"/>
    <cellStyle name="Estilo 1 94" xfId="176"/>
    <cellStyle name="Estilo 1 95" xfId="744"/>
    <cellStyle name="Estilo 1 96" xfId="748"/>
    <cellStyle name="Estilo 1 97" xfId="750"/>
    <cellStyle name="Estilo 1 98" xfId="548"/>
    <cellStyle name="Estilo 1 99" xfId="25"/>
    <cellStyle name="Euro" xfId="756"/>
    <cellStyle name="Euro 10" xfId="760"/>
    <cellStyle name="Euro 11" xfId="624"/>
    <cellStyle name="Euro 12" xfId="761"/>
    <cellStyle name="Euro 13" xfId="762"/>
    <cellStyle name="Euro 14" xfId="763"/>
    <cellStyle name="Euro 15" xfId="767"/>
    <cellStyle name="Euro 16" xfId="182"/>
    <cellStyle name="Euro 17" xfId="771"/>
    <cellStyle name="Euro 18" xfId="773"/>
    <cellStyle name="Euro 19" xfId="775"/>
    <cellStyle name="Euro 2" xfId="780"/>
    <cellStyle name="Euro 2 10" xfId="479"/>
    <cellStyle name="Euro 2 11" xfId="487"/>
    <cellStyle name="Euro 2 12" xfId="496"/>
    <cellStyle name="Euro 2 13" xfId="600"/>
    <cellStyle name="Euro 2 14" xfId="608"/>
    <cellStyle name="Euro 2 15" xfId="617"/>
    <cellStyle name="Euro 2 16" xfId="632"/>
    <cellStyle name="Euro 2 17" xfId="641"/>
    <cellStyle name="Euro 2 18" xfId="76"/>
    <cellStyle name="Euro 2 19" xfId="96"/>
    <cellStyle name="Euro 2 2" xfId="783"/>
    <cellStyle name="Euro 2 20" xfId="618"/>
    <cellStyle name="Euro 2 21" xfId="633"/>
    <cellStyle name="Euro 2 22" xfId="642"/>
    <cellStyle name="Euro 2 23" xfId="77"/>
    <cellStyle name="Euro 2 24" xfId="97"/>
    <cellStyle name="Euro 2 25" xfId="114"/>
    <cellStyle name="Euro 2 26" xfId="128"/>
    <cellStyle name="Euro 2 27" xfId="138"/>
    <cellStyle name="Euro 2 28" xfId="156"/>
    <cellStyle name="Euro 2 29" xfId="250"/>
    <cellStyle name="Euro 2 3" xfId="786"/>
    <cellStyle name="Euro 2 30" xfId="115"/>
    <cellStyle name="Euro 2 31" xfId="129"/>
    <cellStyle name="Euro 2 32" xfId="139"/>
    <cellStyle name="Euro 2 33" xfId="157"/>
    <cellStyle name="Euro 2 34" xfId="251"/>
    <cellStyle name="Euro 2 35" xfId="655"/>
    <cellStyle name="Euro 2 36" xfId="38"/>
    <cellStyle name="Euro 2 37" xfId="664"/>
    <cellStyle name="Euro 2 38" xfId="53"/>
    <cellStyle name="Euro 2 39" xfId="670"/>
    <cellStyle name="Euro 2 4" xfId="350"/>
    <cellStyle name="Euro 2 40" xfId="656"/>
    <cellStyle name="Euro 2 41" xfId="39"/>
    <cellStyle name="Euro 2 42" xfId="665"/>
    <cellStyle name="Euro 2 43" xfId="54"/>
    <cellStyle name="Euro 2 44" xfId="671"/>
    <cellStyle name="Euro 2 45" xfId="172"/>
    <cellStyle name="Euro 2 46" xfId="409"/>
    <cellStyle name="Euro 2 47" xfId="417"/>
    <cellStyle name="Euro 2 48" xfId="677"/>
    <cellStyle name="Euro 2 49" xfId="683"/>
    <cellStyle name="Euro 2 5" xfId="232"/>
    <cellStyle name="Euro 2 50" xfId="173"/>
    <cellStyle name="Euro 2 51" xfId="410"/>
    <cellStyle name="Euro 2 52" xfId="418"/>
    <cellStyle name="Euro 2 53" xfId="678"/>
    <cellStyle name="Euro 2 54" xfId="684"/>
    <cellStyle name="Euro 2 55" xfId="690"/>
    <cellStyle name="Euro 2 56" xfId="697"/>
    <cellStyle name="Euro 2 57" xfId="47"/>
    <cellStyle name="Euro 2 58" xfId="705"/>
    <cellStyle name="Euro 2 59" xfId="711"/>
    <cellStyle name="Euro 2 6" xfId="355"/>
    <cellStyle name="Euro 2 60" xfId="691"/>
    <cellStyle name="Euro 2 61" xfId="698"/>
    <cellStyle name="Euro 2 62" xfId="48"/>
    <cellStyle name="Euro 2 63" xfId="706"/>
    <cellStyle name="Euro 2 64" xfId="712"/>
    <cellStyle name="Euro 2 7" xfId="360"/>
    <cellStyle name="Euro 2 8" xfId="271"/>
    <cellStyle name="Euro 2 9" xfId="289"/>
    <cellStyle name="Euro 20" xfId="768"/>
    <cellStyle name="Euro 21" xfId="183"/>
    <cellStyle name="Euro 22" xfId="772"/>
    <cellStyle name="Euro 23" xfId="774"/>
    <cellStyle name="Euro 24" xfId="776"/>
    <cellStyle name="Euro 25" xfId="788"/>
    <cellStyle name="Euro 26" xfId="790"/>
    <cellStyle name="Euro 27" xfId="792"/>
    <cellStyle name="Euro 28" xfId="794"/>
    <cellStyle name="Euro 29" xfId="796"/>
    <cellStyle name="Euro 3" xfId="800"/>
    <cellStyle name="Euro 3 2" xfId="807"/>
    <cellStyle name="Euro 3 3" xfId="813"/>
    <cellStyle name="Euro 30" xfId="789"/>
    <cellStyle name="Euro 31" xfId="791"/>
    <cellStyle name="Euro 32" xfId="793"/>
    <cellStyle name="Euro 33" xfId="795"/>
    <cellStyle name="Euro 34" xfId="797"/>
    <cellStyle name="Euro 4" xfId="817"/>
    <cellStyle name="Euro 5" xfId="804"/>
    <cellStyle name="Euro 6" xfId="811"/>
    <cellStyle name="Euro 7" xfId="820"/>
    <cellStyle name="Euro 8" xfId="823"/>
    <cellStyle name="Euro 9" xfId="826"/>
    <cellStyle name="Explanatory Text" xfId="241"/>
    <cellStyle name="Heading 1" xfId="331"/>
    <cellStyle name="Heading 2" xfId="335"/>
    <cellStyle name="Heading 3" xfId="342"/>
    <cellStyle name="Hipervínculo 2" xfId="827"/>
    <cellStyle name="Incorrecto 2" xfId="167"/>
    <cellStyle name="Incorrecto 2 2" xfId="218"/>
    <cellStyle name="Incorrecto 3" xfId="404"/>
    <cellStyle name="Incorrecto 4" xfId="412"/>
    <cellStyle name="Millares [0] 2" xfId="89"/>
    <cellStyle name="Millares [0] 2 2" xfId="459"/>
    <cellStyle name="Millares [0] 2 2 2" xfId="2080"/>
    <cellStyle name="Millares [0] 2 3" xfId="2033"/>
    <cellStyle name="Millares 10" xfId="831"/>
    <cellStyle name="Millares 10 2" xfId="834"/>
    <cellStyle name="Millares 10 2 2" xfId="283"/>
    <cellStyle name="Millares 10 2 2 2" xfId="2050"/>
    <cellStyle name="Millares 10 2 3" xfId="2123"/>
    <cellStyle name="Millares 10 3" xfId="837"/>
    <cellStyle name="Millares 10 3 2" xfId="306"/>
    <cellStyle name="Millares 10 3 2 2" xfId="2052"/>
    <cellStyle name="Millares 11" xfId="841"/>
    <cellStyle name="Millares 11 2" xfId="842"/>
    <cellStyle name="Millares 11 2 2" xfId="519"/>
    <cellStyle name="Millares 11 2 2 2" xfId="2093"/>
    <cellStyle name="Millares 11 3" xfId="843"/>
    <cellStyle name="Millares 11 3 2" xfId="2125"/>
    <cellStyle name="Millares 11 4" xfId="2124"/>
    <cellStyle name="Millares 12" xfId="849"/>
    <cellStyle name="Millares 12 2" xfId="33"/>
    <cellStyle name="Millares 12 2 2" xfId="852"/>
    <cellStyle name="Millares 12 2 2 2" xfId="2128"/>
    <cellStyle name="Millares 12 3" xfId="658"/>
    <cellStyle name="Millares 12 3 2" xfId="2106"/>
    <cellStyle name="Millares 12 4" xfId="2127"/>
    <cellStyle name="Millares 13" xfId="198"/>
    <cellStyle name="Millares 13 2" xfId="743"/>
    <cellStyle name="Millares 13 2 2" xfId="596"/>
    <cellStyle name="Millares 13 2 2 2" xfId="2103"/>
    <cellStyle name="Millares 13 2 3" xfId="2113"/>
    <cellStyle name="Millares 13 3" xfId="747"/>
    <cellStyle name="Millares 13 3 2" xfId="700"/>
    <cellStyle name="Millares 13 3 2 2" xfId="2110"/>
    <cellStyle name="Millares 14" xfId="857"/>
    <cellStyle name="Millares 14 2" xfId="864"/>
    <cellStyle name="Millares 14 2 2" xfId="184"/>
    <cellStyle name="Millares 14 2 2 2" xfId="2038"/>
    <cellStyle name="Millares 14 2 3" xfId="2131"/>
    <cellStyle name="Millares 14 3" xfId="871"/>
    <cellStyle name="Millares 14 3 2" xfId="874"/>
    <cellStyle name="Millares 14 3 2 2" xfId="2134"/>
    <cellStyle name="Millares 15" xfId="882"/>
    <cellStyle name="Millares 15 2" xfId="884"/>
    <cellStyle name="Millares 15 2 2" xfId="441"/>
    <cellStyle name="Millares 15 2 2 2" xfId="2074"/>
    <cellStyle name="Millares 15 3" xfId="886"/>
    <cellStyle name="Millares 15 3 2" xfId="2138"/>
    <cellStyle name="Millares 15 4" xfId="2136"/>
    <cellStyle name="Millares 16" xfId="863"/>
    <cellStyle name="Millares 16 2" xfId="180"/>
    <cellStyle name="Millares 16 2 2" xfId="888"/>
    <cellStyle name="Millares 16 2 2 2" xfId="2140"/>
    <cellStyle name="Millares 16 3" xfId="770"/>
    <cellStyle name="Millares 16 3 2" xfId="2118"/>
    <cellStyle name="Millares 16 4" xfId="2130"/>
    <cellStyle name="Millares 17" xfId="870"/>
    <cellStyle name="Millares 17 2" xfId="873"/>
    <cellStyle name="Millares 17 2 2" xfId="65"/>
    <cellStyle name="Millares 17 2 2 2" xfId="2029"/>
    <cellStyle name="Millares 17 3" xfId="17"/>
    <cellStyle name="Millares 17 3 2" xfId="2026"/>
    <cellStyle name="Millares 17 4" xfId="2133"/>
    <cellStyle name="Millares 18" xfId="892"/>
    <cellStyle name="Millares 18 2" xfId="4"/>
    <cellStyle name="Millares 18 2 2" xfId="895"/>
    <cellStyle name="Millares 18 2 2 2" xfId="2143"/>
    <cellStyle name="Millares 18 3" xfId="57"/>
    <cellStyle name="Millares 18 3 2" xfId="2027"/>
    <cellStyle name="Millares 18 4" xfId="2142"/>
    <cellStyle name="Millares 19" xfId="757"/>
    <cellStyle name="Millares 19 2" xfId="781"/>
    <cellStyle name="Millares 19 2 2" xfId="784"/>
    <cellStyle name="Millares 19 2 2 2" xfId="2120"/>
    <cellStyle name="Millares 19 3" xfId="801"/>
    <cellStyle name="Millares 19 3 2" xfId="2121"/>
    <cellStyle name="Millares 19 4" xfId="2115"/>
    <cellStyle name="Millares 2" xfId="896"/>
    <cellStyle name="Millares 2 10" xfId="573"/>
    <cellStyle name="Millares 2 10 2" xfId="578"/>
    <cellStyle name="Millares 2 10 2 2" xfId="2102"/>
    <cellStyle name="Millares 2 10 3" xfId="2101"/>
    <cellStyle name="Millares 2 11" xfId="509"/>
    <cellStyle name="Millares 2 11 2" xfId="100"/>
    <cellStyle name="Millares 2 11 2 2" xfId="2035"/>
    <cellStyle name="Millares 2 11 3" xfId="2089"/>
    <cellStyle name="Millares 2 12" xfId="514"/>
    <cellStyle name="Millares 2 12 2" xfId="728"/>
    <cellStyle name="Millares 2 12 2 2" xfId="2111"/>
    <cellStyle name="Millares 2 12 3" xfId="2091"/>
    <cellStyle name="Millares 2 13" xfId="517"/>
    <cellStyle name="Millares 2 13 2" xfId="900"/>
    <cellStyle name="Millares 2 13 2 2" xfId="2145"/>
    <cellStyle name="Millares 2 13 3" xfId="2092"/>
    <cellStyle name="Millares 2 14" xfId="901"/>
    <cellStyle name="Millares 2 14 2" xfId="902"/>
    <cellStyle name="Millares 2 14 2 2" xfId="2147"/>
    <cellStyle name="Millares 2 14 3" xfId="2146"/>
    <cellStyle name="Millares 2 15" xfId="904"/>
    <cellStyle name="Millares 2 15 2" xfId="906"/>
    <cellStyle name="Millares 2 15 2 2" xfId="2151"/>
    <cellStyle name="Millares 2 15 3" xfId="2149"/>
    <cellStyle name="Millares 2 16" xfId="909"/>
    <cellStyle name="Millares 2 16 2" xfId="915"/>
    <cellStyle name="Millares 2 16 2 2" xfId="2155"/>
    <cellStyle name="Millares 2 16 3" xfId="2153"/>
    <cellStyle name="Millares 2 17" xfId="917"/>
    <cellStyle name="Millares 2 17 2" xfId="919"/>
    <cellStyle name="Millares 2 17 2 2" xfId="2159"/>
    <cellStyle name="Millares 2 17 3" xfId="2157"/>
    <cellStyle name="Millares 2 18" xfId="921"/>
    <cellStyle name="Millares 2 18 2" xfId="926"/>
    <cellStyle name="Millares 2 18 2 2" xfId="2163"/>
    <cellStyle name="Millares 2 18 3" xfId="2161"/>
    <cellStyle name="Millares 2 19" xfId="929"/>
    <cellStyle name="Millares 2 19 2" xfId="931"/>
    <cellStyle name="Millares 2 19 2 2" xfId="2167"/>
    <cellStyle name="Millares 2 19 3" xfId="2165"/>
    <cellStyle name="Millares 2 2" xfId="934"/>
    <cellStyle name="Millares 2 2 2" xfId="685"/>
    <cellStyle name="Millares 2 2 2 2" xfId="764"/>
    <cellStyle name="Millares 2 2 2 2 2" xfId="2116"/>
    <cellStyle name="Millares 2 2 3" xfId="692"/>
    <cellStyle name="Millares 2 2 3 2" xfId="2109"/>
    <cellStyle name="Millares 2 2 4" xfId="2168"/>
    <cellStyle name="Millares 2 20" xfId="903"/>
    <cellStyle name="Millares 2 20 2" xfId="905"/>
    <cellStyle name="Millares 2 20 2 2" xfId="2150"/>
    <cellStyle name="Millares 2 20 3" xfId="2148"/>
    <cellStyle name="Millares 2 21" xfId="908"/>
    <cellStyle name="Millares 2 21 2" xfId="914"/>
    <cellStyle name="Millares 2 21 2 2" xfId="2154"/>
    <cellStyle name="Millares 2 21 3" xfId="2152"/>
    <cellStyle name="Millares 2 22" xfId="916"/>
    <cellStyle name="Millares 2 22 2" xfId="918"/>
    <cellStyle name="Millares 2 22 2 2" xfId="2158"/>
    <cellStyle name="Millares 2 22 3" xfId="2156"/>
    <cellStyle name="Millares 2 23" xfId="920"/>
    <cellStyle name="Millares 2 23 2" xfId="925"/>
    <cellStyle name="Millares 2 23 2 2" xfId="2162"/>
    <cellStyle name="Millares 2 23 3" xfId="2160"/>
    <cellStyle name="Millares 2 24" xfId="928"/>
    <cellStyle name="Millares 2 24 2" xfId="930"/>
    <cellStyle name="Millares 2 24 2 2" xfId="2166"/>
    <cellStyle name="Millares 2 24 3" xfId="2164"/>
    <cellStyle name="Millares 2 25" xfId="936"/>
    <cellStyle name="Millares 2 25 2" xfId="938"/>
    <cellStyle name="Millares 2 25 2 2" xfId="2172"/>
    <cellStyle name="Millares 2 25 3" xfId="2170"/>
    <cellStyle name="Millares 2 26" xfId="940"/>
    <cellStyle name="Millares 2 26 2" xfId="942"/>
    <cellStyle name="Millares 2 26 2 2" xfId="2176"/>
    <cellStyle name="Millares 2 26 3" xfId="2174"/>
    <cellStyle name="Millares 2 27" xfId="944"/>
    <cellStyle name="Millares 2 27 2" xfId="946"/>
    <cellStyle name="Millares 2 27 2 2" xfId="2180"/>
    <cellStyle name="Millares 2 27 3" xfId="2178"/>
    <cellStyle name="Millares 2 28" xfId="948"/>
    <cellStyle name="Millares 2 28 2" xfId="950"/>
    <cellStyle name="Millares 2 28 2 2" xfId="2184"/>
    <cellStyle name="Millares 2 28 3" xfId="2182"/>
    <cellStyle name="Millares 2 29" xfId="955"/>
    <cellStyle name="Millares 2 29 2" xfId="425"/>
    <cellStyle name="Millares 2 29 2 2" xfId="2070"/>
    <cellStyle name="Millares 2 29 3" xfId="2186"/>
    <cellStyle name="Millares 2 3" xfId="364"/>
    <cellStyle name="Millares 2 3 2" xfId="365"/>
    <cellStyle name="Millares 2 3 2 2" xfId="2058"/>
    <cellStyle name="Millares 2 3 3" xfId="2057"/>
    <cellStyle name="Millares 2 30" xfId="935"/>
    <cellStyle name="Millares 2 30 2" xfId="937"/>
    <cellStyle name="Millares 2 30 2 2" xfId="2171"/>
    <cellStyle name="Millares 2 30 3" xfId="2169"/>
    <cellStyle name="Millares 2 31" xfId="939"/>
    <cellStyle name="Millares 2 31 2" xfId="941"/>
    <cellStyle name="Millares 2 31 2 2" xfId="2175"/>
    <cellStyle name="Millares 2 31 3" xfId="2173"/>
    <cellStyle name="Millares 2 32" xfId="943"/>
    <cellStyle name="Millares 2 32 2" xfId="945"/>
    <cellStyle name="Millares 2 32 2 2" xfId="2179"/>
    <cellStyle name="Millares 2 32 3" xfId="2177"/>
    <cellStyle name="Millares 2 33" xfId="947"/>
    <cellStyle name="Millares 2 33 2" xfId="949"/>
    <cellStyle name="Millares 2 33 2 2" xfId="2183"/>
    <cellStyle name="Millares 2 33 3" xfId="2181"/>
    <cellStyle name="Millares 2 34" xfId="954"/>
    <cellStyle name="Millares 2 34 2" xfId="424"/>
    <cellStyle name="Millares 2 34 2 2" xfId="2069"/>
    <cellStyle name="Millares 2 34 3" xfId="2185"/>
    <cellStyle name="Millares 2 35" xfId="957"/>
    <cellStyle name="Millares 2 35 2" xfId="959"/>
    <cellStyle name="Millares 2 35 2 2" xfId="2190"/>
    <cellStyle name="Millares 2 35 3" xfId="2188"/>
    <cellStyle name="Millares 2 36" xfId="450"/>
    <cellStyle name="Millares 2 36 2" xfId="454"/>
    <cellStyle name="Millares 2 36 2 2" xfId="2079"/>
    <cellStyle name="Millares 2 36 3" xfId="2076"/>
    <cellStyle name="Millares 2 37" xfId="462"/>
    <cellStyle name="Millares 2 37 2" xfId="961"/>
    <cellStyle name="Millares 2 37 2 2" xfId="2192"/>
    <cellStyle name="Millares 2 37 3" xfId="2082"/>
    <cellStyle name="Millares 2 38" xfId="465"/>
    <cellStyle name="Millares 2 38 2" xfId="375"/>
    <cellStyle name="Millares 2 38 2 2" xfId="2061"/>
    <cellStyle name="Millares 2 38 3" xfId="2084"/>
    <cellStyle name="Millares 2 39" xfId="965"/>
    <cellStyle name="Millares 2 39 2" xfId="383"/>
    <cellStyle name="Millares 2 39 2 2" xfId="2066"/>
    <cellStyle name="Millares 2 39 3" xfId="2194"/>
    <cellStyle name="Millares 2 4" xfId="370"/>
    <cellStyle name="Millares 2 4 2" xfId="966"/>
    <cellStyle name="Millares 2 4 2 2" xfId="2195"/>
    <cellStyle name="Millares 2 4 3" xfId="2059"/>
    <cellStyle name="Millares 2 40" xfId="956"/>
    <cellStyle name="Millares 2 40 2" xfId="958"/>
    <cellStyle name="Millares 2 40 2 2" xfId="2189"/>
    <cellStyle name="Millares 2 40 3" xfId="2187"/>
    <cellStyle name="Millares 2 41" xfId="449"/>
    <cellStyle name="Millares 2 41 2" xfId="453"/>
    <cellStyle name="Millares 2 41 2 2" xfId="2078"/>
    <cellStyle name="Millares 2 41 3" xfId="2075"/>
    <cellStyle name="Millares 2 42" xfId="461"/>
    <cellStyle name="Millares 2 42 2" xfId="960"/>
    <cellStyle name="Millares 2 42 2 2" xfId="2191"/>
    <cellStyle name="Millares 2 42 3" xfId="2081"/>
    <cellStyle name="Millares 2 43" xfId="464"/>
    <cellStyle name="Millares 2 43 2" xfId="374"/>
    <cellStyle name="Millares 2 43 2 2" xfId="2060"/>
    <cellStyle name="Millares 2 43 3" xfId="2083"/>
    <cellStyle name="Millares 2 44" xfId="964"/>
    <cellStyle name="Millares 2 45" xfId="969"/>
    <cellStyle name="Millares 2 46" xfId="972"/>
    <cellStyle name="Millares 2 47" xfId="975"/>
    <cellStyle name="Millares 2 48" xfId="953"/>
    <cellStyle name="Millares 2 49" xfId="978"/>
    <cellStyle name="Millares 2 5" xfId="376"/>
    <cellStyle name="Millares 2 5 2" xfId="979"/>
    <cellStyle name="Millares 2 5 2 2" xfId="2196"/>
    <cellStyle name="Millares 2 5 3" xfId="2062"/>
    <cellStyle name="Millares 2 50" xfId="968"/>
    <cellStyle name="Millares 2 51" xfId="971"/>
    <cellStyle name="Millares 2 52" xfId="974"/>
    <cellStyle name="Millares 2 53" xfId="952"/>
    <cellStyle name="Millares 2 54" xfId="977"/>
    <cellStyle name="Millares 2 55" xfId="982"/>
    <cellStyle name="Millares 2 56" xfId="987"/>
    <cellStyle name="Millares 2 57" xfId="990"/>
    <cellStyle name="Millares 2 58" xfId="188"/>
    <cellStyle name="Millares 2 59" xfId="992"/>
    <cellStyle name="Millares 2 6" xfId="995"/>
    <cellStyle name="Millares 2 6 2" xfId="996"/>
    <cellStyle name="Millares 2 6 2 2" xfId="2201"/>
    <cellStyle name="Millares 2 6 3" xfId="2200"/>
    <cellStyle name="Millares 2 60" xfId="981"/>
    <cellStyle name="Millares 2 61" xfId="986"/>
    <cellStyle name="Millares 2 62" xfId="989"/>
    <cellStyle name="Millares 2 63" xfId="187"/>
    <cellStyle name="Millares 2 64" xfId="991"/>
    <cellStyle name="Millares 2 65" xfId="998"/>
    <cellStyle name="Millares 2 66" xfId="1000"/>
    <cellStyle name="Millares 2 67" xfId="1002"/>
    <cellStyle name="Millares 2 68" xfId="1004"/>
    <cellStyle name="Millares 2 69" xfId="1006"/>
    <cellStyle name="Millares 2 7" xfId="75"/>
    <cellStyle name="Millares 2 7 2" xfId="258"/>
    <cellStyle name="Millares 2 7 2 2" xfId="2048"/>
    <cellStyle name="Millares 2 7 3" xfId="2030"/>
    <cellStyle name="Millares 2 70" xfId="997"/>
    <cellStyle name="Millares 2 71" xfId="999"/>
    <cellStyle name="Millares 2 72" xfId="1001"/>
    <cellStyle name="Millares 2 73" xfId="1003"/>
    <cellStyle name="Millares 2 74" xfId="1005"/>
    <cellStyle name="Millares 2 75" xfId="1007"/>
    <cellStyle name="Millares 2 76" xfId="1008"/>
    <cellStyle name="Millares 2 76 2" xfId="2202"/>
    <cellStyle name="Millares 2 77" xfId="2144"/>
    <cellStyle name="Millares 2 8" xfId="92"/>
    <cellStyle name="Millares 2 8 2" xfId="274"/>
    <cellStyle name="Millares 2 8 2 2" xfId="2049"/>
    <cellStyle name="Millares 2 8 3" xfId="2034"/>
    <cellStyle name="Millares 2 9" xfId="109"/>
    <cellStyle name="Millares 2 9 2" xfId="296"/>
    <cellStyle name="Millares 2 9 2 2" xfId="2051"/>
    <cellStyle name="Millares 2 9 3" xfId="2036"/>
    <cellStyle name="Millares 20" xfId="881"/>
    <cellStyle name="Millares 20 2" xfId="883"/>
    <cellStyle name="Millares 20 2 2" xfId="440"/>
    <cellStyle name="Millares 20 2 2 2" xfId="2073"/>
    <cellStyle name="Millares 20 3" xfId="885"/>
    <cellStyle name="Millares 20 3 2" xfId="2137"/>
    <cellStyle name="Millares 20 4" xfId="2135"/>
    <cellStyle name="Millares 21" xfId="862"/>
    <cellStyle name="Millares 21 2" xfId="179"/>
    <cellStyle name="Millares 21 2 2" xfId="887"/>
    <cellStyle name="Millares 21 2 2 2" xfId="2139"/>
    <cellStyle name="Millares 21 3" xfId="769"/>
    <cellStyle name="Millares 21 3 2" xfId="2117"/>
    <cellStyle name="Millares 21 4" xfId="2129"/>
    <cellStyle name="Millares 22" xfId="869"/>
    <cellStyle name="Millares 22 2" xfId="872"/>
    <cellStyle name="Millares 22 2 2" xfId="64"/>
    <cellStyle name="Millares 22 2 2 2" xfId="2028"/>
    <cellStyle name="Millares 22 3" xfId="16"/>
    <cellStyle name="Millares 22 3 2" xfId="2025"/>
    <cellStyle name="Millares 22 4" xfId="2132"/>
    <cellStyle name="Millares 23" xfId="891"/>
    <cellStyle name="Millares 23 2" xfId="2"/>
    <cellStyle name="Millares 23 2 2" xfId="2023"/>
    <cellStyle name="Millares 23 3" xfId="2141"/>
    <cellStyle name="Millares 24" xfId="755"/>
    <cellStyle name="Millares 24 2" xfId="779"/>
    <cellStyle name="Millares 24 2 2" xfId="2119"/>
    <cellStyle name="Millares 25" xfId="236"/>
    <cellStyle name="Millares 25 2" xfId="1010"/>
    <cellStyle name="Millares 25 2 2" xfId="2204"/>
    <cellStyle name="Millares 25 3" xfId="2043"/>
    <cellStyle name="Millares 26" xfId="1013"/>
    <cellStyle name="Millares 26 2" xfId="1015"/>
    <cellStyle name="Millares 26 2 2" xfId="2208"/>
    <cellStyle name="Millares 26 3" xfId="2206"/>
    <cellStyle name="Millares 27" xfId="1017"/>
    <cellStyle name="Millares 27 2" xfId="1019"/>
    <cellStyle name="Millares 27 2 2" xfId="2212"/>
    <cellStyle name="Millares 27 3" xfId="2210"/>
    <cellStyle name="Millares 28" xfId="1021"/>
    <cellStyle name="Millares 28 2" xfId="1023"/>
    <cellStyle name="Millares 28 2 2" xfId="2216"/>
    <cellStyle name="Millares 28 3" xfId="2214"/>
    <cellStyle name="Millares 29" xfId="1025"/>
    <cellStyle name="Millares 29 2" xfId="1027"/>
    <cellStyle name="Millares 29 2 2" xfId="2220"/>
    <cellStyle name="Millares 29 3" xfId="2218"/>
    <cellStyle name="Millares 3" xfId="1031"/>
    <cellStyle name="Millares 3 10" xfId="1032"/>
    <cellStyle name="Millares 3 10 2" xfId="736"/>
    <cellStyle name="Millares 3 10 2 2" xfId="2112"/>
    <cellStyle name="Millares 3 10 3" xfId="2222"/>
    <cellStyle name="Millares 3 11" xfId="189"/>
    <cellStyle name="Millares 3 11 2" xfId="848"/>
    <cellStyle name="Millares 3 11 2 2" xfId="2126"/>
    <cellStyle name="Millares 3 11 3" xfId="2039"/>
    <cellStyle name="Millares 3 12" xfId="1033"/>
    <cellStyle name="Millares 3 12 2" xfId="1035"/>
    <cellStyle name="Millares 3 12 2 2" xfId="2224"/>
    <cellStyle name="Millares 3 12 3" xfId="2223"/>
    <cellStyle name="Millares 3 13" xfId="1036"/>
    <cellStyle name="Millares 3 13 2" xfId="1037"/>
    <cellStyle name="Millares 3 13 2 2" xfId="2226"/>
    <cellStyle name="Millares 3 13 3" xfId="2225"/>
    <cellStyle name="Millares 3 14" xfId="1038"/>
    <cellStyle name="Millares 3 14 2" xfId="1039"/>
    <cellStyle name="Millares 3 14 2 2" xfId="2228"/>
    <cellStyle name="Millares 3 14 3" xfId="2227"/>
    <cellStyle name="Millares 3 15" xfId="1044"/>
    <cellStyle name="Millares 3 15 2" xfId="1046"/>
    <cellStyle name="Millares 3 15 2 2" xfId="2232"/>
    <cellStyle name="Millares 3 15 3" xfId="2230"/>
    <cellStyle name="Millares 3 16" xfId="1048"/>
    <cellStyle name="Millares 3 16 2" xfId="1054"/>
    <cellStyle name="Millares 3 16 2 2" xfId="2236"/>
    <cellStyle name="Millares 3 16 3" xfId="2234"/>
    <cellStyle name="Millares 3 17" xfId="1057"/>
    <cellStyle name="Millares 3 17 2" xfId="1059"/>
    <cellStyle name="Millares 3 17 2 2" xfId="2241"/>
    <cellStyle name="Millares 3 17 3" xfId="2239"/>
    <cellStyle name="Millares 3 18" xfId="1061"/>
    <cellStyle name="Millares 3 18 2" xfId="1063"/>
    <cellStyle name="Millares 3 18 2 2" xfId="2245"/>
    <cellStyle name="Millares 3 18 3" xfId="2243"/>
    <cellStyle name="Millares 3 19" xfId="225"/>
    <cellStyle name="Millares 3 19 2" xfId="239"/>
    <cellStyle name="Millares 3 19 2 2" xfId="2045"/>
    <cellStyle name="Millares 3 19 3" xfId="2041"/>
    <cellStyle name="Millares 3 2" xfId="1064"/>
    <cellStyle name="Millares 3 2 2" xfId="1065"/>
    <cellStyle name="Millares 3 2 2 2" xfId="2247"/>
    <cellStyle name="Millares 3 2 3" xfId="2246"/>
    <cellStyle name="Millares 3 20" xfId="1043"/>
    <cellStyle name="Millares 3 20 2" xfId="1045"/>
    <cellStyle name="Millares 3 20 2 2" xfId="2231"/>
    <cellStyle name="Millares 3 20 3" xfId="2229"/>
    <cellStyle name="Millares 3 21" xfId="1047"/>
    <cellStyle name="Millares 3 21 2" xfId="1053"/>
    <cellStyle name="Millares 3 21 2 2" xfId="2235"/>
    <cellStyle name="Millares 3 21 3" xfId="2233"/>
    <cellStyle name="Millares 3 22" xfId="1056"/>
    <cellStyle name="Millares 3 22 2" xfId="1058"/>
    <cellStyle name="Millares 3 22 2 2" xfId="2240"/>
    <cellStyle name="Millares 3 22 3" xfId="2238"/>
    <cellStyle name="Millares 3 23" xfId="1060"/>
    <cellStyle name="Millares 3 23 2" xfId="1062"/>
    <cellStyle name="Millares 3 23 2 2" xfId="2244"/>
    <cellStyle name="Millares 3 23 3" xfId="2242"/>
    <cellStyle name="Millares 3 24" xfId="224"/>
    <cellStyle name="Millares 3 24 2" xfId="238"/>
    <cellStyle name="Millares 3 24 2 2" xfId="2044"/>
    <cellStyle name="Millares 3 24 3" xfId="2040"/>
    <cellStyle name="Millares 3 25" xfId="539"/>
    <cellStyle name="Millares 3 25 2" xfId="508"/>
    <cellStyle name="Millares 3 25 2 2" xfId="2088"/>
    <cellStyle name="Millares 3 25 3" xfId="2095"/>
    <cellStyle name="Millares 3 26" xfId="542"/>
    <cellStyle name="Millares 3 26 2" xfId="984"/>
    <cellStyle name="Millares 3 26 2 2" xfId="2198"/>
    <cellStyle name="Millares 3 26 3" xfId="2097"/>
    <cellStyle name="Millares 3 27" xfId="1069"/>
    <cellStyle name="Millares 3 27 2" xfId="430"/>
    <cellStyle name="Millares 3 27 2 2" xfId="2072"/>
    <cellStyle name="Millares 3 27 3" xfId="2249"/>
    <cellStyle name="Millares 3 28" xfId="1071"/>
    <cellStyle name="Millares 3 28 2" xfId="1073"/>
    <cellStyle name="Millares 3 28 2 2" xfId="2252"/>
    <cellStyle name="Millares 3 28 3" xfId="2250"/>
    <cellStyle name="Millares 3 29" xfId="1075"/>
    <cellStyle name="Millares 3 29 2" xfId="1076"/>
    <cellStyle name="Millares 3 29 2 2" xfId="2254"/>
    <cellStyle name="Millares 3 29 3" xfId="2253"/>
    <cellStyle name="Millares 3 3" xfId="377"/>
    <cellStyle name="Millares 3 3 2" xfId="148"/>
    <cellStyle name="Millares 3 3 2 2" xfId="2037"/>
    <cellStyle name="Millares 3 3 3" xfId="2063"/>
    <cellStyle name="Millares 3 30" xfId="538"/>
    <cellStyle name="Millares 3 30 2" xfId="507"/>
    <cellStyle name="Millares 3 30 2 2" xfId="2087"/>
    <cellStyle name="Millares 3 30 3" xfId="2094"/>
    <cellStyle name="Millares 3 31" xfId="541"/>
    <cellStyle name="Millares 3 31 2" xfId="983"/>
    <cellStyle name="Millares 3 31 2 2" xfId="2197"/>
    <cellStyle name="Millares 3 31 3" xfId="2096"/>
    <cellStyle name="Millares 3 32" xfId="1068"/>
    <cellStyle name="Millares 3 32 2" xfId="429"/>
    <cellStyle name="Millares 3 32 2 2" xfId="2071"/>
    <cellStyle name="Millares 3 32 3" xfId="2248"/>
    <cellStyle name="Millares 3 33" xfId="1070"/>
    <cellStyle name="Millares 3 33 2" xfId="1072"/>
    <cellStyle name="Millares 3 33 2 2" xfId="1079"/>
    <cellStyle name="Millares 3 33 2 2 2" xfId="2255"/>
    <cellStyle name="Millares 3 33 2 3" xfId="2251"/>
    <cellStyle name="Millares 3 34" xfId="1074"/>
    <cellStyle name="Millares 3 35" xfId="1081"/>
    <cellStyle name="Millares 3 36" xfId="1083"/>
    <cellStyle name="Millares 3 37" xfId="1085"/>
    <cellStyle name="Millares 3 38" xfId="1087"/>
    <cellStyle name="Millares 3 39" xfId="1089"/>
    <cellStyle name="Millares 3 4" xfId="379"/>
    <cellStyle name="Millares 3 4 2" xfId="1094"/>
    <cellStyle name="Millares 3 4 2 2" xfId="2256"/>
    <cellStyle name="Millares 3 4 3" xfId="2064"/>
    <cellStyle name="Millares 3 40" xfId="1080"/>
    <cellStyle name="Millares 3 41" xfId="1082"/>
    <cellStyle name="Millares 3 42" xfId="1084"/>
    <cellStyle name="Millares 3 43" xfId="1086"/>
    <cellStyle name="Millares 3 44" xfId="1088"/>
    <cellStyle name="Millares 3 45" xfId="933"/>
    <cellStyle name="Millares 3 46" xfId="362"/>
    <cellStyle name="Millares 3 47" xfId="368"/>
    <cellStyle name="Millares 3 48" xfId="372"/>
    <cellStyle name="Millares 3 49" xfId="994"/>
    <cellStyle name="Millares 3 5" xfId="381"/>
    <cellStyle name="Millares 3 5 2" xfId="1096"/>
    <cellStyle name="Millares 3 5 2 2" xfId="2257"/>
    <cellStyle name="Millares 3 5 3" xfId="2065"/>
    <cellStyle name="Millares 3 50" xfId="932"/>
    <cellStyle name="Millares 3 51" xfId="361"/>
    <cellStyle name="Millares 3 52" xfId="367"/>
    <cellStyle name="Millares 3 53" xfId="371"/>
    <cellStyle name="Millares 3 54" xfId="993"/>
    <cellStyle name="Millares 3 55" xfId="74"/>
    <cellStyle name="Millares 3 56" xfId="91"/>
    <cellStyle name="Millares 3 57" xfId="107"/>
    <cellStyle name="Millares 3 58" xfId="124"/>
    <cellStyle name="Millares 3 59" xfId="71"/>
    <cellStyle name="Millares 3 6" xfId="1097"/>
    <cellStyle name="Millares 3 6 2" xfId="1098"/>
    <cellStyle name="Millares 3 6 2 2" xfId="2259"/>
    <cellStyle name="Millares 3 6 3" xfId="2258"/>
    <cellStyle name="Millares 3 60" xfId="73"/>
    <cellStyle name="Millares 3 61" xfId="90"/>
    <cellStyle name="Millares 3 62" xfId="106"/>
    <cellStyle name="Millares 3 63" xfId="123"/>
    <cellStyle name="Millares 3 64" xfId="70"/>
    <cellStyle name="Millares 3 65" xfId="85"/>
    <cellStyle name="Millares 3 66" xfId="1099"/>
    <cellStyle name="Millares 3 66 2" xfId="2260"/>
    <cellStyle name="Millares 3 67" xfId="2221"/>
    <cellStyle name="Millares 3 7" xfId="1100"/>
    <cellStyle name="Millares 3 7 2" xfId="1101"/>
    <cellStyle name="Millares 3 7 2 2" xfId="2262"/>
    <cellStyle name="Millares 3 7 3" xfId="2261"/>
    <cellStyle name="Millares 3 8" xfId="1102"/>
    <cellStyle name="Millares 3 8 2" xfId="513"/>
    <cellStyle name="Millares 3 8 2 2" xfId="2090"/>
    <cellStyle name="Millares 3 8 3" xfId="2263"/>
    <cellStyle name="Millares 3 9" xfId="1103"/>
    <cellStyle name="Millares 3 9 2" xfId="988"/>
    <cellStyle name="Millares 3 9 2 2" xfId="2199"/>
    <cellStyle name="Millares 3 9 3" xfId="2264"/>
    <cellStyle name="Millares 30" xfId="235"/>
    <cellStyle name="Millares 30 2" xfId="1009"/>
    <cellStyle name="Millares 30 2 2" xfId="2203"/>
    <cellStyle name="Millares 30 3" xfId="2042"/>
    <cellStyle name="Millares 31" xfId="1012"/>
    <cellStyle name="Millares 31 2" xfId="1014"/>
    <cellStyle name="Millares 31 2 2" xfId="2207"/>
    <cellStyle name="Millares 31 3" xfId="2205"/>
    <cellStyle name="Millares 32" xfId="1016"/>
    <cellStyle name="Millares 32 2" xfId="1018"/>
    <cellStyle name="Millares 32 2 2" xfId="2211"/>
    <cellStyle name="Millares 32 3" xfId="2209"/>
    <cellStyle name="Millares 33" xfId="1020"/>
    <cellStyle name="Millares 33 2" xfId="1022"/>
    <cellStyle name="Millares 33 2 2" xfId="2215"/>
    <cellStyle name="Millares 33 3" xfId="2213"/>
    <cellStyle name="Millares 34" xfId="1024"/>
    <cellStyle name="Millares 34 2" xfId="1026"/>
    <cellStyle name="Millares 34 2 2" xfId="2219"/>
    <cellStyle name="Millares 34 3" xfId="2217"/>
    <cellStyle name="Millares 35" xfId="1104"/>
    <cellStyle name="Millares 36" xfId="1106"/>
    <cellStyle name="Millares 37" xfId="1107"/>
    <cellStyle name="Millares 37 2" xfId="1109"/>
    <cellStyle name="Millares 37 2 2" xfId="2266"/>
    <cellStyle name="Millares 37 3" xfId="2265"/>
    <cellStyle name="Millares 4" xfId="1113"/>
    <cellStyle name="Millares 4 2" xfId="1116"/>
    <cellStyle name="Millares 4 3" xfId="386"/>
    <cellStyle name="Millares 4 3 2" xfId="338"/>
    <cellStyle name="Millares 4 3 2 2" xfId="1117"/>
    <cellStyle name="Millares 4 3 2 2 2" xfId="2268"/>
    <cellStyle name="Millares 4 3 3" xfId="345"/>
    <cellStyle name="Millares 4 3 3 2" xfId="2056"/>
    <cellStyle name="Millares 4 4" xfId="390"/>
    <cellStyle name="Millares 4 4 2" xfId="2067"/>
    <cellStyle name="Millares 4 5" xfId="2267"/>
    <cellStyle name="Millares 41" xfId="1105"/>
    <cellStyle name="Millares 41 10" xfId="1118"/>
    <cellStyle name="Millares 41 11" xfId="1119"/>
    <cellStyle name="Millares 41 12" xfId="1120"/>
    <cellStyle name="Millares 41 13" xfId="1121"/>
    <cellStyle name="Millares 41 14" xfId="1122"/>
    <cellStyle name="Millares 41 15" xfId="833"/>
    <cellStyle name="Millares 41 16" xfId="836"/>
    <cellStyle name="Millares 41 17" xfId="1124"/>
    <cellStyle name="Millares 41 18" xfId="1115"/>
    <cellStyle name="Millares 41 19" xfId="385"/>
    <cellStyle name="Millares 41 2" xfId="1125"/>
    <cellStyle name="Millares 41 2 2" xfId="62"/>
    <cellStyle name="Millares 41 20" xfId="832"/>
    <cellStyle name="Millares 41 21" xfId="835"/>
    <cellStyle name="Millares 41 22" xfId="1123"/>
    <cellStyle name="Millares 41 23" xfId="1114"/>
    <cellStyle name="Millares 41 24" xfId="384"/>
    <cellStyle name="Millares 41 25" xfId="389"/>
    <cellStyle name="Millares 41 26" xfId="393"/>
    <cellStyle name="Millares 41 27" xfId="1127"/>
    <cellStyle name="Millares 41 28" xfId="1128"/>
    <cellStyle name="Millares 41 29" xfId="1129"/>
    <cellStyle name="Millares 41 3" xfId="1130"/>
    <cellStyle name="Millares 41 30" xfId="388"/>
    <cellStyle name="Millares 41 31" xfId="392"/>
    <cellStyle name="Millares 41 32" xfId="1126"/>
    <cellStyle name="Millares 41 4" xfId="1131"/>
    <cellStyle name="Millares 41 5" xfId="1132"/>
    <cellStyle name="Millares 41 6" xfId="1133"/>
    <cellStyle name="Millares 41 7" xfId="1134"/>
    <cellStyle name="Millares 41 8" xfId="1135"/>
    <cellStyle name="Millares 41 9" xfId="1136"/>
    <cellStyle name="Millares 5" xfId="927"/>
    <cellStyle name="Millares 5 2" xfId="1137"/>
    <cellStyle name="Millares 5 3" xfId="314"/>
    <cellStyle name="Millares 5 4" xfId="398"/>
    <cellStyle name="Millares 5 4 2" xfId="2068"/>
    <cellStyle name="Millares 6" xfId="506"/>
    <cellStyle name="Millares 6 2" xfId="1138"/>
    <cellStyle name="Millares 6 2 2" xfId="2269"/>
    <cellStyle name="Millares 6 3" xfId="2086"/>
    <cellStyle name="Millares 7" xfId="1142"/>
    <cellStyle name="Millares 7 2" xfId="1144"/>
    <cellStyle name="Millares 7 2 2" xfId="2271"/>
    <cellStyle name="Millares 7 3" xfId="2270"/>
    <cellStyle name="Millares 8" xfId="1055"/>
    <cellStyle name="Millares 8 2" xfId="1145"/>
    <cellStyle name="Millares 8 2 2" xfId="1152"/>
    <cellStyle name="Millares 8 2 2 2" xfId="2272"/>
    <cellStyle name="Millares 8 3" xfId="1154"/>
    <cellStyle name="Millares 8 3 2" xfId="2273"/>
    <cellStyle name="Millares 8 4" xfId="2237"/>
    <cellStyle name="Millares 9" xfId="1095"/>
    <cellStyle name="Millares 9 2" xfId="1156"/>
    <cellStyle name="Millares 9 2 2" xfId="1158"/>
    <cellStyle name="Millares 9 2 2 2" xfId="2275"/>
    <cellStyle name="Millares 9 2 3" xfId="2274"/>
    <cellStyle name="Millares 9 3" xfId="1160"/>
    <cellStyle name="Millares 9 3 2" xfId="1164"/>
    <cellStyle name="Millares 9 3 2 2" xfId="2276"/>
    <cellStyle name="Moneda" xfId="15" builtinId="4"/>
    <cellStyle name="Moneda [0]" xfId="3" builtinId="7"/>
    <cellStyle name="Moneda [0] 2" xfId="894"/>
    <cellStyle name="Moneda 10" xfId="551"/>
    <cellStyle name="Moneda 10 2" xfId="2100"/>
    <cellStyle name="Moneda 11" xfId="555"/>
    <cellStyle name="Moneda 2" xfId="1166"/>
    <cellStyle name="Moneda 2 10" xfId="1167"/>
    <cellStyle name="Moneda 2 11" xfId="1168"/>
    <cellStyle name="Moneda 2 12" xfId="1108"/>
    <cellStyle name="Moneda 2 13" xfId="1169"/>
    <cellStyle name="Moneda 2 14" xfId="521"/>
    <cellStyle name="Moneda 2 15" xfId="300"/>
    <cellStyle name="Moneda 2 16" xfId="1171"/>
    <cellStyle name="Moneda 2 17" xfId="1173"/>
    <cellStyle name="Moneda 2 18" xfId="1175"/>
    <cellStyle name="Moneda 2 19" xfId="245"/>
    <cellStyle name="Moneda 2 2" xfId="746"/>
    <cellStyle name="Moneda 2 2 10" xfId="1176"/>
    <cellStyle name="Moneda 2 2 11" xfId="1177"/>
    <cellStyle name="Moneda 2 2 12" xfId="1178"/>
    <cellStyle name="Moneda 2 2 13" xfId="1179"/>
    <cellStyle name="Moneda 2 2 14" xfId="1"/>
    <cellStyle name="Moneda 2 2 15" xfId="1181"/>
    <cellStyle name="Moneda 2 2 16" xfId="1183"/>
    <cellStyle name="Moneda 2 2 17" xfId="1185"/>
    <cellStyle name="Moneda 2 2 18" xfId="1187"/>
    <cellStyle name="Moneda 2 2 19" xfId="1189"/>
    <cellStyle name="Moneda 2 2 2" xfId="699"/>
    <cellStyle name="Moneda 2 2 2 2" xfId="1190"/>
    <cellStyle name="Moneda 2 2 2 3" xfId="1147"/>
    <cellStyle name="Moneda 2 2 20" xfId="1180"/>
    <cellStyle name="Moneda 2 2 21" xfId="1182"/>
    <cellStyle name="Moneda 2 2 22" xfId="1184"/>
    <cellStyle name="Moneda 2 2 23" xfId="1186"/>
    <cellStyle name="Moneda 2 2 24" xfId="1188"/>
    <cellStyle name="Moneda 2 2 25" xfId="1163"/>
    <cellStyle name="Moneda 2 2 26" xfId="1196"/>
    <cellStyle name="Moneda 2 2 27" xfId="1199"/>
    <cellStyle name="Moneda 2 2 28" xfId="1202"/>
    <cellStyle name="Moneda 2 2 29" xfId="1205"/>
    <cellStyle name="Moneda 2 2 3" xfId="1208"/>
    <cellStyle name="Moneda 2 2 30" xfId="1162"/>
    <cellStyle name="Moneda 2 2 31" xfId="1195"/>
    <cellStyle name="Moneda 2 2 32" xfId="1198"/>
    <cellStyle name="Moneda 2 2 33" xfId="1201"/>
    <cellStyle name="Moneda 2 2 33 2" xfId="759"/>
    <cellStyle name="Moneda 2 2 34" xfId="1204"/>
    <cellStyle name="Moneda 2 2 35" xfId="1210"/>
    <cellStyle name="Moneda 2 2 36" xfId="1213"/>
    <cellStyle name="Moneda 2 2 37" xfId="1216"/>
    <cellStyle name="Moneda 2 2 38" xfId="1219"/>
    <cellStyle name="Moneda 2 2 39" xfId="1221"/>
    <cellStyle name="Moneda 2 2 4" xfId="1223"/>
    <cellStyle name="Moneda 2 2 40" xfId="1209"/>
    <cellStyle name="Moneda 2 2 41" xfId="1212"/>
    <cellStyle name="Moneda 2 2 42" xfId="1215"/>
    <cellStyle name="Moneda 2 2 43" xfId="1218"/>
    <cellStyle name="Moneda 2 2 44" xfId="1220"/>
    <cellStyle name="Moneda 2 2 45" xfId="1225"/>
    <cellStyle name="Moneda 2 2 46" xfId="1227"/>
    <cellStyle name="Moneda 2 2 47" xfId="1229"/>
    <cellStyle name="Moneda 2 2 48" xfId="1231"/>
    <cellStyle name="Moneda 2 2 49" xfId="1233"/>
    <cellStyle name="Moneda 2 2 5" xfId="214"/>
    <cellStyle name="Moneda 2 2 50" xfId="1224"/>
    <cellStyle name="Moneda 2 2 51" xfId="1226"/>
    <cellStyle name="Moneda 2 2 52" xfId="1228"/>
    <cellStyle name="Moneda 2 2 53" xfId="1230"/>
    <cellStyle name="Moneda 2 2 54" xfId="1232"/>
    <cellStyle name="Moneda 2 2 55" xfId="1235"/>
    <cellStyle name="Moneda 2 2 56" xfId="1237"/>
    <cellStyle name="Moneda 2 2 57" xfId="1239"/>
    <cellStyle name="Moneda 2 2 58" xfId="1241"/>
    <cellStyle name="Moneda 2 2 59" xfId="1078"/>
    <cellStyle name="Moneda 2 2 6" xfId="1242"/>
    <cellStyle name="Moneda 2 2 60" xfId="1234"/>
    <cellStyle name="Moneda 2 2 61" xfId="1236"/>
    <cellStyle name="Moneda 2 2 62" xfId="1238"/>
    <cellStyle name="Moneda 2 2 63" xfId="1240"/>
    <cellStyle name="Moneda 2 2 64" xfId="1077"/>
    <cellStyle name="Moneda 2 2 65" xfId="1243"/>
    <cellStyle name="Moneda 2 2 7" xfId="1244"/>
    <cellStyle name="Moneda 2 2 8" xfId="1245"/>
    <cellStyle name="Moneda 2 2 9" xfId="1246"/>
    <cellStyle name="Moneda 2 20" xfId="299"/>
    <cellStyle name="Moneda 2 21" xfId="1170"/>
    <cellStyle name="Moneda 2 22" xfId="1172"/>
    <cellStyle name="Moneda 2 23" xfId="1174"/>
    <cellStyle name="Moneda 2 24" xfId="244"/>
    <cellStyle name="Moneda 2 25" xfId="1249"/>
    <cellStyle name="Moneda 2 26" xfId="1251"/>
    <cellStyle name="Moneda 2 27" xfId="1253"/>
    <cellStyle name="Moneda 2 28" xfId="851"/>
    <cellStyle name="Moneda 2 29" xfId="1255"/>
    <cellStyle name="Moneda 2 3" xfId="1256"/>
    <cellStyle name="Moneda 2 3 10" xfId="435"/>
    <cellStyle name="Moneda 2 3 11" xfId="1259"/>
    <cellStyle name="Moneda 2 3 12" xfId="1262"/>
    <cellStyle name="Moneda 2 3 13" xfId="1265"/>
    <cellStyle name="Moneda 2 3 14" xfId="1268"/>
    <cellStyle name="Moneda 2 3 15" xfId="1272"/>
    <cellStyle name="Moneda 2 3 16" xfId="535"/>
    <cellStyle name="Moneda 2 3 17" xfId="206"/>
    <cellStyle name="Moneda 2 3 18" xfId="528"/>
    <cellStyle name="Moneda 2 3 19" xfId="1276"/>
    <cellStyle name="Moneda 2 3 2" xfId="87"/>
    <cellStyle name="Moneda 2 3 2 2" xfId="458"/>
    <cellStyle name="Moneda 2 3 20" xfId="1271"/>
    <cellStyle name="Moneda 2 3 21" xfId="534"/>
    <cellStyle name="Moneda 2 3 22" xfId="205"/>
    <cellStyle name="Moneda 2 3 23" xfId="527"/>
    <cellStyle name="Moneda 2 3 24" xfId="1275"/>
    <cellStyle name="Moneda 2 3 25" xfId="1280"/>
    <cellStyle name="Moneda 2 3 26" xfId="67"/>
    <cellStyle name="Moneda 2 3 27" xfId="1282"/>
    <cellStyle name="Moneda 2 3 28" xfId="1283"/>
    <cellStyle name="Moneda 2 3 29" xfId="1284"/>
    <cellStyle name="Moneda 2 3 3" xfId="1285"/>
    <cellStyle name="Moneda 2 3 30" xfId="1279"/>
    <cellStyle name="Moneda 2 3 31" xfId="66"/>
    <cellStyle name="Moneda 2 3 32" xfId="1281"/>
    <cellStyle name="Moneda 2 3 4" xfId="1286"/>
    <cellStyle name="Moneda 2 3 5" xfId="893"/>
    <cellStyle name="Moneda 2 3 6" xfId="1287"/>
    <cellStyle name="Moneda 2 3 7" xfId="1288"/>
    <cellStyle name="Moneda 2 3 8" xfId="1289"/>
    <cellStyle name="Moneda 2 3 9" xfId="1290"/>
    <cellStyle name="Moneda 2 30" xfId="1248"/>
    <cellStyle name="Moneda 2 31" xfId="1250"/>
    <cellStyle name="Moneda 2 32" xfId="1252"/>
    <cellStyle name="Moneda 2 33" xfId="850"/>
    <cellStyle name="Moneda 2 34" xfId="1254"/>
    <cellStyle name="Moneda 2 35" xfId="1292"/>
    <cellStyle name="Moneda 2 36" xfId="1294"/>
    <cellStyle name="Moneda 2 37" xfId="1296"/>
    <cellStyle name="Moneda 2 38" xfId="586"/>
    <cellStyle name="Moneda 2 39" xfId="590"/>
    <cellStyle name="Moneda 2 4" xfId="1143"/>
    <cellStyle name="Moneda 2 4 10" xfId="1301"/>
    <cellStyle name="Moneda 2 4 11" xfId="1305"/>
    <cellStyle name="Moneda 2 4 12" xfId="899"/>
    <cellStyle name="Moneda 2 4 13" xfId="830"/>
    <cellStyle name="Moneda 2 4 14" xfId="840"/>
    <cellStyle name="Moneda 2 4 15" xfId="847"/>
    <cellStyle name="Moneda 2 4 16" xfId="197"/>
    <cellStyle name="Moneda 2 4 17" xfId="856"/>
    <cellStyle name="Moneda 2 4 18" xfId="880"/>
    <cellStyle name="Moneda 2 4 19" xfId="861"/>
    <cellStyle name="Moneda 2 4 2" xfId="1306"/>
    <cellStyle name="Moneda 2 4 2 2" xfId="1042"/>
    <cellStyle name="Moneda 2 4 20" xfId="846"/>
    <cellStyle name="Moneda 2 4 21" xfId="196"/>
    <cellStyle name="Moneda 2 4 22" xfId="855"/>
    <cellStyle name="Moneda 2 4 23" xfId="879"/>
    <cellStyle name="Moneda 2 4 24" xfId="860"/>
    <cellStyle name="Moneda 2 4 25" xfId="868"/>
    <cellStyle name="Moneda 2 4 26" xfId="890"/>
    <cellStyle name="Moneda 2 4 27" xfId="754"/>
    <cellStyle name="Moneda 2 4 28" xfId="234"/>
    <cellStyle name="Moneda 2 4 29" xfId="1011"/>
    <cellStyle name="Moneda 2 4 3" xfId="1307"/>
    <cellStyle name="Moneda 2 4 30" xfId="867"/>
    <cellStyle name="Moneda 2 4 31" xfId="889"/>
    <cellStyle name="Moneda 2 4 32" xfId="753"/>
    <cellStyle name="Moneda 2 4 4" xfId="1308"/>
    <cellStyle name="Moneda 2 4 5" xfId="1309"/>
    <cellStyle name="Moneda 2 4 6" xfId="1310"/>
    <cellStyle name="Moneda 2 4 7" xfId="1311"/>
    <cellStyle name="Moneda 2 4 8" xfId="1312"/>
    <cellStyle name="Moneda 2 4 9" xfId="1313"/>
    <cellStyle name="Moneda 2 40" xfId="1291"/>
    <cellStyle name="Moneda 2 41" xfId="1293"/>
    <cellStyle name="Moneda 2 42" xfId="1295"/>
    <cellStyle name="Moneda 2 43" xfId="585"/>
    <cellStyle name="Moneda 2 44" xfId="589"/>
    <cellStyle name="Moneda 2 45" xfId="593"/>
    <cellStyle name="Moneda 2 46" xfId="1315"/>
    <cellStyle name="Moneda 2 47" xfId="1317"/>
    <cellStyle name="Moneda 2 48" xfId="1319"/>
    <cellStyle name="Moneda 2 49" xfId="1321"/>
    <cellStyle name="Moneda 2 5" xfId="29"/>
    <cellStyle name="Moneda 2 5 10" xfId="1030"/>
    <cellStyle name="Moneda 2 5 11" xfId="1112"/>
    <cellStyle name="Moneda 2 5 12" xfId="924"/>
    <cellStyle name="Moneda 2 5 13" xfId="505"/>
    <cellStyle name="Moneda 2 5 14" xfId="1141"/>
    <cellStyle name="Moneda 2 5 15" xfId="1052"/>
    <cellStyle name="Moneda 2 5 16" xfId="1093"/>
    <cellStyle name="Moneda 2 5 17" xfId="1325"/>
    <cellStyle name="Moneda 2 5 18" xfId="1194"/>
    <cellStyle name="Moneda 2 5 19" xfId="1151"/>
    <cellStyle name="Moneda 2 5 2" xfId="419"/>
    <cellStyle name="Moneda 2 5 2 2" xfId="659"/>
    <cellStyle name="Moneda 2 5 20" xfId="1051"/>
    <cellStyle name="Moneda 2 5 21" xfId="1092"/>
    <cellStyle name="Moneda 2 5 22" xfId="1324"/>
    <cellStyle name="Moneda 2 5 23" xfId="1193"/>
    <cellStyle name="Moneda 2 5 24" xfId="1150"/>
    <cellStyle name="Moneda 2 5 25" xfId="1329"/>
    <cellStyle name="Moneda 2 5 26" xfId="1331"/>
    <cellStyle name="Moneda 2 5 27" xfId="806"/>
    <cellStyle name="Moneda 2 5 28" xfId="812"/>
    <cellStyle name="Moneda 2 5 29" xfId="1332"/>
    <cellStyle name="Moneda 2 5 3" xfId="1333"/>
    <cellStyle name="Moneda 2 5 30" xfId="1328"/>
    <cellStyle name="Moneda 2 5 31" xfId="1330"/>
    <cellStyle name="Moneda 2 5 32" xfId="805"/>
    <cellStyle name="Moneda 2 5 4" xfId="1334"/>
    <cellStyle name="Moneda 2 5 5" xfId="1335"/>
    <cellStyle name="Moneda 2 5 6" xfId="1336"/>
    <cellStyle name="Moneda 2 5 7" xfId="323"/>
    <cellStyle name="Moneda 2 5 8" xfId="1337"/>
    <cellStyle name="Moneda 2 5 9" xfId="758"/>
    <cellStyle name="Moneda 2 50" xfId="592"/>
    <cellStyle name="Moneda 2 51" xfId="1314"/>
    <cellStyle name="Moneda 2 52" xfId="1316"/>
    <cellStyle name="Moneda 2 53" xfId="1318"/>
    <cellStyle name="Moneda 2 54" xfId="1320"/>
    <cellStyle name="Moneda 2 55" xfId="1338"/>
    <cellStyle name="Moneda 2 56" xfId="1340"/>
    <cellStyle name="Moneda 2 57" xfId="1342"/>
    <cellStyle name="Moneda 2 58" xfId="1344"/>
    <cellStyle name="Moneda 2 59" xfId="1346"/>
    <cellStyle name="Moneda 2 6" xfId="1348"/>
    <cellStyle name="Moneda 2 6 2" xfId="1349"/>
    <cellStyle name="Moneda 2 60" xfId="1339"/>
    <cellStyle name="Moneda 2 61" xfId="1341"/>
    <cellStyle name="Moneda 2 62" xfId="1343"/>
    <cellStyle name="Moneda 2 63" xfId="1345"/>
    <cellStyle name="Moneda 2 64" xfId="1347"/>
    <cellStyle name="Moneda 2 65" xfId="1350"/>
    <cellStyle name="Moneda 2 66" xfId="1351"/>
    <cellStyle name="Moneda 2 67" xfId="1352"/>
    <cellStyle name="Moneda 2 68" xfId="2022"/>
    <cellStyle name="Moneda 2 7" xfId="1353"/>
    <cellStyle name="Moneda 2 8" xfId="1354"/>
    <cellStyle name="Moneda 2 9" xfId="1355"/>
    <cellStyle name="Moneda 3" xfId="1356"/>
    <cellStyle name="Moneda 3 10" xfId="493"/>
    <cellStyle name="Moneda 3 11" xfId="597"/>
    <cellStyle name="Moneda 3 12" xfId="605"/>
    <cellStyle name="Moneda 3 13" xfId="613"/>
    <cellStyle name="Moneda 3 14" xfId="628"/>
    <cellStyle name="Moneda 3 15" xfId="636"/>
    <cellStyle name="Moneda 3 16" xfId="80"/>
    <cellStyle name="Moneda 3 17" xfId="101"/>
    <cellStyle name="Moneda 3 18" xfId="118"/>
    <cellStyle name="Moneda 3 19" xfId="132"/>
    <cellStyle name="Moneda 3 2" xfId="1357"/>
    <cellStyle name="Moneda 3 2 10" xfId="1358"/>
    <cellStyle name="Moneda 3 2 11" xfId="1359"/>
    <cellStyle name="Moneda 3 2 12" xfId="1360"/>
    <cellStyle name="Moneda 3 2 13" xfId="1362"/>
    <cellStyle name="Moneda 3 2 14" xfId="1363"/>
    <cellStyle name="Moneda 3 2 15" xfId="1364"/>
    <cellStyle name="Moneda 3 2 16" xfId="1366"/>
    <cellStyle name="Moneda 3 2 17" xfId="1368"/>
    <cellStyle name="Moneda 3 2 18" xfId="1370"/>
    <cellStyle name="Moneda 3 2 19" xfId="1372"/>
    <cellStyle name="Moneda 3 2 2" xfId="1374"/>
    <cellStyle name="Moneda 3 2 2 2" xfId="1377"/>
    <cellStyle name="Moneda 3 2 2 3" xfId="1378"/>
    <cellStyle name="Moneda 3 2 20" xfId="1365"/>
    <cellStyle name="Moneda 3 2 21" xfId="1367"/>
    <cellStyle name="Moneda 3 2 22" xfId="1369"/>
    <cellStyle name="Moneda 3 2 23" xfId="1371"/>
    <cellStyle name="Moneda 3 2 24" xfId="1373"/>
    <cellStyle name="Moneda 3 2 25" xfId="1379"/>
    <cellStyle name="Moneda 3 2 26" xfId="570"/>
    <cellStyle name="Moneda 3 2 27" xfId="1381"/>
    <cellStyle name="Moneda 3 2 28" xfId="1383"/>
    <cellStyle name="Moneda 3 2 29" xfId="1385"/>
    <cellStyle name="Moneda 3 2 3" xfId="1387"/>
    <cellStyle name="Moneda 3 2 3 2" xfId="1390"/>
    <cellStyle name="Moneda 3 2 3 3" xfId="1391"/>
    <cellStyle name="Moneda 3 2 30" xfId="1380"/>
    <cellStyle name="Moneda 3 2 31" xfId="571"/>
    <cellStyle name="Moneda 3 2 32" xfId="1382"/>
    <cellStyle name="Moneda 3 2 33" xfId="1384"/>
    <cellStyle name="Moneda 3 2 34" xfId="1386"/>
    <cellStyle name="Moneda 3 2 35" xfId="1392"/>
    <cellStyle name="Moneda 3 2 36" xfId="1394"/>
    <cellStyle name="Moneda 3 2 37" xfId="1396"/>
    <cellStyle name="Moneda 3 2 38" xfId="1398"/>
    <cellStyle name="Moneda 3 2 39" xfId="1400"/>
    <cellStyle name="Moneda 3 2 4" xfId="1402"/>
    <cellStyle name="Moneda 3 2 4 2" xfId="1405"/>
    <cellStyle name="Moneda 3 2 4 3" xfId="1406"/>
    <cellStyle name="Moneda 3 2 40" xfId="1393"/>
    <cellStyle name="Moneda 3 2 41" xfId="1395"/>
    <cellStyle name="Moneda 3 2 42" xfId="1397"/>
    <cellStyle name="Moneda 3 2 43" xfId="1399"/>
    <cellStyle name="Moneda 3 2 44" xfId="1401"/>
    <cellStyle name="Moneda 3 2 45" xfId="1407"/>
    <cellStyle name="Moneda 3 2 46" xfId="522"/>
    <cellStyle name="Moneda 3 2 47" xfId="1409"/>
    <cellStyle name="Moneda 3 2 48" xfId="1411"/>
    <cellStyle name="Moneda 3 2 49" xfId="1413"/>
    <cellStyle name="Moneda 3 2 5" xfId="1415"/>
    <cellStyle name="Moneda 3 2 50" xfId="1408"/>
    <cellStyle name="Moneda 3 2 51" xfId="523"/>
    <cellStyle name="Moneda 3 2 52" xfId="1410"/>
    <cellStyle name="Moneda 3 2 53" xfId="1412"/>
    <cellStyle name="Moneda 3 2 54" xfId="1414"/>
    <cellStyle name="Moneda 3 2 55" xfId="1418"/>
    <cellStyle name="Moneda 3 2 56" xfId="246"/>
    <cellStyle name="Moneda 3 2 57" xfId="1420"/>
    <cellStyle name="Moneda 3 2 58" xfId="1422"/>
    <cellStyle name="Moneda 3 2 59" xfId="1424"/>
    <cellStyle name="Moneda 3 2 6" xfId="1426"/>
    <cellStyle name="Moneda 3 2 60" xfId="1419"/>
    <cellStyle name="Moneda 3 2 61" xfId="247"/>
    <cellStyle name="Moneda 3 2 62" xfId="1421"/>
    <cellStyle name="Moneda 3 2 63" xfId="1423"/>
    <cellStyle name="Moneda 3 2 64" xfId="1425"/>
    <cellStyle name="Moneda 3 2 7" xfId="1429"/>
    <cellStyle name="Moneda 3 2 8" xfId="1431"/>
    <cellStyle name="Moneda 3 2 9" xfId="1433"/>
    <cellStyle name="Moneda 3 20" xfId="637"/>
    <cellStyle name="Moneda 3 21" xfId="81"/>
    <cellStyle name="Moneda 3 22" xfId="102"/>
    <cellStyle name="Moneda 3 23" xfId="119"/>
    <cellStyle name="Moneda 3 24" xfId="133"/>
    <cellStyle name="Moneda 3 25" xfId="142"/>
    <cellStyle name="Moneda 3 26" xfId="160"/>
    <cellStyle name="Moneda 3 27" xfId="254"/>
    <cellStyle name="Moneda 3 28" xfId="651"/>
    <cellStyle name="Moneda 3 29" xfId="34"/>
    <cellStyle name="Moneda 3 3" xfId="1435"/>
    <cellStyle name="Moneda 3 3 10" xfId="469"/>
    <cellStyle name="Moneda 3 3 11" xfId="1436"/>
    <cellStyle name="Moneda 3 3 12" xfId="1439"/>
    <cellStyle name="Moneda 3 3 13" xfId="1442"/>
    <cellStyle name="Moneda 3 3 14" xfId="1445"/>
    <cellStyle name="Moneda 3 3 15" xfId="220"/>
    <cellStyle name="Moneda 3 3 16" xfId="1448"/>
    <cellStyle name="Moneda 3 3 17" xfId="1452"/>
    <cellStyle name="Moneda 3 3 18" xfId="1456"/>
    <cellStyle name="Moneda 3 3 19" xfId="1460"/>
    <cellStyle name="Moneda 3 3 2" xfId="5"/>
    <cellStyle name="Moneda 3 3 2 2" xfId="1465"/>
    <cellStyle name="Moneda 3 3 2 3" xfId="1298"/>
    <cellStyle name="Moneda 3 3 20" xfId="221"/>
    <cellStyle name="Moneda 3 3 21" xfId="1449"/>
    <cellStyle name="Moneda 3 3 22" xfId="1453"/>
    <cellStyle name="Moneda 3 3 23" xfId="1457"/>
    <cellStyle name="Moneda 3 3 24" xfId="1461"/>
    <cellStyle name="Moneda 3 3 25" xfId="317"/>
    <cellStyle name="Moneda 3 3 26" xfId="1468"/>
    <cellStyle name="Moneda 3 3 27" xfId="1472"/>
    <cellStyle name="Moneda 3 3 28" xfId="1476"/>
    <cellStyle name="Moneda 3 3 29" xfId="1480"/>
    <cellStyle name="Moneda 3 3 3" xfId="58"/>
    <cellStyle name="Moneda 3 3 30" xfId="318"/>
    <cellStyle name="Moneda 3 3 31" xfId="1469"/>
    <cellStyle name="Moneda 3 3 32" xfId="1473"/>
    <cellStyle name="Moneda 3 3 33" xfId="1477"/>
    <cellStyle name="Moneda 3 3 34" xfId="1481"/>
    <cellStyle name="Moneda 3 3 35" xfId="480"/>
    <cellStyle name="Moneda 3 3 36" xfId="488"/>
    <cellStyle name="Moneda 3 3 37" xfId="497"/>
    <cellStyle name="Moneda 3 3 38" xfId="601"/>
    <cellStyle name="Moneda 3 3 39" xfId="609"/>
    <cellStyle name="Moneda 3 3 4" xfId="262"/>
    <cellStyle name="Moneda 3 3 40" xfId="481"/>
    <cellStyle name="Moneda 3 3 41" xfId="489"/>
    <cellStyle name="Moneda 3 3 42" xfId="498"/>
    <cellStyle name="Moneda 3 3 43" xfId="602"/>
    <cellStyle name="Moneda 3 3 44" xfId="610"/>
    <cellStyle name="Moneda 3 3 45" xfId="619"/>
    <cellStyle name="Moneda 3 3 46" xfId="634"/>
    <cellStyle name="Moneda 3 3 47" xfId="643"/>
    <cellStyle name="Moneda 3 3 48" xfId="78"/>
    <cellStyle name="Moneda 3 3 49" xfId="98"/>
    <cellStyle name="Moneda 3 3 5" xfId="785"/>
    <cellStyle name="Moneda 3 3 50" xfId="620"/>
    <cellStyle name="Moneda 3 3 51" xfId="635"/>
    <cellStyle name="Moneda 3 3 52" xfId="644"/>
    <cellStyle name="Moneda 3 3 53" xfId="79"/>
    <cellStyle name="Moneda 3 3 54" xfId="99"/>
    <cellStyle name="Moneda 3 3 55" xfId="116"/>
    <cellStyle name="Moneda 3 3 56" xfId="130"/>
    <cellStyle name="Moneda 3 3 57" xfId="140"/>
    <cellStyle name="Moneda 3 3 58" xfId="158"/>
    <cellStyle name="Moneda 3 3 59" xfId="252"/>
    <cellStyle name="Moneda 3 3 6" xfId="787"/>
    <cellStyle name="Moneda 3 3 60" xfId="117"/>
    <cellStyle name="Moneda 3 3 61" xfId="131"/>
    <cellStyle name="Moneda 3 3 62" xfId="141"/>
    <cellStyle name="Moneda 3 3 63" xfId="159"/>
    <cellStyle name="Moneda 3 3 64" xfId="253"/>
    <cellStyle name="Moneda 3 3 7" xfId="351"/>
    <cellStyle name="Moneda 3 3 8" xfId="233"/>
    <cellStyle name="Moneda 3 3 9" xfId="356"/>
    <cellStyle name="Moneda 3 30" xfId="143"/>
    <cellStyle name="Moneda 3 31" xfId="161"/>
    <cellStyle name="Moneda 3 32" xfId="255"/>
    <cellStyle name="Moneda 3 33" xfId="652"/>
    <cellStyle name="Moneda 3 34" xfId="35"/>
    <cellStyle name="Moneda 3 35" xfId="660"/>
    <cellStyle name="Moneda 3 36" xfId="49"/>
    <cellStyle name="Moneda 3 36 2" xfId="1484"/>
    <cellStyle name="Moneda 3 37" xfId="666"/>
    <cellStyle name="Moneda 3 38" xfId="168"/>
    <cellStyle name="Moneda 3 39" xfId="405"/>
    <cellStyle name="Moneda 3 4" xfId="1146"/>
    <cellStyle name="Moneda 3 4 10" xfId="1486"/>
    <cellStyle name="Moneda 3 4 11" xfId="627"/>
    <cellStyle name="Moneda 3 4 12" xfId="1487"/>
    <cellStyle name="Moneda 3 4 13" xfId="1488"/>
    <cellStyle name="Moneda 3 4 14" xfId="1489"/>
    <cellStyle name="Moneda 3 4 15" xfId="765"/>
    <cellStyle name="Moneda 3 4 16" xfId="1490"/>
    <cellStyle name="Moneda 3 4 17" xfId="1493"/>
    <cellStyle name="Moneda 3 4 18" xfId="1496"/>
    <cellStyle name="Moneda 3 4 19" xfId="1499"/>
    <cellStyle name="Moneda 3 4 2" xfId="1153"/>
    <cellStyle name="Moneda 3 4 20" xfId="766"/>
    <cellStyle name="Moneda 3 4 21" xfId="1491"/>
    <cellStyle name="Moneda 3 4 22" xfId="1494"/>
    <cellStyle name="Moneda 3 4 23" xfId="1497"/>
    <cellStyle name="Moneda 3 4 24" xfId="1500"/>
    <cellStyle name="Moneda 3 4 25" xfId="1502"/>
    <cellStyle name="Moneda 3 4 26" xfId="1505"/>
    <cellStyle name="Moneda 3 4 27" xfId="1509"/>
    <cellStyle name="Moneda 3 4 28" xfId="1513"/>
    <cellStyle name="Moneda 3 4 29" xfId="1517"/>
    <cellStyle name="Moneda 3 4 3" xfId="1521"/>
    <cellStyle name="Moneda 3 4 30" xfId="1503"/>
    <cellStyle name="Moneda 3 4 31" xfId="1506"/>
    <cellStyle name="Moneda 3 4 32" xfId="1510"/>
    <cellStyle name="Moneda 3 4 33" xfId="1514"/>
    <cellStyle name="Moneda 3 4 34" xfId="1518"/>
    <cellStyle name="Moneda 3 4 35" xfId="1522"/>
    <cellStyle name="Moneda 3 4 36" xfId="1526"/>
    <cellStyle name="Moneda 3 4 37" xfId="1530"/>
    <cellStyle name="Moneda 3 4 38" xfId="1534"/>
    <cellStyle name="Moneda 3 4 39" xfId="1538"/>
    <cellStyle name="Moneda 3 4 4" xfId="1542"/>
    <cellStyle name="Moneda 3 4 40" xfId="1523"/>
    <cellStyle name="Moneda 3 4 41" xfId="1527"/>
    <cellStyle name="Moneda 3 4 42" xfId="1531"/>
    <cellStyle name="Moneda 3 4 43" xfId="1535"/>
    <cellStyle name="Moneda 3 4 44" xfId="1539"/>
    <cellStyle name="Moneda 3 4 45" xfId="1543"/>
    <cellStyle name="Moneda 3 4 46" xfId="1547"/>
    <cellStyle name="Moneda 3 4 47" xfId="1551"/>
    <cellStyle name="Moneda 3 4 48" xfId="1555"/>
    <cellStyle name="Moneda 3 4 49" xfId="910"/>
    <cellStyle name="Moneda 3 4 5" xfId="808"/>
    <cellStyle name="Moneda 3 4 50" xfId="1544"/>
    <cellStyle name="Moneda 3 4 51" xfId="1548"/>
    <cellStyle name="Moneda 3 4 52" xfId="1552"/>
    <cellStyle name="Moneda 3 4 53" xfId="1556"/>
    <cellStyle name="Moneda 3 4 54" xfId="911"/>
    <cellStyle name="Moneda 3 4 55" xfId="1559"/>
    <cellStyle name="Moneda 3 4 56" xfId="646"/>
    <cellStyle name="Moneda 3 4 57" xfId="1563"/>
    <cellStyle name="Moneda 3 4 58" xfId="1567"/>
    <cellStyle name="Moneda 3 4 59" xfId="1571"/>
    <cellStyle name="Moneda 3 4 6" xfId="814"/>
    <cellStyle name="Moneda 3 4 60" xfId="1560"/>
    <cellStyle name="Moneda 3 4 61" xfId="647"/>
    <cellStyle name="Moneda 3 4 62" xfId="1564"/>
    <cellStyle name="Moneda 3 4 63" xfId="1568"/>
    <cellStyle name="Moneda 3 4 64" xfId="1572"/>
    <cellStyle name="Moneda 3 4 7" xfId="1575"/>
    <cellStyle name="Moneda 3 4 8" xfId="1577"/>
    <cellStyle name="Moneda 3 4 9" xfId="1579"/>
    <cellStyle name="Moneda 3 40" xfId="661"/>
    <cellStyle name="Moneda 3 41" xfId="50"/>
    <cellStyle name="Moneda 3 42" xfId="667"/>
    <cellStyle name="Moneda 3 43" xfId="169"/>
    <cellStyle name="Moneda 3 44" xfId="406"/>
    <cellStyle name="Moneda 3 45" xfId="413"/>
    <cellStyle name="Moneda 3 46" xfId="675"/>
    <cellStyle name="Moneda 3 47" xfId="679"/>
    <cellStyle name="Moneda 3 48" xfId="686"/>
    <cellStyle name="Moneda 3 49" xfId="693"/>
    <cellStyle name="Moneda 3 5" xfId="1155"/>
    <cellStyle name="Moneda 3 5 10" xfId="1581"/>
    <cellStyle name="Moneda 3 5 11" xfId="1582"/>
    <cellStyle name="Moneda 3 5 12" xfId="1583"/>
    <cellStyle name="Moneda 3 5 13" xfId="1584"/>
    <cellStyle name="Moneda 3 5 14" xfId="1585"/>
    <cellStyle name="Moneda 3 5 15" xfId="1586"/>
    <cellStyle name="Moneda 3 5 16" xfId="1588"/>
    <cellStyle name="Moneda 3 5 17" xfId="1591"/>
    <cellStyle name="Moneda 3 5 18" xfId="1594"/>
    <cellStyle name="Moneda 3 5 19" xfId="1597"/>
    <cellStyle name="Moneda 3 5 2" xfId="1599"/>
    <cellStyle name="Moneda 3 5 2 2" xfId="1600"/>
    <cellStyle name="Moneda 3 5 20" xfId="1587"/>
    <cellStyle name="Moneda 3 5 21" xfId="1589"/>
    <cellStyle name="Moneda 3 5 22" xfId="1592"/>
    <cellStyle name="Moneda 3 5 23" xfId="1595"/>
    <cellStyle name="Moneda 3 5 24" xfId="1598"/>
    <cellStyle name="Moneda 3 5 25" xfId="1601"/>
    <cellStyle name="Moneda 3 5 26" xfId="1603"/>
    <cellStyle name="Moneda 3 5 27" xfId="1605"/>
    <cellStyle name="Moneda 3 5 28" xfId="1607"/>
    <cellStyle name="Moneda 3 5 29" xfId="1608"/>
    <cellStyle name="Moneda 3 5 3" xfId="1609"/>
    <cellStyle name="Moneda 3 5 30" xfId="1602"/>
    <cellStyle name="Moneda 3 5 31" xfId="1604"/>
    <cellStyle name="Moneda 3 5 32" xfId="1606"/>
    <cellStyle name="Moneda 3 5 4" xfId="31"/>
    <cellStyle name="Moneda 3 5 5" xfId="1610"/>
    <cellStyle name="Moneda 3 5 6" xfId="1611"/>
    <cellStyle name="Moneda 3 5 7" xfId="1612"/>
    <cellStyle name="Moneda 3 5 8" xfId="9"/>
    <cellStyle name="Moneda 3 5 9" xfId="93"/>
    <cellStyle name="Moneda 3 50" xfId="414"/>
    <cellStyle name="Moneda 3 51" xfId="676"/>
    <cellStyle name="Moneda 3 52" xfId="680"/>
    <cellStyle name="Moneda 3 53" xfId="687"/>
    <cellStyle name="Moneda 3 54" xfId="694"/>
    <cellStyle name="Moneda 3 55" xfId="43"/>
    <cellStyle name="Moneda 3 56" xfId="701"/>
    <cellStyle name="Moneda 3 57" xfId="707"/>
    <cellStyle name="Moneda 3 58" xfId="713"/>
    <cellStyle name="Moneda 3 59" xfId="209"/>
    <cellStyle name="Moneda 3 6" xfId="1613"/>
    <cellStyle name="Moneda 3 6 2" xfId="1590"/>
    <cellStyle name="Moneda 3 6 3" xfId="1593"/>
    <cellStyle name="Moneda 3 6 4" xfId="1596"/>
    <cellStyle name="Moneda 3 60" xfId="44"/>
    <cellStyle name="Moneda 3 61" xfId="702"/>
    <cellStyle name="Moneda 3 62" xfId="708"/>
    <cellStyle name="Moneda 3 63" xfId="714"/>
    <cellStyle name="Moneda 3 64" xfId="210"/>
    <cellStyle name="Moneda 3 65" xfId="717"/>
    <cellStyle name="Moneda 3 66" xfId="721"/>
    <cellStyle name="Moneda 3 67" xfId="725"/>
    <cellStyle name="Moneda 3 68" xfId="729"/>
    <cellStyle name="Moneda 3 7" xfId="1614"/>
    <cellStyle name="Moneda 3 7 2" xfId="1615"/>
    <cellStyle name="Moneda 3 8" xfId="1616"/>
    <cellStyle name="Moneda 3 9" xfId="1617"/>
    <cellStyle name="Moneda 4" xfId="1618"/>
    <cellStyle name="Moneda 4 10" xfId="1619"/>
    <cellStyle name="Moneda 4 11" xfId="1620"/>
    <cellStyle name="Moneda 4 12" xfId="1621"/>
    <cellStyle name="Moneda 4 13" xfId="1622"/>
    <cellStyle name="Moneda 4 14" xfId="1623"/>
    <cellStyle name="Moneda 4 15" xfId="1624"/>
    <cellStyle name="Moneda 4 16" xfId="1626"/>
    <cellStyle name="Moneda 4 17" xfId="1628"/>
    <cellStyle name="Moneda 4 18" xfId="1630"/>
    <cellStyle name="Moneda 4 19" xfId="1632"/>
    <cellStyle name="Moneda 4 2" xfId="1634"/>
    <cellStyle name="Moneda 4 2 10" xfId="1635"/>
    <cellStyle name="Moneda 4 2 11" xfId="1636"/>
    <cellStyle name="Moneda 4 2 12" xfId="1637"/>
    <cellStyle name="Moneda 4 2 13" xfId="1638"/>
    <cellStyle name="Moneda 4 2 14" xfId="23"/>
    <cellStyle name="Moneda 4 2 15" xfId="1639"/>
    <cellStyle name="Moneda 4 2 16" xfId="1641"/>
    <cellStyle name="Moneda 4 2 17" xfId="1643"/>
    <cellStyle name="Moneda 4 2 18" xfId="1645"/>
    <cellStyle name="Moneda 4 2 19" xfId="1647"/>
    <cellStyle name="Moneda 4 2 2" xfId="1649"/>
    <cellStyle name="Moneda 4 2 20" xfId="1640"/>
    <cellStyle name="Moneda 4 2 21" xfId="1642"/>
    <cellStyle name="Moneda 4 2 22" xfId="1644"/>
    <cellStyle name="Moneda 4 2 23" xfId="1646"/>
    <cellStyle name="Moneda 4 2 24" xfId="1648"/>
    <cellStyle name="Moneda 4 2 25" xfId="1650"/>
    <cellStyle name="Moneda 4 2 26" xfId="1652"/>
    <cellStyle name="Moneda 4 2 27" xfId="1654"/>
    <cellStyle name="Moneda 4 2 28" xfId="1656"/>
    <cellStyle name="Moneda 4 2 29" xfId="1658"/>
    <cellStyle name="Moneda 4 2 3" xfId="1660"/>
    <cellStyle name="Moneda 4 2 30" xfId="1651"/>
    <cellStyle name="Moneda 4 2 31" xfId="1653"/>
    <cellStyle name="Moneda 4 2 32" xfId="1655"/>
    <cellStyle name="Moneda 4 2 33" xfId="1657"/>
    <cellStyle name="Moneda 4 2 34" xfId="1659"/>
    <cellStyle name="Moneda 4 2 35" xfId="1661"/>
    <cellStyle name="Moneda 4 2 36" xfId="1663"/>
    <cellStyle name="Moneda 4 2 37" xfId="1665"/>
    <cellStyle name="Moneda 4 2 38" xfId="1667"/>
    <cellStyle name="Moneda 4 2 39" xfId="433"/>
    <cellStyle name="Moneda 4 2 4" xfId="1669"/>
    <cellStyle name="Moneda 4 2 40" xfId="1662"/>
    <cellStyle name="Moneda 4 2 41" xfId="1664"/>
    <cellStyle name="Moneda 4 2 42" xfId="1666"/>
    <cellStyle name="Moneda 4 2 43" xfId="1668"/>
    <cellStyle name="Moneda 4 2 44" xfId="434"/>
    <cellStyle name="Moneda 4 2 45" xfId="1257"/>
    <cellStyle name="Moneda 4 2 46" xfId="1260"/>
    <cellStyle name="Moneda 4 2 47" xfId="1263"/>
    <cellStyle name="Moneda 4 2 48" xfId="1266"/>
    <cellStyle name="Moneda 4 2 49" xfId="1269"/>
    <cellStyle name="Moneda 4 2 5" xfId="1670"/>
    <cellStyle name="Moneda 4 2 50" xfId="1258"/>
    <cellStyle name="Moneda 4 2 51" xfId="1261"/>
    <cellStyle name="Moneda 4 2 52" xfId="1264"/>
    <cellStyle name="Moneda 4 2 53" xfId="1267"/>
    <cellStyle name="Moneda 4 2 54" xfId="1270"/>
    <cellStyle name="Moneda 4 2 55" xfId="532"/>
    <cellStyle name="Moneda 4 2 56" xfId="203"/>
    <cellStyle name="Moneda 4 2 57" xfId="525"/>
    <cellStyle name="Moneda 4 2 58" xfId="1273"/>
    <cellStyle name="Moneda 4 2 59" xfId="1277"/>
    <cellStyle name="Moneda 4 2 6" xfId="1671"/>
    <cellStyle name="Moneda 4 2 60" xfId="533"/>
    <cellStyle name="Moneda 4 2 61" xfId="204"/>
    <cellStyle name="Moneda 4 2 62" xfId="526"/>
    <cellStyle name="Moneda 4 2 63" xfId="1274"/>
    <cellStyle name="Moneda 4 2 64" xfId="1278"/>
    <cellStyle name="Moneda 4 2 7" xfId="1672"/>
    <cellStyle name="Moneda 4 2 8" xfId="1673"/>
    <cellStyle name="Moneda 4 2 9" xfId="567"/>
    <cellStyle name="Moneda 4 20" xfId="1625"/>
    <cellStyle name="Moneda 4 21" xfId="1627"/>
    <cellStyle name="Moneda 4 22" xfId="1629"/>
    <cellStyle name="Moneda 4 23" xfId="1631"/>
    <cellStyle name="Moneda 4 24" xfId="1633"/>
    <cellStyle name="Moneda 4 25" xfId="1040"/>
    <cellStyle name="Moneda 4 26" xfId="1066"/>
    <cellStyle name="Moneda 4 27" xfId="1674"/>
    <cellStyle name="Moneda 4 28" xfId="1676"/>
    <cellStyle name="Moneda 4 29" xfId="875"/>
    <cellStyle name="Moneda 4 3" xfId="1678"/>
    <cellStyle name="Moneda 4 3 10" xfId="739"/>
    <cellStyle name="Moneda 4 3 11" xfId="742"/>
    <cellStyle name="Moneda 4 3 12" xfId="177"/>
    <cellStyle name="Moneda 4 3 13" xfId="745"/>
    <cellStyle name="Moneda 4 3 14" xfId="749"/>
    <cellStyle name="Moneda 4 3 15" xfId="751"/>
    <cellStyle name="Moneda 4 3 16" xfId="549"/>
    <cellStyle name="Moneda 4 3 17" xfId="26"/>
    <cellStyle name="Moneda 4 3 18" xfId="1679"/>
    <cellStyle name="Moneda 4 3 19" xfId="1681"/>
    <cellStyle name="Moneda 4 3 2" xfId="1683"/>
    <cellStyle name="Moneda 4 3 20" xfId="752"/>
    <cellStyle name="Moneda 4 3 21" xfId="550"/>
    <cellStyle name="Moneda 4 3 22" xfId="27"/>
    <cellStyle name="Moneda 4 3 23" xfId="1680"/>
    <cellStyle name="Moneda 4 3 24" xfId="1682"/>
    <cellStyle name="Moneda 4 3 25" xfId="1684"/>
    <cellStyle name="Moneda 4 3 26" xfId="1686"/>
    <cellStyle name="Moneda 4 3 27" xfId="1688"/>
    <cellStyle name="Moneda 4 3 28" xfId="1690"/>
    <cellStyle name="Moneda 4 3 29" xfId="1692"/>
    <cellStyle name="Moneda 4 3 3" xfId="1694"/>
    <cellStyle name="Moneda 4 3 30" xfId="1685"/>
    <cellStyle name="Moneda 4 3 31" xfId="1687"/>
    <cellStyle name="Moneda 4 3 32" xfId="1689"/>
    <cellStyle name="Moneda 4 3 33" xfId="1691"/>
    <cellStyle name="Moneda 4 3 34" xfId="1693"/>
    <cellStyle name="Moneda 4 3 35" xfId="1695"/>
    <cellStyle name="Moneda 4 3 36" xfId="1697"/>
    <cellStyle name="Moneda 4 3 37" xfId="1699"/>
    <cellStyle name="Moneda 4 3 38" xfId="1466"/>
    <cellStyle name="Moneda 4 3 39" xfId="1299"/>
    <cellStyle name="Moneda 4 3 4" xfId="278"/>
    <cellStyle name="Moneda 4 3 40" xfId="1696"/>
    <cellStyle name="Moneda 4 3 41" xfId="1698"/>
    <cellStyle name="Moneda 4 3 42" xfId="1700"/>
    <cellStyle name="Moneda 4 3 43" xfId="1467"/>
    <cellStyle name="Moneda 4 3 44" xfId="1300"/>
    <cellStyle name="Moneda 4 3 45" xfId="1303"/>
    <cellStyle name="Moneda 4 3 46" xfId="897"/>
    <cellStyle name="Moneda 4 3 47" xfId="828"/>
    <cellStyle name="Moneda 4 3 48" xfId="838"/>
    <cellStyle name="Moneda 4 3 49" xfId="844"/>
    <cellStyle name="Moneda 4 3 5" xfId="1701"/>
    <cellStyle name="Moneda 4 3 50" xfId="1304"/>
    <cellStyle name="Moneda 4 3 51" xfId="898"/>
    <cellStyle name="Moneda 4 3 52" xfId="829"/>
    <cellStyle name="Moneda 4 3 53" xfId="839"/>
    <cellStyle name="Moneda 4 3 54" xfId="845"/>
    <cellStyle name="Moneda 4 3 55" xfId="194"/>
    <cellStyle name="Moneda 4 3 56" xfId="853"/>
    <cellStyle name="Moneda 4 3 57" xfId="877"/>
    <cellStyle name="Moneda 4 3 58" xfId="858"/>
    <cellStyle name="Moneda 4 3 59" xfId="865"/>
    <cellStyle name="Moneda 4 3 6" xfId="1702"/>
    <cellStyle name="Moneda 4 3 60" xfId="195"/>
    <cellStyle name="Moneda 4 3 61" xfId="854"/>
    <cellStyle name="Moneda 4 3 62" xfId="878"/>
    <cellStyle name="Moneda 4 3 63" xfId="859"/>
    <cellStyle name="Moneda 4 3 64" xfId="866"/>
    <cellStyle name="Moneda 4 3 7" xfId="1703"/>
    <cellStyle name="Moneda 4 3 8" xfId="1704"/>
    <cellStyle name="Moneda 4 3 9" xfId="574"/>
    <cellStyle name="Moneda 4 30" xfId="1041"/>
    <cellStyle name="Moneda 4 31" xfId="1067"/>
    <cellStyle name="Moneda 4 32" xfId="1675"/>
    <cellStyle name="Moneda 4 33" xfId="1677"/>
    <cellStyle name="Moneda 4 34" xfId="876"/>
    <cellStyle name="Moneda 4 35" xfId="19"/>
    <cellStyle name="Moneda 4 36" xfId="1705"/>
    <cellStyle name="Moneda 4 37" xfId="1708"/>
    <cellStyle name="Moneda 4 38" xfId="1710"/>
    <cellStyle name="Moneda 4 39" xfId="1712"/>
    <cellStyle name="Moneda 4 4" xfId="1157"/>
    <cellStyle name="Moneda 4 4 10" xfId="147"/>
    <cellStyle name="Moneda 4 4 11" xfId="1714"/>
    <cellStyle name="Moneda 4 4 12" xfId="1715"/>
    <cellStyle name="Moneda 4 4 13" xfId="1716"/>
    <cellStyle name="Moneda 4 4 14" xfId="1717"/>
    <cellStyle name="Moneda 4 4 15" xfId="1718"/>
    <cellStyle name="Moneda 4 4 16" xfId="1720"/>
    <cellStyle name="Moneda 4 4 17" xfId="1722"/>
    <cellStyle name="Moneda 4 4 18" xfId="347"/>
    <cellStyle name="Moneda 4 4 19" xfId="229"/>
    <cellStyle name="Moneda 4 4 2" xfId="1159"/>
    <cellStyle name="Moneda 4 4 20" xfId="1719"/>
    <cellStyle name="Moneda 4 4 21" xfId="1721"/>
    <cellStyle name="Moneda 4 4 22" xfId="1723"/>
    <cellStyle name="Moneda 4 4 23" xfId="348"/>
    <cellStyle name="Moneda 4 4 24" xfId="230"/>
    <cellStyle name="Moneda 4 4 25" xfId="352"/>
    <cellStyle name="Moneda 4 4 26" xfId="357"/>
    <cellStyle name="Moneda 4 4 27" xfId="268"/>
    <cellStyle name="Moneda 4 4 28" xfId="286"/>
    <cellStyle name="Moneda 4 4 29" xfId="1724"/>
    <cellStyle name="Moneda 4 4 3" xfId="1726"/>
    <cellStyle name="Moneda 4 4 30" xfId="353"/>
    <cellStyle name="Moneda 4 4 31" xfId="358"/>
    <cellStyle name="Moneda 4 4 32" xfId="269"/>
    <cellStyle name="Moneda 4 4 33" xfId="287"/>
    <cellStyle name="Moneda 4 4 34" xfId="1725"/>
    <cellStyle name="Moneda 4 4 35" xfId="1727"/>
    <cellStyle name="Moneda 4 4 36" xfId="1729"/>
    <cellStyle name="Moneda 4 4 37" xfId="1731"/>
    <cellStyle name="Moneda 4 4 38" xfId="1733"/>
    <cellStyle name="Moneda 4 4 39" xfId="1028"/>
    <cellStyle name="Moneda 4 4 4" xfId="1735"/>
    <cellStyle name="Moneda 4 4 40" xfId="1728"/>
    <cellStyle name="Moneda 4 4 41" xfId="1730"/>
    <cellStyle name="Moneda 4 4 42" xfId="1732"/>
    <cellStyle name="Moneda 4 4 43" xfId="1734"/>
    <cellStyle name="Moneda 4 4 44" xfId="1029"/>
    <cellStyle name="Moneda 4 4 45" xfId="1110"/>
    <cellStyle name="Moneda 4 4 46" xfId="922"/>
    <cellStyle name="Moneda 4 4 47" xfId="503"/>
    <cellStyle name="Moneda 4 4 48" xfId="1139"/>
    <cellStyle name="Moneda 4 4 49" xfId="1049"/>
    <cellStyle name="Moneda 4 4 5" xfId="1736"/>
    <cellStyle name="Moneda 4 4 50" xfId="1111"/>
    <cellStyle name="Moneda 4 4 51" xfId="923"/>
    <cellStyle name="Moneda 4 4 52" xfId="504"/>
    <cellStyle name="Moneda 4 4 53" xfId="1140"/>
    <cellStyle name="Moneda 4 4 54" xfId="1050"/>
    <cellStyle name="Moneda 4 4 55" xfId="1090"/>
    <cellStyle name="Moneda 4 4 56" xfId="1322"/>
    <cellStyle name="Moneda 4 4 57" xfId="1191"/>
    <cellStyle name="Moneda 4 4 58" xfId="1148"/>
    <cellStyle name="Moneda 4 4 59" xfId="1326"/>
    <cellStyle name="Moneda 4 4 6" xfId="1737"/>
    <cellStyle name="Moneda 4 4 60" xfId="1091"/>
    <cellStyle name="Moneda 4 4 61" xfId="1323"/>
    <cellStyle name="Moneda 4 4 62" xfId="1192"/>
    <cellStyle name="Moneda 4 4 63" xfId="1149"/>
    <cellStyle name="Moneda 4 4 64" xfId="1327"/>
    <cellStyle name="Moneda 4 4 7" xfId="1738"/>
    <cellStyle name="Moneda 4 4 8" xfId="1739"/>
    <cellStyle name="Moneda 4 4 9" xfId="580"/>
    <cellStyle name="Moneda 4 40" xfId="20"/>
    <cellStyle name="Moneda 4 41" xfId="1706"/>
    <cellStyle name="Moneda 4 42" xfId="1709"/>
    <cellStyle name="Moneda 4 43" xfId="1711"/>
    <cellStyle name="Moneda 4 44" xfId="1713"/>
    <cellStyle name="Moneda 4 45" xfId="1740"/>
    <cellStyle name="Moneda 4 46" xfId="1742"/>
    <cellStyle name="Moneda 4 47" xfId="1744"/>
    <cellStyle name="Moneda 4 48" xfId="1746"/>
    <cellStyle name="Moneda 4 49" xfId="1748"/>
    <cellStyle name="Moneda 4 5" xfId="1161"/>
    <cellStyle name="Moneda 4 5 10" xfId="512"/>
    <cellStyle name="Moneda 4 5 11" xfId="520"/>
    <cellStyle name="Moneda 4 5 12" xfId="1750"/>
    <cellStyle name="Moneda 4 5 13" xfId="1751"/>
    <cellStyle name="Moneda 4 5 14" xfId="1752"/>
    <cellStyle name="Moneda 4 5 15" xfId="1753"/>
    <cellStyle name="Moneda 4 5 16" xfId="1755"/>
    <cellStyle name="Moneda 4 5 17" xfId="1757"/>
    <cellStyle name="Moneda 4 5 18" xfId="1760"/>
    <cellStyle name="Moneda 4 5 19" xfId="1762"/>
    <cellStyle name="Moneda 4 5 2" xfId="1165"/>
    <cellStyle name="Moneda 4 5 2 2" xfId="1247"/>
    <cellStyle name="Moneda 4 5 20" xfId="1754"/>
    <cellStyle name="Moneda 4 5 21" xfId="1756"/>
    <cellStyle name="Moneda 4 5 22" xfId="1758"/>
    <cellStyle name="Moneda 4 5 23" xfId="1761"/>
    <cellStyle name="Moneda 4 5 24" xfId="1763"/>
    <cellStyle name="Moneda 4 5 25" xfId="1764"/>
    <cellStyle name="Moneda 4 5 26" xfId="1766"/>
    <cellStyle name="Moneda 4 5 27" xfId="1769"/>
    <cellStyle name="Moneda 4 5 28" xfId="1771"/>
    <cellStyle name="Moneda 4 5 29" xfId="451"/>
    <cellStyle name="Moneda 4 5 3" xfId="1197"/>
    <cellStyle name="Moneda 4 5 30" xfId="1765"/>
    <cellStyle name="Moneda 4 5 31" xfId="1767"/>
    <cellStyle name="Moneda 4 5 32" xfId="1770"/>
    <cellStyle name="Moneda 4 5 4" xfId="1200"/>
    <cellStyle name="Moneda 4 5 5" xfId="1203"/>
    <cellStyle name="Moneda 4 5 6" xfId="1206"/>
    <cellStyle name="Moneda 4 5 7" xfId="1211"/>
    <cellStyle name="Moneda 4 5 8" xfId="1214"/>
    <cellStyle name="Moneda 4 5 9" xfId="1217"/>
    <cellStyle name="Moneda 4 50" xfId="1741"/>
    <cellStyle name="Moneda 4 51" xfId="1743"/>
    <cellStyle name="Moneda 4 52" xfId="1745"/>
    <cellStyle name="Moneda 4 53" xfId="1747"/>
    <cellStyle name="Moneda 4 54" xfId="1749"/>
    <cellStyle name="Moneda 4 55" xfId="1772"/>
    <cellStyle name="Moneda 4 56" xfId="1774"/>
    <cellStyle name="Moneda 4 57" xfId="1776"/>
    <cellStyle name="Moneda 4 58" xfId="1778"/>
    <cellStyle name="Moneda 4 59" xfId="1780"/>
    <cellStyle name="Moneda 4 6" xfId="1782"/>
    <cellStyle name="Moneda 4 6 2" xfId="1783"/>
    <cellStyle name="Moneda 4 6 3" xfId="1784"/>
    <cellStyle name="Moneda 4 60" xfId="1773"/>
    <cellStyle name="Moneda 4 61" xfId="1775"/>
    <cellStyle name="Moneda 4 62" xfId="1777"/>
    <cellStyle name="Moneda 4 63" xfId="1779"/>
    <cellStyle name="Moneda 4 64" xfId="1781"/>
    <cellStyle name="Moneda 4 65" xfId="1785"/>
    <cellStyle name="Moneda 4 66" xfId="1786"/>
    <cellStyle name="Moneda 4 67" xfId="1787"/>
    <cellStyle name="Moneda 4 7" xfId="1788"/>
    <cellStyle name="Moneda 4 8" xfId="1789"/>
    <cellStyle name="Moneda 4 9" xfId="1790"/>
    <cellStyle name="Moneda 5" xfId="1791"/>
    <cellStyle name="Moneda 5 2" xfId="1792"/>
    <cellStyle name="Moneda 5 2 2" xfId="1793"/>
    <cellStyle name="Moneda 5 3" xfId="1794"/>
    <cellStyle name="Moneda 6" xfId="1795"/>
    <cellStyle name="Moneda 6 2" xfId="18"/>
    <cellStyle name="Moneda 6 3" xfId="1796"/>
    <cellStyle name="Moneda 7" xfId="907"/>
    <cellStyle name="Moneda 8" xfId="1485"/>
    <cellStyle name="Moneda 9" xfId="626"/>
    <cellStyle name="Neutral 2" xfId="1797"/>
    <cellStyle name="Neutral 2 2" xfId="614"/>
    <cellStyle name="Neutral 3" xfId="1798"/>
    <cellStyle name="Neutral 4" xfId="1799"/>
    <cellStyle name="Normal" xfId="0" builtinId="0"/>
    <cellStyle name="Normal 10" xfId="1492"/>
    <cellStyle name="Normal 11" xfId="1495"/>
    <cellStyle name="Normal 11 2" xfId="1800"/>
    <cellStyle name="Normal 12" xfId="1498"/>
    <cellStyle name="Normal 13" xfId="1501"/>
    <cellStyle name="Normal 14" xfId="1504"/>
    <cellStyle name="Normal 15" xfId="1507"/>
    <cellStyle name="Normal 16" xfId="1511"/>
    <cellStyle name="Normal 17" xfId="1515"/>
    <cellStyle name="Normal 18" xfId="1519"/>
    <cellStyle name="Normal 19" xfId="1524"/>
    <cellStyle name="Normal 2" xfId="153"/>
    <cellStyle name="Normal 2 10" xfId="259"/>
    <cellStyle name="Normal 2 11" xfId="264"/>
    <cellStyle name="Normal 2 12" xfId="266"/>
    <cellStyle name="Normal 2 13" xfId="1801"/>
    <cellStyle name="Normal 2 14" xfId="1802"/>
    <cellStyle name="Normal 2 15" xfId="1803"/>
    <cellStyle name="Normal 2 16" xfId="1805"/>
    <cellStyle name="Normal 2 17" xfId="1807"/>
    <cellStyle name="Normal 2 18" xfId="1809"/>
    <cellStyle name="Normal 2 19" xfId="1811"/>
    <cellStyle name="Normal 2 2" xfId="1813"/>
    <cellStyle name="Normal 2 2 10" xfId="1814"/>
    <cellStyle name="Normal 2 2 11" xfId="1815"/>
    <cellStyle name="Normal 2 2 12" xfId="63"/>
    <cellStyle name="Normal 2 2 13" xfId="1816"/>
    <cellStyle name="Normal 2 2 14" xfId="1817"/>
    <cellStyle name="Normal 2 2 15" xfId="1818"/>
    <cellStyle name="Normal 2 2 16" xfId="1820"/>
    <cellStyle name="Normal 2 2 17" xfId="1822"/>
    <cellStyle name="Normal 2 2 18" xfId="576"/>
    <cellStyle name="Normal 2 2 19" xfId="470"/>
    <cellStyle name="Normal 2 2 2" xfId="1824"/>
    <cellStyle name="Normal 2 2 20" xfId="1819"/>
    <cellStyle name="Normal 2 2 21" xfId="1821"/>
    <cellStyle name="Normal 2 2 22" xfId="1823"/>
    <cellStyle name="Normal 2 2 23" xfId="577"/>
    <cellStyle name="Normal 2 2 24" xfId="471"/>
    <cellStyle name="Normal 2 2 25" xfId="1437"/>
    <cellStyle name="Normal 2 2 26" xfId="1440"/>
    <cellStyle name="Normal 2 2 27" xfId="1443"/>
    <cellStyle name="Normal 2 2 28" xfId="1446"/>
    <cellStyle name="Normal 2 2 29" xfId="222"/>
    <cellStyle name="Normal 2 2 3" xfId="1825"/>
    <cellStyle name="Normal 2 2 30" xfId="1438"/>
    <cellStyle name="Normal 2 2 31" xfId="1441"/>
    <cellStyle name="Normal 2 2 32" xfId="1444"/>
    <cellStyle name="Normal 2 2 33" xfId="1447"/>
    <cellStyle name="Normal 2 2 34" xfId="223"/>
    <cellStyle name="Normal 2 2 35" xfId="1450"/>
    <cellStyle name="Normal 2 2 36" xfId="1454"/>
    <cellStyle name="Normal 2 2 37" xfId="1458"/>
    <cellStyle name="Normal 2 2 38" xfId="1462"/>
    <cellStyle name="Normal 2 2 39" xfId="319"/>
    <cellStyle name="Normal 2 2 4" xfId="1826"/>
    <cellStyle name="Normal 2 2 40" xfId="1451"/>
    <cellStyle name="Normal 2 2 41" xfId="1455"/>
    <cellStyle name="Normal 2 2 42" xfId="1459"/>
    <cellStyle name="Normal 2 2 43" xfId="1463"/>
    <cellStyle name="Normal 2 2 44" xfId="320"/>
    <cellStyle name="Normal 2 2 45" xfId="1470"/>
    <cellStyle name="Normal 2 2 46" xfId="1474"/>
    <cellStyle name="Normal 2 2 47" xfId="1478"/>
    <cellStyle name="Normal 2 2 48" xfId="1482"/>
    <cellStyle name="Normal 2 2 49" xfId="482"/>
    <cellStyle name="Normal 2 2 5" xfId="1827"/>
    <cellStyle name="Normal 2 2 50" xfId="1471"/>
    <cellStyle name="Normal 2 2 51" xfId="1475"/>
    <cellStyle name="Normal 2 2 52" xfId="1479"/>
    <cellStyle name="Normal 2 2 53" xfId="1483"/>
    <cellStyle name="Normal 2 2 54" xfId="483"/>
    <cellStyle name="Normal 2 2 55" xfId="490"/>
    <cellStyle name="Normal 2 2 56" xfId="499"/>
    <cellStyle name="Normal 2 2 57" xfId="603"/>
    <cellStyle name="Normal 2 2 58" xfId="611"/>
    <cellStyle name="Normal 2 2 59" xfId="621"/>
    <cellStyle name="Normal 2 2 6" xfId="1828"/>
    <cellStyle name="Normal 2 2 60" xfId="491"/>
    <cellStyle name="Normal 2 2 61" xfId="500"/>
    <cellStyle name="Normal 2 2 62" xfId="604"/>
    <cellStyle name="Normal 2 2 63" xfId="612"/>
    <cellStyle name="Normal 2 2 64" xfId="622"/>
    <cellStyle name="Normal 2 2 7" xfId="1829"/>
    <cellStyle name="Normal 2 2 8" xfId="1830"/>
    <cellStyle name="Normal 2 2 9" xfId="1831"/>
    <cellStyle name="Normal 2 20" xfId="1804"/>
    <cellStyle name="Normal 2 21" xfId="1806"/>
    <cellStyle name="Normal 2 22" xfId="1808"/>
    <cellStyle name="Normal 2 23" xfId="1810"/>
    <cellStyle name="Normal 2 24" xfId="1812"/>
    <cellStyle name="Normal 2 25" xfId="111"/>
    <cellStyle name="Normal 2 26" xfId="1832"/>
    <cellStyle name="Normal 2 27" xfId="1834"/>
    <cellStyle name="Normal 2 28" xfId="1836"/>
    <cellStyle name="Normal 2 29" xfId="1838"/>
    <cellStyle name="Normal 2 3" xfId="298"/>
    <cellStyle name="Normal 2 3 2" xfId="303"/>
    <cellStyle name="Normal 2 3 3" xfId="1840"/>
    <cellStyle name="Normal 2 30" xfId="112"/>
    <cellStyle name="Normal 2 31" xfId="1833"/>
    <cellStyle name="Normal 2 32" xfId="1835"/>
    <cellStyle name="Normal 2 33" xfId="1837"/>
    <cellStyle name="Normal 2 34" xfId="1839"/>
    <cellStyle name="Normal 2 35" xfId="41"/>
    <cellStyle name="Normal 2 36" xfId="1841"/>
    <cellStyle name="Normal 2 37" xfId="1843"/>
    <cellStyle name="Normal 2 38" xfId="1845"/>
    <cellStyle name="Normal 2 39" xfId="1847"/>
    <cellStyle name="Normal 2 4" xfId="305"/>
    <cellStyle name="Normal 2 4 2" xfId="1849"/>
    <cellStyle name="Normal 2 40" xfId="42"/>
    <cellStyle name="Normal 2 41" xfId="1842"/>
    <cellStyle name="Normal 2 42" xfId="1844"/>
    <cellStyle name="Normal 2 43" xfId="1846"/>
    <cellStyle name="Normal 2 44" xfId="1848"/>
    <cellStyle name="Normal 2 45" xfId="1850"/>
    <cellStyle name="Normal 2 46" xfId="1852"/>
    <cellStyle name="Normal 2 47" xfId="1854"/>
    <cellStyle name="Normal 2 48" xfId="1856"/>
    <cellStyle name="Normal 2 49" xfId="1858"/>
    <cellStyle name="Normal 2 5" xfId="313"/>
    <cellStyle name="Normal 2 50" xfId="1851"/>
    <cellStyle name="Normal 2 51" xfId="1853"/>
    <cellStyle name="Normal 2 52" xfId="1855"/>
    <cellStyle name="Normal 2 53" xfId="1857"/>
    <cellStyle name="Normal 2 54" xfId="1859"/>
    <cellStyle name="Normal 2 55" xfId="275"/>
    <cellStyle name="Normal 2 56" xfId="280"/>
    <cellStyle name="Normal 2 57" xfId="290"/>
    <cellStyle name="Normal 2 58" xfId="1860"/>
    <cellStyle name="Normal 2 59" xfId="1862"/>
    <cellStyle name="Normal 2 6" xfId="1864"/>
    <cellStyle name="Normal 2 60" xfId="276"/>
    <cellStyle name="Normal 2 61" xfId="281"/>
    <cellStyle name="Normal 2 62" xfId="291"/>
    <cellStyle name="Normal 2 63" xfId="1861"/>
    <cellStyle name="Normal 2 64" xfId="1863"/>
    <cellStyle name="Normal 2 65" xfId="1865"/>
    <cellStyle name="Normal 2 66" xfId="1866"/>
    <cellStyle name="Normal 2 67" xfId="1867"/>
    <cellStyle name="Normal 2 7" xfId="1868"/>
    <cellStyle name="Normal 2 8" xfId="1869"/>
    <cellStyle name="Normal 2 9" xfId="1870"/>
    <cellStyle name="Normal 2_4. ANEXOS TECNICOS" xfId="1871"/>
    <cellStyle name="Normal 20" xfId="1508"/>
    <cellStyle name="Normal 21" xfId="1512"/>
    <cellStyle name="Normal 22" xfId="1516"/>
    <cellStyle name="Normal 23" xfId="1520"/>
    <cellStyle name="Normal 24" xfId="1525"/>
    <cellStyle name="Normal 25" xfId="1528"/>
    <cellStyle name="Normal 26" xfId="1532"/>
    <cellStyle name="Normal 27" xfId="1536"/>
    <cellStyle name="Normal 28" xfId="1540"/>
    <cellStyle name="Normal 29" xfId="1545"/>
    <cellStyle name="Normal 3" xfId="1872"/>
    <cellStyle name="Normal 3 10" xfId="334"/>
    <cellStyle name="Normal 3 11" xfId="339"/>
    <cellStyle name="Normal 3 12" xfId="346"/>
    <cellStyle name="Normal 3 13" xfId="13"/>
    <cellStyle name="Normal 3 14" xfId="1874"/>
    <cellStyle name="Normal 3 15" xfId="1875"/>
    <cellStyle name="Normal 3 16" xfId="1877"/>
    <cellStyle name="Normal 3 17" xfId="1879"/>
    <cellStyle name="Normal 3 18" xfId="1881"/>
    <cellStyle name="Normal 3 19" xfId="1883"/>
    <cellStyle name="Normal 3 2" xfId="1885"/>
    <cellStyle name="Normal 3 20" xfId="1876"/>
    <cellStyle name="Normal 3 21" xfId="1878"/>
    <cellStyle name="Normal 3 22" xfId="1880"/>
    <cellStyle name="Normal 3 23" xfId="1882"/>
    <cellStyle name="Normal 3 24" xfId="1884"/>
    <cellStyle name="Normal 3 25" xfId="1886"/>
    <cellStyle name="Normal 3 26" xfId="1888"/>
    <cellStyle name="Normal 3 27" xfId="1890"/>
    <cellStyle name="Normal 3 28" xfId="1892"/>
    <cellStyle name="Normal 3 29" xfId="1894"/>
    <cellStyle name="Normal 3 3" xfId="126"/>
    <cellStyle name="Normal 3 30" xfId="1887"/>
    <cellStyle name="Normal 3 31" xfId="1889"/>
    <cellStyle name="Normal 3 32" xfId="1891"/>
    <cellStyle name="Normal 3 33" xfId="1893"/>
    <cellStyle name="Normal 3 34" xfId="1895"/>
    <cellStyle name="Normal 3 35" xfId="1896"/>
    <cellStyle name="Normal 3 36" xfId="1898"/>
    <cellStyle name="Normal 3 37" xfId="1900"/>
    <cellStyle name="Normal 3 38" xfId="1902"/>
    <cellStyle name="Normal 3 39" xfId="1905"/>
    <cellStyle name="Normal 3 4" xfId="69"/>
    <cellStyle name="Normal 3 40" xfId="1897"/>
    <cellStyle name="Normal 3 41" xfId="1899"/>
    <cellStyle name="Normal 3 42" xfId="1901"/>
    <cellStyle name="Normal 3 43" xfId="1903"/>
    <cellStyle name="Normal 3 44" xfId="1906"/>
    <cellStyle name="Normal 3 44 2" xfId="1907"/>
    <cellStyle name="Normal 3 45" xfId="1908"/>
    <cellStyle name="Normal 3 46" xfId="1910"/>
    <cellStyle name="Normal 3 47" xfId="1912"/>
    <cellStyle name="Normal 3 48" xfId="1914"/>
    <cellStyle name="Normal 3 49" xfId="1917"/>
    <cellStyle name="Normal 3 5" xfId="152"/>
    <cellStyle name="Normal 3 50" xfId="1909"/>
    <cellStyle name="Normal 3 51" xfId="1911"/>
    <cellStyle name="Normal 3 52" xfId="1913"/>
    <cellStyle name="Normal 3 53" xfId="1915"/>
    <cellStyle name="Normal 3 54" xfId="1918"/>
    <cellStyle name="Normal 3 55" xfId="1920"/>
    <cellStyle name="Normal 3 56" xfId="1923"/>
    <cellStyle name="Normal 3 57" xfId="1925"/>
    <cellStyle name="Normal 3 58" xfId="456"/>
    <cellStyle name="Normal 3 59" xfId="1927"/>
    <cellStyle name="Normal 3 6" xfId="1929"/>
    <cellStyle name="Normal 3 60" xfId="1921"/>
    <cellStyle name="Normal 3 61" xfId="1924"/>
    <cellStyle name="Normal 3 62" xfId="1926"/>
    <cellStyle name="Normal 3 63" xfId="457"/>
    <cellStyle name="Normal 3 64" xfId="1928"/>
    <cellStyle name="Normal 3 65" xfId="1930"/>
    <cellStyle name="Normal 3 66" xfId="1932"/>
    <cellStyle name="Normal 3 67" xfId="1934"/>
    <cellStyle name="Normal 3 68" xfId="1936"/>
    <cellStyle name="Normal 3 69" xfId="1938"/>
    <cellStyle name="Normal 3 7" xfId="439"/>
    <cellStyle name="Normal 3 70" xfId="1931"/>
    <cellStyle name="Normal 3 71" xfId="1933"/>
    <cellStyle name="Normal 3 72" xfId="1935"/>
    <cellStyle name="Normal 3 73" xfId="1937"/>
    <cellStyle name="Normal 3 74" xfId="1939"/>
    <cellStyle name="Normal 3 75" xfId="1940"/>
    <cellStyle name="Normal 3 76" xfId="1941"/>
    <cellStyle name="Normal 3 8" xfId="1942"/>
    <cellStyle name="Normal 3 9" xfId="1943"/>
    <cellStyle name="Normal 3_4. ANEXOS TECNICOS" xfId="396"/>
    <cellStyle name="Normal 30" xfId="1529"/>
    <cellStyle name="Normal 31" xfId="1533"/>
    <cellStyle name="Normal 32" xfId="1537"/>
    <cellStyle name="Normal 33" xfId="1541"/>
    <cellStyle name="Normal 34" xfId="1546"/>
    <cellStyle name="Normal 35" xfId="1549"/>
    <cellStyle name="Normal 36" xfId="1553"/>
    <cellStyle name="Normal 37" xfId="1557"/>
    <cellStyle name="Normal 38" xfId="912"/>
    <cellStyle name="Normal 39" xfId="1561"/>
    <cellStyle name="Normal 39 2" xfId="962"/>
    <cellStyle name="Normal 39 2 2" xfId="2193"/>
    <cellStyle name="Normal 4" xfId="1944"/>
    <cellStyle name="Normal 4 2" xfId="1945"/>
    <cellStyle name="Normal 4 2 2" xfId="1947"/>
    <cellStyle name="Normal 4 2 2 2" xfId="1207"/>
    <cellStyle name="Normal 4 2 2 2 2" xfId="2277"/>
    <cellStyle name="Normal 4 2 2 3" xfId="1222"/>
    <cellStyle name="Normal 4 2 2 3 2" xfId="2278"/>
    <cellStyle name="Normal 4 2 3" xfId="1949"/>
    <cellStyle name="Normal 4 2 4" xfId="1950"/>
    <cellStyle name="Normal 4 2 4 2" xfId="2309"/>
    <cellStyle name="Normal 4 3" xfId="322"/>
    <cellStyle name="Normal 4 3 2" xfId="325"/>
    <cellStyle name="Normal 4 3 3" xfId="2053"/>
    <cellStyle name="Normal 4 4" xfId="327"/>
    <cellStyle name="Normal 4 4 2" xfId="2054"/>
    <cellStyle name="Normal 4 5" xfId="330"/>
    <cellStyle name="Normal 4 5 2" xfId="2055"/>
    <cellStyle name="Normal 40" xfId="1550"/>
    <cellStyle name="Normal 40 2" xfId="2290"/>
    <cellStyle name="Normal 41" xfId="1554"/>
    <cellStyle name="Normal 42" xfId="1558"/>
    <cellStyle name="Normal 43" xfId="913"/>
    <cellStyle name="Normal 44" xfId="1562"/>
    <cellStyle name="Normal 44 10" xfId="1951"/>
    <cellStyle name="Normal 44 11" xfId="1952"/>
    <cellStyle name="Normal 44 12" xfId="1953"/>
    <cellStyle name="Normal 44 13" xfId="1954"/>
    <cellStyle name="Normal 44 14" xfId="1955"/>
    <cellStyle name="Normal 44 15" xfId="1956"/>
    <cellStyle name="Normal 44 16" xfId="1958"/>
    <cellStyle name="Normal 44 17" xfId="272"/>
    <cellStyle name="Normal 44 18" xfId="284"/>
    <cellStyle name="Normal 44 19" xfId="1960"/>
    <cellStyle name="Normal 44 2" xfId="963"/>
    <cellStyle name="Normal 44 20" xfId="1957"/>
    <cellStyle name="Normal 44 21" xfId="1959"/>
    <cellStyle name="Normal 44 22" xfId="273"/>
    <cellStyle name="Normal 44 23" xfId="285"/>
    <cellStyle name="Normal 44 24" xfId="1961"/>
    <cellStyle name="Normal 44 25" xfId="1962"/>
    <cellStyle name="Normal 44 26" xfId="1964"/>
    <cellStyle name="Normal 44 27" xfId="1966"/>
    <cellStyle name="Normal 44 28" xfId="1968"/>
    <cellStyle name="Normal 44 29" xfId="1970"/>
    <cellStyle name="Normal 44 3" xfId="967"/>
    <cellStyle name="Normal 44 30" xfId="1963"/>
    <cellStyle name="Normal 44 31" xfId="1965"/>
    <cellStyle name="Normal 44 32" xfId="1967"/>
    <cellStyle name="Normal 44 33" xfId="1969"/>
    <cellStyle name="Normal 44 34" xfId="1971"/>
    <cellStyle name="Normal 44 35" xfId="1972"/>
    <cellStyle name="Normal 44 36" xfId="1974"/>
    <cellStyle name="Normal 44 37" xfId="1976"/>
    <cellStyle name="Normal 44 38" xfId="545"/>
    <cellStyle name="Normal 44 39" xfId="553"/>
    <cellStyle name="Normal 44 4" xfId="970"/>
    <cellStyle name="Normal 44 40" xfId="1973"/>
    <cellStyle name="Normal 44 41" xfId="1975"/>
    <cellStyle name="Normal 44 42" xfId="1977"/>
    <cellStyle name="Normal 44 43" xfId="546"/>
    <cellStyle name="Normal 44 44" xfId="554"/>
    <cellStyle name="Normal 44 45" xfId="557"/>
    <cellStyle name="Normal 44 46" xfId="1978"/>
    <cellStyle name="Normal 44 47" xfId="1980"/>
    <cellStyle name="Normal 44 48" xfId="777"/>
    <cellStyle name="Normal 44 49" xfId="798"/>
    <cellStyle name="Normal 44 5" xfId="973"/>
    <cellStyle name="Normal 44 50" xfId="558"/>
    <cellStyle name="Normal 44 51" xfId="1979"/>
    <cellStyle name="Normal 44 52" xfId="1981"/>
    <cellStyle name="Normal 44 53" xfId="778"/>
    <cellStyle name="Normal 44 54" xfId="799"/>
    <cellStyle name="Normal 44 55" xfId="815"/>
    <cellStyle name="Normal 44 56" xfId="802"/>
    <cellStyle name="Normal 44 57" xfId="809"/>
    <cellStyle name="Normal 44 58" xfId="818"/>
    <cellStyle name="Normal 44 59" xfId="821"/>
    <cellStyle name="Normal 44 6" xfId="951"/>
    <cellStyle name="Normal 44 60" xfId="816"/>
    <cellStyle name="Normal 44 61" xfId="803"/>
    <cellStyle name="Normal 44 62" xfId="810"/>
    <cellStyle name="Normal 44 63" xfId="819"/>
    <cellStyle name="Normal 44 64" xfId="822"/>
    <cellStyle name="Normal 44 65" xfId="824"/>
    <cellStyle name="Normal 44 66" xfId="1982"/>
    <cellStyle name="Normal 44 67" xfId="294"/>
    <cellStyle name="Normal 44 68" xfId="307"/>
    <cellStyle name="Normal 44 69" xfId="1984"/>
    <cellStyle name="Normal 44 7" xfId="976"/>
    <cellStyle name="Normal 44 70" xfId="825"/>
    <cellStyle name="Normal 44 71" xfId="1983"/>
    <cellStyle name="Normal 44 72" xfId="295"/>
    <cellStyle name="Normal 44 73" xfId="308"/>
    <cellStyle name="Normal 44 74" xfId="1985"/>
    <cellStyle name="Normal 44 8" xfId="980"/>
    <cellStyle name="Normal 44 9" xfId="985"/>
    <cellStyle name="Normal 44_INFORME DE EVALUACION TECNICO PRELIMINAR AJUSTADO" xfId="1986"/>
    <cellStyle name="Normal 45" xfId="648"/>
    <cellStyle name="Normal 45 2" xfId="2104"/>
    <cellStyle name="Normal 46" xfId="1565"/>
    <cellStyle name="Normal 46 2" xfId="2291"/>
    <cellStyle name="Normal 47" xfId="1569"/>
    <cellStyle name="Normal 47 2" xfId="2292"/>
    <cellStyle name="Normal 48" xfId="1573"/>
    <cellStyle name="Normal 48 2" xfId="2294"/>
    <cellStyle name="Normal 49" xfId="1987"/>
    <cellStyle name="Normal 49 2" xfId="2310"/>
    <cellStyle name="Normal 5" xfId="1989"/>
    <cellStyle name="Normal 5 2" xfId="1990"/>
    <cellStyle name="Normal 5 3" xfId="333"/>
    <cellStyle name="Normal 5 3 2" xfId="60"/>
    <cellStyle name="Normal 5 4" xfId="337"/>
    <cellStyle name="Normal 5 5" xfId="344"/>
    <cellStyle name="Normal 5 6" xfId="12"/>
    <cellStyle name="Normal 5 6 2" xfId="1759"/>
    <cellStyle name="Normal 5 6 2 2" xfId="1991"/>
    <cellStyle name="Normal 5 6 2 2 2" xfId="2312"/>
    <cellStyle name="Normal 5 6 2 3" xfId="2302"/>
    <cellStyle name="Normal 5 6 3" xfId="2024"/>
    <cellStyle name="Normal 5 7" xfId="1873"/>
    <cellStyle name="Normal 5 7 2" xfId="2306"/>
    <cellStyle name="Normal 5 8" xfId="2311"/>
    <cellStyle name="Normal 50" xfId="649"/>
    <cellStyle name="Normal 50 2" xfId="2105"/>
    <cellStyle name="Normal 51" xfId="1566"/>
    <cellStyle name="Normal 52" xfId="1570"/>
    <cellStyle name="Normal 52 2" xfId="2293"/>
    <cellStyle name="Normal 53" xfId="1574"/>
    <cellStyle name="Normal 53 2" xfId="2295"/>
    <cellStyle name="Normal 54" xfId="1988"/>
    <cellStyle name="Normal 55" xfId="1375"/>
    <cellStyle name="Normal 55 2" xfId="2280"/>
    <cellStyle name="Normal 56" xfId="1388"/>
    <cellStyle name="Normal 56 2" xfId="2282"/>
    <cellStyle name="Normal 57" xfId="1403"/>
    <cellStyle name="Normal 57 2" xfId="2283"/>
    <cellStyle name="Normal 58" xfId="1416"/>
    <cellStyle name="Normal 59" xfId="1427"/>
    <cellStyle name="Normal 59 2" xfId="2285"/>
    <cellStyle name="Normal 6" xfId="1992"/>
    <cellStyle name="Normal 6 2" xfId="1916"/>
    <cellStyle name="Normal 6 3" xfId="1919"/>
    <cellStyle name="Normal 6 4" xfId="1922"/>
    <cellStyle name="Normal 60" xfId="1376"/>
    <cellStyle name="Normal 60 2" xfId="2281"/>
    <cellStyle name="Normal 61" xfId="1389"/>
    <cellStyle name="Normal 62" xfId="1404"/>
    <cellStyle name="Normal 63" xfId="1417"/>
    <cellStyle name="Normal 63 2" xfId="2284"/>
    <cellStyle name="Normal 64" xfId="1428"/>
    <cellStyle name="Normal 64 2" xfId="2286"/>
    <cellStyle name="Normal 65" xfId="1430"/>
    <cellStyle name="Normal 65 2" xfId="2287"/>
    <cellStyle name="Normal 66" xfId="1432"/>
    <cellStyle name="Normal 66 2" xfId="2288"/>
    <cellStyle name="Normal 67" xfId="1434"/>
    <cellStyle name="Normal 67 2" xfId="2289"/>
    <cellStyle name="Normal 68" xfId="1993"/>
    <cellStyle name="Normal 68 2" xfId="2313"/>
    <cellStyle name="Normal 7" xfId="1994"/>
    <cellStyle name="Normal 7 2" xfId="1995"/>
    <cellStyle name="Normal 7 3" xfId="1996"/>
    <cellStyle name="Normal 7 4" xfId="1997"/>
    <cellStyle name="Normal 8" xfId="1998"/>
    <cellStyle name="Normal 8 2" xfId="1999"/>
    <cellStyle name="Normal 8 2 2" xfId="674"/>
    <cellStyle name="Normal 8 3" xfId="8"/>
    <cellStyle name="Normal 8 4" xfId="2000"/>
    <cellStyle name="Normal 8 4 2" xfId="2314"/>
    <cellStyle name="Normal 9" xfId="2001"/>
    <cellStyle name="Normal 9 2" xfId="1361"/>
    <cellStyle name="Normal 9 3" xfId="2315"/>
    <cellStyle name="Notas 2" xfId="2002"/>
    <cellStyle name="Notas 2 2" xfId="2003"/>
    <cellStyle name="Notas 2 2 2" xfId="2327"/>
    <cellStyle name="Notas 2 2 3" xfId="2320"/>
    <cellStyle name="Notas 2 3" xfId="2326"/>
    <cellStyle name="Notas 2 4" xfId="2319"/>
    <cellStyle name="Notas 3" xfId="14"/>
    <cellStyle name="Notas 3 2" xfId="2122"/>
    <cellStyle name="Notas 3 3" xfId="2308"/>
    <cellStyle name="Notas 4" xfId="1034"/>
    <cellStyle name="Notas 4 2" xfId="2279"/>
    <cellStyle name="Notas 4 3" xfId="2301"/>
    <cellStyle name="Output" xfId="2004"/>
    <cellStyle name="Output 2" xfId="2328"/>
    <cellStyle name="Output 3" xfId="2321"/>
    <cellStyle name="Porcentaje 2" xfId="2005"/>
    <cellStyle name="Porcentual 2" xfId="2006"/>
    <cellStyle name="Porcentual 2 2" xfId="477"/>
    <cellStyle name="Porcentual 3" xfId="2007"/>
    <cellStyle name="Salida 2" xfId="2008"/>
    <cellStyle name="Salida 2 2" xfId="2009"/>
    <cellStyle name="Salida 2 2 2" xfId="2330"/>
    <cellStyle name="Salida 2 2 3" xfId="2303"/>
    <cellStyle name="Salida 2 3" xfId="2329"/>
    <cellStyle name="Salida 2 4" xfId="2098"/>
    <cellStyle name="Salida 3" xfId="1946"/>
    <cellStyle name="Salida 3 2" xfId="2323"/>
    <cellStyle name="Salida 3 3" xfId="2316"/>
    <cellStyle name="Salida 4" xfId="1948"/>
    <cellStyle name="Salida 4 2" xfId="2324"/>
    <cellStyle name="Salida 4 3" xfId="2325"/>
    <cellStyle name="TableStyleLight1" xfId="1707"/>
    <cellStyle name="Texto de advertencia 2" xfId="2010"/>
    <cellStyle name="Texto de advertencia 2 2" xfId="2011"/>
    <cellStyle name="Texto de advertencia 3" xfId="2012"/>
    <cellStyle name="Texto de advertencia 4" xfId="2013"/>
    <cellStyle name="Texto explicativo 2" xfId="1576"/>
    <cellStyle name="Texto explicativo 2 2" xfId="1904"/>
    <cellStyle name="Texto explicativo 3" xfId="1578"/>
    <cellStyle name="Texto explicativo 4" xfId="1580"/>
    <cellStyle name="Title" xfId="1768"/>
    <cellStyle name="Título 1 2" xfId="629"/>
    <cellStyle name="Título 1 2 2" xfId="2014"/>
    <cellStyle name="Título 1 3" xfId="638"/>
    <cellStyle name="Título 1 4" xfId="82"/>
    <cellStyle name="Título 2 2" xfId="211"/>
    <cellStyle name="Título 2 2 2" xfId="2015"/>
    <cellStyle name="Título 2 3" xfId="718"/>
    <cellStyle name="Título 2 4" xfId="722"/>
    <cellStyle name="Título 3 2" xfId="1464"/>
    <cellStyle name="Título 3 2 2" xfId="2016"/>
    <cellStyle name="Título 3 3" xfId="1297"/>
    <cellStyle name="Título 3 4" xfId="1302"/>
    <cellStyle name="Título 4 2" xfId="2017"/>
    <cellStyle name="Título 5" xfId="261"/>
    <cellStyle name="Título 6" xfId="782"/>
    <cellStyle name="Total 2" xfId="2018"/>
    <cellStyle name="Total 2 2" xfId="2019"/>
    <cellStyle name="Total 2 2 2" xfId="2333"/>
    <cellStyle name="Total 2 2 3" xfId="2085"/>
    <cellStyle name="Total 2 3" xfId="2332"/>
    <cellStyle name="Total 2 4" xfId="2047"/>
    <cellStyle name="Total 3" xfId="2020"/>
    <cellStyle name="Total 3 2" xfId="2334"/>
    <cellStyle name="Total 3 3" xfId="2331"/>
    <cellStyle name="Total 4" xfId="2021"/>
    <cellStyle name="Total 4 2" xfId="2335"/>
    <cellStyle name="Total 4 3" xfId="2322"/>
  </cellStyles>
  <dxfs count="0"/>
  <tableStyles count="0" defaultTableStyle="TableStyleMedium9" defaultPivotStyle="PivotStyleLight16"/>
  <colors>
    <mruColors>
      <color rgb="FFFF0000"/>
      <color rgb="FF66FFFF"/>
      <color rgb="FFCCECFF"/>
      <color rgb="FF800080"/>
      <color rgb="FF969696"/>
      <color rgb="FFA6A6A6"/>
      <color rgb="FFBFBFBF"/>
      <color rgb="FF545454"/>
      <color rgb="FF000080"/>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1819275</xdr:colOff>
      <xdr:row>100</xdr:row>
      <xdr:rowOff>781050</xdr:rowOff>
    </xdr:from>
    <xdr:to>
      <xdr:col>1</xdr:col>
      <xdr:colOff>4124325</xdr:colOff>
      <xdr:row>111</xdr:row>
      <xdr:rowOff>19050</xdr:rowOff>
    </xdr:to>
    <xdr:pic>
      <xdr:nvPicPr>
        <xdr:cNvPr id="2" name="Picture 6">
          <a:extLst>
            <a:ext uri="{FF2B5EF4-FFF2-40B4-BE49-F238E27FC236}">
              <a16:creationId xmlns:a16="http://schemas.microsoft.com/office/drawing/2014/main" id="{BA6EFDA9-705D-48A5-BDA5-EC4BB9161E3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19275" y="66036825"/>
          <a:ext cx="4933950" cy="1666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80808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1770380</xdr:colOff>
      <xdr:row>4</xdr:row>
      <xdr:rowOff>0</xdr:rowOff>
    </xdr:from>
    <xdr:to>
      <xdr:col>2</xdr:col>
      <xdr:colOff>0</xdr:colOff>
      <xdr:row>4</xdr:row>
      <xdr:rowOff>0</xdr:rowOff>
    </xdr:to>
    <xdr:sp macro="" textlink="">
      <xdr:nvSpPr>
        <xdr:cNvPr id="345240" name="Line 1">
          <a:extLst>
            <a:ext uri="{FF2B5EF4-FFF2-40B4-BE49-F238E27FC236}">
              <a16:creationId xmlns:a16="http://schemas.microsoft.com/office/drawing/2014/main" id="{00000000-0008-0000-0300-000098440500}"/>
            </a:ext>
          </a:extLst>
        </xdr:cNvPr>
        <xdr:cNvSpPr/>
      </xdr:nvSpPr>
      <xdr:spPr>
        <a:xfrm>
          <a:off x="1770380" y="657225"/>
          <a:ext cx="752602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1770380</xdr:colOff>
      <xdr:row>4</xdr:row>
      <xdr:rowOff>0</xdr:rowOff>
    </xdr:from>
    <xdr:to>
      <xdr:col>2</xdr:col>
      <xdr:colOff>0</xdr:colOff>
      <xdr:row>4</xdr:row>
      <xdr:rowOff>0</xdr:rowOff>
    </xdr:to>
    <xdr:sp macro="" textlink="">
      <xdr:nvSpPr>
        <xdr:cNvPr id="345241" name="Line 1">
          <a:extLst>
            <a:ext uri="{FF2B5EF4-FFF2-40B4-BE49-F238E27FC236}">
              <a16:creationId xmlns:a16="http://schemas.microsoft.com/office/drawing/2014/main" id="{00000000-0008-0000-0300-000099440500}"/>
            </a:ext>
          </a:extLst>
        </xdr:cNvPr>
        <xdr:cNvSpPr/>
      </xdr:nvSpPr>
      <xdr:spPr>
        <a:xfrm>
          <a:off x="1770380" y="657225"/>
          <a:ext cx="752602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1770380</xdr:colOff>
      <xdr:row>4</xdr:row>
      <xdr:rowOff>0</xdr:rowOff>
    </xdr:from>
    <xdr:to>
      <xdr:col>2</xdr:col>
      <xdr:colOff>0</xdr:colOff>
      <xdr:row>4</xdr:row>
      <xdr:rowOff>0</xdr:rowOff>
    </xdr:to>
    <xdr:sp macro="" textlink="">
      <xdr:nvSpPr>
        <xdr:cNvPr id="345242" name="Line 1">
          <a:extLst>
            <a:ext uri="{FF2B5EF4-FFF2-40B4-BE49-F238E27FC236}">
              <a16:creationId xmlns:a16="http://schemas.microsoft.com/office/drawing/2014/main" id="{00000000-0008-0000-0300-00009A440500}"/>
            </a:ext>
          </a:extLst>
        </xdr:cNvPr>
        <xdr:cNvSpPr/>
      </xdr:nvSpPr>
      <xdr:spPr>
        <a:xfrm>
          <a:off x="1770380" y="657225"/>
          <a:ext cx="752602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1770380</xdr:colOff>
      <xdr:row>4</xdr:row>
      <xdr:rowOff>9525</xdr:rowOff>
    </xdr:from>
    <xdr:to>
      <xdr:col>2</xdr:col>
      <xdr:colOff>0</xdr:colOff>
      <xdr:row>4</xdr:row>
      <xdr:rowOff>9525</xdr:rowOff>
    </xdr:to>
    <xdr:sp macro="" textlink="">
      <xdr:nvSpPr>
        <xdr:cNvPr id="345243" name="Line 1">
          <a:extLst>
            <a:ext uri="{FF2B5EF4-FFF2-40B4-BE49-F238E27FC236}">
              <a16:creationId xmlns:a16="http://schemas.microsoft.com/office/drawing/2014/main" id="{00000000-0008-0000-0300-00009B440500}"/>
            </a:ext>
          </a:extLst>
        </xdr:cNvPr>
        <xdr:cNvSpPr/>
      </xdr:nvSpPr>
      <xdr:spPr>
        <a:xfrm>
          <a:off x="1770380" y="666750"/>
          <a:ext cx="7526020" cy="0"/>
        </a:xfrm>
        <a:prstGeom prst="line">
          <a:avLst/>
        </a:prstGeom>
        <a:ln w="9525" cap="flat" cmpd="sng">
          <a:solidFill>
            <a:srgbClr val="000000"/>
          </a:solidFill>
          <a:prstDash val="solid"/>
          <a:round/>
          <a:headEnd type="none" w="med" len="med"/>
          <a:tailEnd type="none" w="med" len="me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10795</xdr:colOff>
      <xdr:row>6</xdr:row>
      <xdr:rowOff>0</xdr:rowOff>
    </xdr:from>
    <xdr:to>
      <xdr:col>2</xdr:col>
      <xdr:colOff>0</xdr:colOff>
      <xdr:row>6</xdr:row>
      <xdr:rowOff>0</xdr:rowOff>
    </xdr:to>
    <xdr:sp macro="" textlink="">
      <xdr:nvSpPr>
        <xdr:cNvPr id="346188" name="Line 1">
          <a:extLst>
            <a:ext uri="{FF2B5EF4-FFF2-40B4-BE49-F238E27FC236}">
              <a16:creationId xmlns:a16="http://schemas.microsoft.com/office/drawing/2014/main" id="{00000000-0008-0000-0400-00004C480500}"/>
            </a:ext>
          </a:extLst>
        </xdr:cNvPr>
        <xdr:cNvSpPr/>
      </xdr:nvSpPr>
      <xdr:spPr>
        <a:xfrm>
          <a:off x="3420745" y="1000125"/>
          <a:ext cx="544703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1761490</xdr:colOff>
      <xdr:row>4</xdr:row>
      <xdr:rowOff>0</xdr:rowOff>
    </xdr:from>
    <xdr:to>
      <xdr:col>2</xdr:col>
      <xdr:colOff>0</xdr:colOff>
      <xdr:row>4</xdr:row>
      <xdr:rowOff>0</xdr:rowOff>
    </xdr:to>
    <xdr:sp macro="" textlink="">
      <xdr:nvSpPr>
        <xdr:cNvPr id="346189" name="Line 1">
          <a:extLst>
            <a:ext uri="{FF2B5EF4-FFF2-40B4-BE49-F238E27FC236}">
              <a16:creationId xmlns:a16="http://schemas.microsoft.com/office/drawing/2014/main" id="{00000000-0008-0000-0400-00004D480500}"/>
            </a:ext>
          </a:extLst>
        </xdr:cNvPr>
        <xdr:cNvSpPr/>
      </xdr:nvSpPr>
      <xdr:spPr>
        <a:xfrm>
          <a:off x="1761490" y="657225"/>
          <a:ext cx="7106285" cy="0"/>
        </a:xfrm>
        <a:prstGeom prst="line">
          <a:avLst/>
        </a:prstGeom>
        <a:ln w="9525" cap="flat" cmpd="sng">
          <a:solidFill>
            <a:srgbClr val="000000"/>
          </a:solidFill>
          <a:prstDash val="solid"/>
          <a:round/>
          <a:headEnd type="none" w="med" len="med"/>
          <a:tailEnd type="none" w="med" len="me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1770380</xdr:colOff>
      <xdr:row>4</xdr:row>
      <xdr:rowOff>0</xdr:rowOff>
    </xdr:from>
    <xdr:to>
      <xdr:col>2</xdr:col>
      <xdr:colOff>0</xdr:colOff>
      <xdr:row>4</xdr:row>
      <xdr:rowOff>0</xdr:rowOff>
    </xdr:to>
    <xdr:sp macro="" textlink="">
      <xdr:nvSpPr>
        <xdr:cNvPr id="347174" name="Line 1">
          <a:extLst>
            <a:ext uri="{FF2B5EF4-FFF2-40B4-BE49-F238E27FC236}">
              <a16:creationId xmlns:a16="http://schemas.microsoft.com/office/drawing/2014/main" id="{00000000-0008-0000-0500-0000264C0500}"/>
            </a:ext>
          </a:extLst>
        </xdr:cNvPr>
        <xdr:cNvSpPr/>
      </xdr:nvSpPr>
      <xdr:spPr>
        <a:xfrm>
          <a:off x="1770380" y="657225"/>
          <a:ext cx="7221220" cy="0"/>
        </a:xfrm>
        <a:prstGeom prst="line">
          <a:avLst/>
        </a:prstGeom>
        <a:ln w="9525" cap="flat" cmpd="sng">
          <a:solidFill>
            <a:srgbClr val="000000"/>
          </a:solidFill>
          <a:prstDash val="solid"/>
          <a:round/>
          <a:headEnd type="none" w="med" len="med"/>
          <a:tailEnd type="none" w="med" len="me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46990</xdr:colOff>
      <xdr:row>3</xdr:row>
      <xdr:rowOff>133350</xdr:rowOff>
    </xdr:from>
    <xdr:to>
      <xdr:col>3</xdr:col>
      <xdr:colOff>0</xdr:colOff>
      <xdr:row>3</xdr:row>
      <xdr:rowOff>133350</xdr:rowOff>
    </xdr:to>
    <xdr:sp macro="" textlink="">
      <xdr:nvSpPr>
        <xdr:cNvPr id="348198" name="Line 1">
          <a:extLst>
            <a:ext uri="{FF2B5EF4-FFF2-40B4-BE49-F238E27FC236}">
              <a16:creationId xmlns:a16="http://schemas.microsoft.com/office/drawing/2014/main" id="{00000000-0008-0000-0600-000026500500}"/>
            </a:ext>
          </a:extLst>
        </xdr:cNvPr>
        <xdr:cNvSpPr/>
      </xdr:nvSpPr>
      <xdr:spPr>
        <a:xfrm>
          <a:off x="3742690" y="628650"/>
          <a:ext cx="4896485" cy="0"/>
        </a:xfrm>
        <a:prstGeom prst="line">
          <a:avLst/>
        </a:prstGeom>
        <a:ln w="9525" cap="flat" cmpd="sng">
          <a:solidFill>
            <a:srgbClr val="000000"/>
          </a:solidFill>
          <a:prstDash val="solid"/>
          <a:round/>
          <a:headEnd type="none" w="med" len="med"/>
          <a:tailEnd type="none" w="med" len="me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10795</xdr:colOff>
      <xdr:row>6</xdr:row>
      <xdr:rowOff>0</xdr:rowOff>
    </xdr:from>
    <xdr:to>
      <xdr:col>2</xdr:col>
      <xdr:colOff>0</xdr:colOff>
      <xdr:row>6</xdr:row>
      <xdr:rowOff>0</xdr:rowOff>
    </xdr:to>
    <xdr:sp macro="" textlink="">
      <xdr:nvSpPr>
        <xdr:cNvPr id="353664" name="Line 1">
          <a:extLst>
            <a:ext uri="{FF2B5EF4-FFF2-40B4-BE49-F238E27FC236}">
              <a16:creationId xmlns:a16="http://schemas.microsoft.com/office/drawing/2014/main" id="{00000000-0008-0000-0900-000080650500}"/>
            </a:ext>
          </a:extLst>
        </xdr:cNvPr>
        <xdr:cNvSpPr/>
      </xdr:nvSpPr>
      <xdr:spPr>
        <a:xfrm>
          <a:off x="2868295" y="1057275"/>
          <a:ext cx="628523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65" name="Line 1">
          <a:extLst>
            <a:ext uri="{FF2B5EF4-FFF2-40B4-BE49-F238E27FC236}">
              <a16:creationId xmlns:a16="http://schemas.microsoft.com/office/drawing/2014/main" id="{00000000-0008-0000-0900-000081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66" name="Line 1">
          <a:extLst>
            <a:ext uri="{FF2B5EF4-FFF2-40B4-BE49-F238E27FC236}">
              <a16:creationId xmlns:a16="http://schemas.microsoft.com/office/drawing/2014/main" id="{00000000-0008-0000-0900-000082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67" name="Line 2">
          <a:extLst>
            <a:ext uri="{FF2B5EF4-FFF2-40B4-BE49-F238E27FC236}">
              <a16:creationId xmlns:a16="http://schemas.microsoft.com/office/drawing/2014/main" id="{00000000-0008-0000-0900-000083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68" name="Line 3">
          <a:extLst>
            <a:ext uri="{FF2B5EF4-FFF2-40B4-BE49-F238E27FC236}">
              <a16:creationId xmlns:a16="http://schemas.microsoft.com/office/drawing/2014/main" id="{00000000-0008-0000-0900-000084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69" name="Line 4">
          <a:extLst>
            <a:ext uri="{FF2B5EF4-FFF2-40B4-BE49-F238E27FC236}">
              <a16:creationId xmlns:a16="http://schemas.microsoft.com/office/drawing/2014/main" id="{00000000-0008-0000-0900-000085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70" name="Line 5">
          <a:extLst>
            <a:ext uri="{FF2B5EF4-FFF2-40B4-BE49-F238E27FC236}">
              <a16:creationId xmlns:a16="http://schemas.microsoft.com/office/drawing/2014/main" id="{00000000-0008-0000-0900-000086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71" name="Line 1">
          <a:extLst>
            <a:ext uri="{FF2B5EF4-FFF2-40B4-BE49-F238E27FC236}">
              <a16:creationId xmlns:a16="http://schemas.microsoft.com/office/drawing/2014/main" id="{00000000-0008-0000-0900-000087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72" name="Line 1">
          <a:extLst>
            <a:ext uri="{FF2B5EF4-FFF2-40B4-BE49-F238E27FC236}">
              <a16:creationId xmlns:a16="http://schemas.microsoft.com/office/drawing/2014/main" id="{00000000-0008-0000-0900-000088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73" name="Line 1">
          <a:extLst>
            <a:ext uri="{FF2B5EF4-FFF2-40B4-BE49-F238E27FC236}">
              <a16:creationId xmlns:a16="http://schemas.microsoft.com/office/drawing/2014/main" id="{00000000-0008-0000-0900-000089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74" name="Line 2">
          <a:extLst>
            <a:ext uri="{FF2B5EF4-FFF2-40B4-BE49-F238E27FC236}">
              <a16:creationId xmlns:a16="http://schemas.microsoft.com/office/drawing/2014/main" id="{00000000-0008-0000-0900-00008A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75" name="Line 3">
          <a:extLst>
            <a:ext uri="{FF2B5EF4-FFF2-40B4-BE49-F238E27FC236}">
              <a16:creationId xmlns:a16="http://schemas.microsoft.com/office/drawing/2014/main" id="{00000000-0008-0000-0900-00008B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76" name="Line 1">
          <a:extLst>
            <a:ext uri="{FF2B5EF4-FFF2-40B4-BE49-F238E27FC236}">
              <a16:creationId xmlns:a16="http://schemas.microsoft.com/office/drawing/2014/main" id="{00000000-0008-0000-0900-00008C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77" name="Line 1">
          <a:extLst>
            <a:ext uri="{FF2B5EF4-FFF2-40B4-BE49-F238E27FC236}">
              <a16:creationId xmlns:a16="http://schemas.microsoft.com/office/drawing/2014/main" id="{00000000-0008-0000-0900-00008D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78" name="Line 1">
          <a:extLst>
            <a:ext uri="{FF2B5EF4-FFF2-40B4-BE49-F238E27FC236}">
              <a16:creationId xmlns:a16="http://schemas.microsoft.com/office/drawing/2014/main" id="{00000000-0008-0000-0900-00008E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79" name="Line 2">
          <a:extLst>
            <a:ext uri="{FF2B5EF4-FFF2-40B4-BE49-F238E27FC236}">
              <a16:creationId xmlns:a16="http://schemas.microsoft.com/office/drawing/2014/main" id="{00000000-0008-0000-0900-00008F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80" name="Line 3">
          <a:extLst>
            <a:ext uri="{FF2B5EF4-FFF2-40B4-BE49-F238E27FC236}">
              <a16:creationId xmlns:a16="http://schemas.microsoft.com/office/drawing/2014/main" id="{00000000-0008-0000-0900-000090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81" name="Line 1">
          <a:extLst>
            <a:ext uri="{FF2B5EF4-FFF2-40B4-BE49-F238E27FC236}">
              <a16:creationId xmlns:a16="http://schemas.microsoft.com/office/drawing/2014/main" id="{00000000-0008-0000-0900-000091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82" name="Line 1">
          <a:extLst>
            <a:ext uri="{FF2B5EF4-FFF2-40B4-BE49-F238E27FC236}">
              <a16:creationId xmlns:a16="http://schemas.microsoft.com/office/drawing/2014/main" id="{00000000-0008-0000-0900-000092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83" name="Line 1">
          <a:extLst>
            <a:ext uri="{FF2B5EF4-FFF2-40B4-BE49-F238E27FC236}">
              <a16:creationId xmlns:a16="http://schemas.microsoft.com/office/drawing/2014/main" id="{00000000-0008-0000-0900-000093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84" name="Line 2">
          <a:extLst>
            <a:ext uri="{FF2B5EF4-FFF2-40B4-BE49-F238E27FC236}">
              <a16:creationId xmlns:a16="http://schemas.microsoft.com/office/drawing/2014/main" id="{00000000-0008-0000-0900-000094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85" name="Line 3">
          <a:extLst>
            <a:ext uri="{FF2B5EF4-FFF2-40B4-BE49-F238E27FC236}">
              <a16:creationId xmlns:a16="http://schemas.microsoft.com/office/drawing/2014/main" id="{00000000-0008-0000-0900-000095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86" name="Line 1">
          <a:extLst>
            <a:ext uri="{FF2B5EF4-FFF2-40B4-BE49-F238E27FC236}">
              <a16:creationId xmlns:a16="http://schemas.microsoft.com/office/drawing/2014/main" id="{00000000-0008-0000-0900-000096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87" name="Line 1">
          <a:extLst>
            <a:ext uri="{FF2B5EF4-FFF2-40B4-BE49-F238E27FC236}">
              <a16:creationId xmlns:a16="http://schemas.microsoft.com/office/drawing/2014/main" id="{00000000-0008-0000-0900-000097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88" name="Line 1">
          <a:extLst>
            <a:ext uri="{FF2B5EF4-FFF2-40B4-BE49-F238E27FC236}">
              <a16:creationId xmlns:a16="http://schemas.microsoft.com/office/drawing/2014/main" id="{00000000-0008-0000-0900-000098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89" name="Line 2">
          <a:extLst>
            <a:ext uri="{FF2B5EF4-FFF2-40B4-BE49-F238E27FC236}">
              <a16:creationId xmlns:a16="http://schemas.microsoft.com/office/drawing/2014/main" id="{00000000-0008-0000-0900-000099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90" name="Line 3">
          <a:extLst>
            <a:ext uri="{FF2B5EF4-FFF2-40B4-BE49-F238E27FC236}">
              <a16:creationId xmlns:a16="http://schemas.microsoft.com/office/drawing/2014/main" id="{00000000-0008-0000-0900-00009A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91" name="Line 1">
          <a:extLst>
            <a:ext uri="{FF2B5EF4-FFF2-40B4-BE49-F238E27FC236}">
              <a16:creationId xmlns:a16="http://schemas.microsoft.com/office/drawing/2014/main" id="{00000000-0008-0000-0900-00009B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92" name="Line 1">
          <a:extLst>
            <a:ext uri="{FF2B5EF4-FFF2-40B4-BE49-F238E27FC236}">
              <a16:creationId xmlns:a16="http://schemas.microsoft.com/office/drawing/2014/main" id="{00000000-0008-0000-0900-00009C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93" name="Line 1">
          <a:extLst>
            <a:ext uri="{FF2B5EF4-FFF2-40B4-BE49-F238E27FC236}">
              <a16:creationId xmlns:a16="http://schemas.microsoft.com/office/drawing/2014/main" id="{00000000-0008-0000-0900-00009D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94" name="Line 2">
          <a:extLst>
            <a:ext uri="{FF2B5EF4-FFF2-40B4-BE49-F238E27FC236}">
              <a16:creationId xmlns:a16="http://schemas.microsoft.com/office/drawing/2014/main" id="{00000000-0008-0000-0900-00009E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95" name="Line 3">
          <a:extLst>
            <a:ext uri="{FF2B5EF4-FFF2-40B4-BE49-F238E27FC236}">
              <a16:creationId xmlns:a16="http://schemas.microsoft.com/office/drawing/2014/main" id="{00000000-0008-0000-0900-00009F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96" name="Line 1">
          <a:extLst>
            <a:ext uri="{FF2B5EF4-FFF2-40B4-BE49-F238E27FC236}">
              <a16:creationId xmlns:a16="http://schemas.microsoft.com/office/drawing/2014/main" id="{00000000-0008-0000-0900-0000A0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97" name="Line 1">
          <a:extLst>
            <a:ext uri="{FF2B5EF4-FFF2-40B4-BE49-F238E27FC236}">
              <a16:creationId xmlns:a16="http://schemas.microsoft.com/office/drawing/2014/main" id="{00000000-0008-0000-0900-0000A1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98" name="Line 1">
          <a:extLst>
            <a:ext uri="{FF2B5EF4-FFF2-40B4-BE49-F238E27FC236}">
              <a16:creationId xmlns:a16="http://schemas.microsoft.com/office/drawing/2014/main" id="{00000000-0008-0000-0900-0000A2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99" name="Line 2">
          <a:extLst>
            <a:ext uri="{FF2B5EF4-FFF2-40B4-BE49-F238E27FC236}">
              <a16:creationId xmlns:a16="http://schemas.microsoft.com/office/drawing/2014/main" id="{00000000-0008-0000-0900-0000A3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00" name="Line 3">
          <a:extLst>
            <a:ext uri="{FF2B5EF4-FFF2-40B4-BE49-F238E27FC236}">
              <a16:creationId xmlns:a16="http://schemas.microsoft.com/office/drawing/2014/main" id="{00000000-0008-0000-0900-0000A4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01" name="Line 1">
          <a:extLst>
            <a:ext uri="{FF2B5EF4-FFF2-40B4-BE49-F238E27FC236}">
              <a16:creationId xmlns:a16="http://schemas.microsoft.com/office/drawing/2014/main" id="{00000000-0008-0000-0900-0000A5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02" name="Line 1">
          <a:extLst>
            <a:ext uri="{FF2B5EF4-FFF2-40B4-BE49-F238E27FC236}">
              <a16:creationId xmlns:a16="http://schemas.microsoft.com/office/drawing/2014/main" id="{00000000-0008-0000-0900-0000A6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03" name="Line 1">
          <a:extLst>
            <a:ext uri="{FF2B5EF4-FFF2-40B4-BE49-F238E27FC236}">
              <a16:creationId xmlns:a16="http://schemas.microsoft.com/office/drawing/2014/main" id="{00000000-0008-0000-0900-0000A7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04" name="Line 2">
          <a:extLst>
            <a:ext uri="{FF2B5EF4-FFF2-40B4-BE49-F238E27FC236}">
              <a16:creationId xmlns:a16="http://schemas.microsoft.com/office/drawing/2014/main" id="{00000000-0008-0000-0900-0000A8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05" name="Line 3">
          <a:extLst>
            <a:ext uri="{FF2B5EF4-FFF2-40B4-BE49-F238E27FC236}">
              <a16:creationId xmlns:a16="http://schemas.microsoft.com/office/drawing/2014/main" id="{00000000-0008-0000-0900-0000A9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06" name="Line 1">
          <a:extLst>
            <a:ext uri="{FF2B5EF4-FFF2-40B4-BE49-F238E27FC236}">
              <a16:creationId xmlns:a16="http://schemas.microsoft.com/office/drawing/2014/main" id="{00000000-0008-0000-0900-0000AA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07" name="Line 1">
          <a:extLst>
            <a:ext uri="{FF2B5EF4-FFF2-40B4-BE49-F238E27FC236}">
              <a16:creationId xmlns:a16="http://schemas.microsoft.com/office/drawing/2014/main" id="{00000000-0008-0000-0900-0000AB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08" name="Line 1">
          <a:extLst>
            <a:ext uri="{FF2B5EF4-FFF2-40B4-BE49-F238E27FC236}">
              <a16:creationId xmlns:a16="http://schemas.microsoft.com/office/drawing/2014/main" id="{00000000-0008-0000-0900-0000AC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09" name="Line 2">
          <a:extLst>
            <a:ext uri="{FF2B5EF4-FFF2-40B4-BE49-F238E27FC236}">
              <a16:creationId xmlns:a16="http://schemas.microsoft.com/office/drawing/2014/main" id="{00000000-0008-0000-0900-0000AD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10" name="Line 3">
          <a:extLst>
            <a:ext uri="{FF2B5EF4-FFF2-40B4-BE49-F238E27FC236}">
              <a16:creationId xmlns:a16="http://schemas.microsoft.com/office/drawing/2014/main" id="{00000000-0008-0000-0900-0000AE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11" name="Line 1">
          <a:extLst>
            <a:ext uri="{FF2B5EF4-FFF2-40B4-BE49-F238E27FC236}">
              <a16:creationId xmlns:a16="http://schemas.microsoft.com/office/drawing/2014/main" id="{00000000-0008-0000-0900-0000AF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12" name="Line 1">
          <a:extLst>
            <a:ext uri="{FF2B5EF4-FFF2-40B4-BE49-F238E27FC236}">
              <a16:creationId xmlns:a16="http://schemas.microsoft.com/office/drawing/2014/main" id="{00000000-0008-0000-0900-0000B0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13" name="Line 1">
          <a:extLst>
            <a:ext uri="{FF2B5EF4-FFF2-40B4-BE49-F238E27FC236}">
              <a16:creationId xmlns:a16="http://schemas.microsoft.com/office/drawing/2014/main" id="{00000000-0008-0000-0900-0000B1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14" name="Line 2">
          <a:extLst>
            <a:ext uri="{FF2B5EF4-FFF2-40B4-BE49-F238E27FC236}">
              <a16:creationId xmlns:a16="http://schemas.microsoft.com/office/drawing/2014/main" id="{00000000-0008-0000-0900-0000B2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15" name="Line 3">
          <a:extLst>
            <a:ext uri="{FF2B5EF4-FFF2-40B4-BE49-F238E27FC236}">
              <a16:creationId xmlns:a16="http://schemas.microsoft.com/office/drawing/2014/main" id="{00000000-0008-0000-0900-0000B3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16" name="Line 1">
          <a:extLst>
            <a:ext uri="{FF2B5EF4-FFF2-40B4-BE49-F238E27FC236}">
              <a16:creationId xmlns:a16="http://schemas.microsoft.com/office/drawing/2014/main" id="{00000000-0008-0000-0900-0000B4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17" name="Line 1">
          <a:extLst>
            <a:ext uri="{FF2B5EF4-FFF2-40B4-BE49-F238E27FC236}">
              <a16:creationId xmlns:a16="http://schemas.microsoft.com/office/drawing/2014/main" id="{00000000-0008-0000-0900-0000B5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18" name="Line 1">
          <a:extLst>
            <a:ext uri="{FF2B5EF4-FFF2-40B4-BE49-F238E27FC236}">
              <a16:creationId xmlns:a16="http://schemas.microsoft.com/office/drawing/2014/main" id="{00000000-0008-0000-0900-0000B6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19" name="Line 2">
          <a:extLst>
            <a:ext uri="{FF2B5EF4-FFF2-40B4-BE49-F238E27FC236}">
              <a16:creationId xmlns:a16="http://schemas.microsoft.com/office/drawing/2014/main" id="{00000000-0008-0000-0900-0000B7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1791335</xdr:colOff>
      <xdr:row>4</xdr:row>
      <xdr:rowOff>0</xdr:rowOff>
    </xdr:from>
    <xdr:to>
      <xdr:col>2</xdr:col>
      <xdr:colOff>0</xdr:colOff>
      <xdr:row>4</xdr:row>
      <xdr:rowOff>0</xdr:rowOff>
    </xdr:to>
    <xdr:sp macro="" textlink="">
      <xdr:nvSpPr>
        <xdr:cNvPr id="353720" name="Line 3">
          <a:extLst>
            <a:ext uri="{FF2B5EF4-FFF2-40B4-BE49-F238E27FC236}">
              <a16:creationId xmlns:a16="http://schemas.microsoft.com/office/drawing/2014/main" id="{00000000-0008-0000-0900-0000B8650500}"/>
            </a:ext>
          </a:extLst>
        </xdr:cNvPr>
        <xdr:cNvSpPr/>
      </xdr:nvSpPr>
      <xdr:spPr>
        <a:xfrm>
          <a:off x="1791335" y="685800"/>
          <a:ext cx="736219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21" name="Line 1">
          <a:extLst>
            <a:ext uri="{FF2B5EF4-FFF2-40B4-BE49-F238E27FC236}">
              <a16:creationId xmlns:a16="http://schemas.microsoft.com/office/drawing/2014/main" id="{00000000-0008-0000-0900-0000B9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22" name="Line 1">
          <a:extLst>
            <a:ext uri="{FF2B5EF4-FFF2-40B4-BE49-F238E27FC236}">
              <a16:creationId xmlns:a16="http://schemas.microsoft.com/office/drawing/2014/main" id="{00000000-0008-0000-0900-0000BA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23" name="Line 1">
          <a:extLst>
            <a:ext uri="{FF2B5EF4-FFF2-40B4-BE49-F238E27FC236}">
              <a16:creationId xmlns:a16="http://schemas.microsoft.com/office/drawing/2014/main" id="{00000000-0008-0000-0900-0000BB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24" name="Line 2">
          <a:extLst>
            <a:ext uri="{FF2B5EF4-FFF2-40B4-BE49-F238E27FC236}">
              <a16:creationId xmlns:a16="http://schemas.microsoft.com/office/drawing/2014/main" id="{00000000-0008-0000-0900-0000BC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25" name="Line 3">
          <a:extLst>
            <a:ext uri="{FF2B5EF4-FFF2-40B4-BE49-F238E27FC236}">
              <a16:creationId xmlns:a16="http://schemas.microsoft.com/office/drawing/2014/main" id="{00000000-0008-0000-0900-0000BD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26" name="Line 1">
          <a:extLst>
            <a:ext uri="{FF2B5EF4-FFF2-40B4-BE49-F238E27FC236}">
              <a16:creationId xmlns:a16="http://schemas.microsoft.com/office/drawing/2014/main" id="{00000000-0008-0000-0900-0000BE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27" name="Line 1">
          <a:extLst>
            <a:ext uri="{FF2B5EF4-FFF2-40B4-BE49-F238E27FC236}">
              <a16:creationId xmlns:a16="http://schemas.microsoft.com/office/drawing/2014/main" id="{00000000-0008-0000-0900-0000BF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28" name="Line 1">
          <a:extLst>
            <a:ext uri="{FF2B5EF4-FFF2-40B4-BE49-F238E27FC236}">
              <a16:creationId xmlns:a16="http://schemas.microsoft.com/office/drawing/2014/main" id="{00000000-0008-0000-0900-0000C0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29" name="Line 2">
          <a:extLst>
            <a:ext uri="{FF2B5EF4-FFF2-40B4-BE49-F238E27FC236}">
              <a16:creationId xmlns:a16="http://schemas.microsoft.com/office/drawing/2014/main" id="{00000000-0008-0000-0900-0000C1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30" name="Line 3">
          <a:extLst>
            <a:ext uri="{FF2B5EF4-FFF2-40B4-BE49-F238E27FC236}">
              <a16:creationId xmlns:a16="http://schemas.microsoft.com/office/drawing/2014/main" id="{00000000-0008-0000-0900-0000C2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1770380</xdr:colOff>
      <xdr:row>4</xdr:row>
      <xdr:rowOff>0</xdr:rowOff>
    </xdr:from>
    <xdr:to>
      <xdr:col>2</xdr:col>
      <xdr:colOff>0</xdr:colOff>
      <xdr:row>4</xdr:row>
      <xdr:rowOff>0</xdr:rowOff>
    </xdr:to>
    <xdr:sp macro="" textlink="">
      <xdr:nvSpPr>
        <xdr:cNvPr id="268534" name="Line 1">
          <a:extLst>
            <a:ext uri="{FF2B5EF4-FFF2-40B4-BE49-F238E27FC236}">
              <a16:creationId xmlns:a16="http://schemas.microsoft.com/office/drawing/2014/main" id="{00000000-0008-0000-0B00-0000F6180400}"/>
            </a:ext>
          </a:extLst>
        </xdr:cNvPr>
        <xdr:cNvSpPr/>
      </xdr:nvSpPr>
      <xdr:spPr>
        <a:xfrm>
          <a:off x="1770380" y="657225"/>
          <a:ext cx="9002395" cy="0"/>
        </a:xfrm>
        <a:prstGeom prst="line">
          <a:avLst/>
        </a:prstGeom>
        <a:ln w="9525" cap="flat" cmpd="sng">
          <a:solidFill>
            <a:srgbClr val="000000"/>
          </a:solidFill>
          <a:prstDash val="solid"/>
          <a:round/>
          <a:headEnd type="none" w="med" len="med"/>
          <a:tailEnd type="none" w="med" len="me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88C3882F\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USER%20PC\AppData\Local\Packages\Microsoft.MicrosoftEdge_8wekyb3d8bbwe\TempState\Downloads\ANEXO%20TECNICO%20ULTIMO%20GIRARDOT%20ABREVIADA%2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7.%20Parque%20Automotor\PARQUE%20AUTOMOTOR%202025\CONSOLIDADO%20INVENTARIO%20VEH&#205;CULOS%20PARQUE%20AUTOMOTOR%20ALCALD&#205;A%20DE%20GIRARDOT%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RIDICA"/>
      <sheetName val="FINANCIERA"/>
      <sheetName val="1 PARTICIPANTES"/>
      <sheetName val="2 CRITERIOS"/>
      <sheetName val="3 TRDM AMP OB"/>
      <sheetName val="4 TRDM AMP AD"/>
      <sheetName val="5 TRDM CLA OB"/>
      <sheetName val="6 TRDM CLA AD"/>
      <sheetName val="7 TRDM VLR1"/>
      <sheetName val="8 AU AMP OB"/>
      <sheetName val="9 AU AMP AD"/>
      <sheetName val="10 AU CLA OB"/>
      <sheetName val="11 AU CLA AD"/>
      <sheetName val="12 AU VLR"/>
      <sheetName val="13 SO AMP OB"/>
      <sheetName val="14 SO VLR"/>
      <sheetName val="15 TV AMP OB"/>
      <sheetName val="16 TV CLA OB"/>
      <sheetName val="17 TV CLA AD"/>
      <sheetName val="18 TV VLR"/>
      <sheetName val="19 MN AMP OB"/>
      <sheetName val="20 MN CLA OB"/>
      <sheetName val="21 MN CLA AD"/>
      <sheetName val="22 MN VLR"/>
      <sheetName val="23 RCE AMP OB"/>
      <sheetName val="24 RCE AMP AD"/>
      <sheetName val="25 RCE CLA OB"/>
      <sheetName val="26 RCE CLA AD"/>
      <sheetName val="27 RCE VLR"/>
      <sheetName val="28 RCSP AMP OB"/>
      <sheetName val="29 RCSP AMP AD"/>
      <sheetName val="30 RCSP CLA OB"/>
      <sheetName val="31 RCSP CLA AD"/>
      <sheetName val="32 RCSP VLR"/>
      <sheetName val="33 VGD AMP OB"/>
      <sheetName val="34 VGD AMP AD"/>
      <sheetName val="35 VGD CLA OB"/>
      <sheetName val="37 VGD VLR"/>
      <sheetName val="38 IND AMP OB"/>
      <sheetName val="39 IND AMP AD"/>
      <sheetName val="40 IND CLA OB"/>
      <sheetName val="41 IND CLA AD"/>
      <sheetName val="41 IND VLR"/>
      <sheetName val="42  VGE  AMP OB"/>
      <sheetName val="43 VGE AMP AD"/>
      <sheetName val="44  VGE CLA OB"/>
      <sheetName val="46 VGE VLR"/>
      <sheetName val="47 SIN"/>
      <sheetName val="48 RESUMEN GENERAL"/>
      <sheetName val="49 MAYORES PUNTAJES"/>
      <sheetName val="1_PARTICIPANTES"/>
      <sheetName val="2_CRITERIOS"/>
      <sheetName val="3_TRDM_AMP_OB"/>
      <sheetName val="4_TRDM_AMP_AD"/>
      <sheetName val="5_TRDM_CLA_OB"/>
      <sheetName val="6_TRDM_CLA_AD"/>
      <sheetName val="7_TRDM_VLR1"/>
      <sheetName val="8_AU_AMP_OB"/>
      <sheetName val="9_AU_AMP_AD"/>
      <sheetName val="10_AU_CLA_OB"/>
      <sheetName val="11_AU_CLA_AD"/>
      <sheetName val="12_AU_VLR"/>
      <sheetName val="13_SO_AMP_OB"/>
      <sheetName val="14_SO_VLR"/>
      <sheetName val="15_TV_AMP_OB"/>
      <sheetName val="16_TV_CLA_OB"/>
      <sheetName val="17_TV_CLA_AD"/>
      <sheetName val="18_TV_VLR"/>
      <sheetName val="19_MN_AMP_OB"/>
      <sheetName val="20_MN_CLA_OB"/>
      <sheetName val="21_MN_CLA_AD"/>
      <sheetName val="22_MN_VLR"/>
      <sheetName val="23_RCE_AMP_OB"/>
      <sheetName val="24_RCE_AMP_AD"/>
      <sheetName val="25_RCE_CLA_OB"/>
      <sheetName val="26_RCE_CLA_AD"/>
      <sheetName val="27_RCE_VLR"/>
      <sheetName val="28_RCSP_AMP_OB"/>
      <sheetName val="29_RCSP_AMP_AD"/>
      <sheetName val="30_RCSP_CLA_OB"/>
      <sheetName val="31_RCSP_CLA_AD"/>
      <sheetName val="32_RCSP_VLR"/>
      <sheetName val="33_VGD_AMP_OB"/>
      <sheetName val="34_VGD_AMP_AD"/>
      <sheetName val="35_VGD_CLA_OB"/>
      <sheetName val="37_VGD_VLR"/>
      <sheetName val="38_IND_AMP_OB"/>
      <sheetName val="39_IND_AMP_AD"/>
      <sheetName val="40_IND_CLA_OB"/>
      <sheetName val="41_IND_CLA_AD"/>
      <sheetName val="41_IND_VLR"/>
      <sheetName val="42__VGE__AMP_OB"/>
      <sheetName val="43_VGE_AMP_AD"/>
      <sheetName val="44__VGE_CLA_OB"/>
      <sheetName val="46_VGE_VLR"/>
      <sheetName val="47_SIN"/>
      <sheetName val="48_RESUMEN_GENERAL"/>
      <sheetName val="49_MAYORES_PUNTAJ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PARTICIPANTES"/>
      <sheetName val="2 CRITERIOS"/>
      <sheetName val="3 ASPECTOS FINANCIERO"/>
      <sheetName val="4 TRDM AMP OB"/>
      <sheetName val="5 TRDM AMP AD"/>
      <sheetName val="6 TRDM CLA OB"/>
      <sheetName val="7 TRDM CLA AD"/>
      <sheetName val="8 TRDM COND ESP "/>
      <sheetName val="9 TRDM VLR"/>
      <sheetName val="10 AU AMP OB"/>
      <sheetName val="11 AU AMP AD"/>
      <sheetName val="12 AU CLA OB"/>
      <sheetName val="13 AU CLA AD"/>
      <sheetName val="14 AU COND ESP"/>
      <sheetName val="15 AU VLR"/>
      <sheetName val="16 MNGO AMP OB "/>
      <sheetName val="17 MNGO CLA OB"/>
      <sheetName val="18 MNGO CLA AD"/>
      <sheetName val="19 MNGO COND ESP"/>
      <sheetName val="20 MNGO VLR"/>
      <sheetName val="21 RCE AMP OB"/>
      <sheetName val="22 RCE AMP AD"/>
      <sheetName val="23 RCE CLA OB"/>
      <sheetName val="24 RCE CLA AD"/>
      <sheetName val="25 RCE COND ESP"/>
      <sheetName val="26 RCE VLR"/>
      <sheetName val="27 RCSP AMP OB"/>
      <sheetName val="28 RCSP AMP AD"/>
      <sheetName val="29 RCSP CLA OB"/>
      <sheetName val="30 RCSP CLA AD"/>
      <sheetName val="31 RCSP COND ESP"/>
      <sheetName val="32 RCSP VLR"/>
      <sheetName val="33 SOAT AMP OB "/>
      <sheetName val="34 SOAT VLR"/>
      <sheetName val="35 SIN"/>
      <sheetName val="36 RESUMEN GENERAL"/>
      <sheetName val="37 RESUMEN DE PUNTAJES Y PRIMAS"/>
      <sheetName val="38 SEGURO DE CUMPLIMIENTO"/>
      <sheetName val="Recuperado_Hoja1"/>
      <sheetName val="CUADRO PRESENTACION"/>
      <sheetName val="RIESGOS"/>
      <sheetName val="COBERTURAS"/>
      <sheetName val="CUADRO RESUMEN"/>
      <sheetName val="Info"/>
      <sheetName val="P Y G FINANCIERO"/>
      <sheetName val="Rea"/>
      <sheetName val="P&amp;G"/>
      <sheetName val="% Pérdida"/>
      <sheetName val="CUADRO_PRESENTACION"/>
      <sheetName val="CUADRO_RESUMEN"/>
      <sheetName val="P_Y_G_FINANCIERO"/>
      <sheetName val="%_Pérdida"/>
      <sheetName val="2 DOCUMENTOS"/>
      <sheetName val="3 SOAT AMP OB "/>
      <sheetName val="4 SOAT VLR"/>
      <sheetName val="1. CARTA PRES"/>
      <sheetName val="2. COMPROMISO TRANSPARENCIA"/>
      <sheetName val="3. MODELO DE CONSORCIO Y UT"/>
      <sheetName val="4. MULTAS Y SANCIONES"/>
      <sheetName val="5. PROPUESTA ECON"/>
      <sheetName val="6. REQ INDEM"/>
      <sheetName val="7. TRDM"/>
      <sheetName val="8.  VG"/>
      <sheetName val="9. MANEJO"/>
      <sheetName val="10. SOAT"/>
      <sheetName val="11. AUTOMOVILES"/>
      <sheetName val="12.  AP "/>
      <sheetName val="13. TRME"/>
      <sheetName val="14. RCE"/>
      <sheetName val="15. RCSP"/>
      <sheetName val="15.1 FORM. RCSP"/>
      <sheetName val="16. VG FUNCIONARIOS"/>
      <sheetName val="ANEXO BIENES Y VRS ASEGURADO"/>
      <sheetName val="ANEXO 1 EDIFICIOS"/>
      <sheetName val="ANEXO 2 RELACION VG"/>
      <sheetName val="ANEXO 3 MANEJO"/>
      <sheetName val="ANEXO 4 SOAT "/>
      <sheetName val="ANEXO 5 AUTOS "/>
      <sheetName val="ANEXO 5-1 AUTOS EN REPOSO"/>
      <sheetName val="ANEXO 6   TRME"/>
      <sheetName val="ANEXO 7 RCSP"/>
      <sheetName val="ANEXO 8 VG FUNCIONARIOS "/>
      <sheetName val="SINIESTRALIDAD"/>
      <sheetName val="RESUMEN VALORES ASEGURADOS"/>
      <sheetName val="DEDUCIBLES"/>
      <sheetName val="incendio"/>
      <sheetName val="sustraccion"/>
      <sheetName val="cte debil"/>
      <sheetName val="rot_maquinaria"/>
      <sheetName val="Manejo global"/>
      <sheetName val="Resp_ civil Extracontra_"/>
      <sheetName val="Autos"/>
      <sheetName val="soat"/>
      <sheetName val="transporte valores"/>
      <sheetName val="Responsabilidad profesional "/>
      <sheetName val="R.C.SERVIDORES"/>
      <sheetName val="Hoja1"/>
      <sheetName val="TRANSPORTE DE VALORES"/>
      <sheetName val="S OAT"/>
      <sheetName val="RC PROFESIONAL"/>
      <sheetName val="RELACION VEHICULOS"/>
      <sheetName val="RELACION SOAT"/>
      <sheetName val="2,  MANIF. PARTICIPACI"/>
      <sheetName val="3, RELACION FIRMA REASEG."/>
      <sheetName val="4, INHABILIDAD E INCOP"/>
      <sheetName val="5, INFO GRAL PROPONENTE"/>
      <sheetName val="6. COMPROMISO TRANSPARENCIA"/>
      <sheetName val="7. MODELO DE CONSORCIO Y UT"/>
      <sheetName val="8. MULTAS Y SANCIONES"/>
      <sheetName val="9. PROPUESTA ECON"/>
      <sheetName val="10, REQ INDEM"/>
      <sheetName val="11. APOYO IND NAL"/>
      <sheetName val="12, ANTICORRUPCIÓN"/>
      <sheetName val="13, TRDM"/>
      <sheetName val="14, TRME"/>
      <sheetName val="15 AUTOMOVILES"/>
      <sheetName val="16 RCE"/>
      <sheetName val="17 RCSP"/>
      <sheetName val="17-1 FORMULARIO RCSP"/>
      <sheetName val="18 AP "/>
      <sheetName val="ANEXO 1 EDIFICACIONES ASEG"/>
      <sheetName val="ANEXO 2 RELACION  TRME"/>
      <sheetName val="ANEXO 3 AUTOS ACTIVOS"/>
      <sheetName val="ANEXO 3-1AUTOS EN REPOSO"/>
      <sheetName val="ANEXO 4 RCS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ATS Y TECNOMECANICAS"/>
      <sheetName val="INVENTARIO FINAL"/>
      <sheetName val="POLIZAS"/>
      <sheetName val="VEHICULOS FUERA DE SERVICIO"/>
      <sheetName val="VEHICULOS EN COMODATO"/>
      <sheetName val="Hoja1"/>
    </sheetNames>
    <sheetDataSet>
      <sheetData sheetId="0"/>
      <sheetData sheetId="1">
        <row r="3">
          <cell r="B3" t="str">
            <v>BND84C</v>
          </cell>
        </row>
        <row r="4">
          <cell r="B4" t="str">
            <v>ECZ65C</v>
          </cell>
        </row>
        <row r="5">
          <cell r="B5" t="str">
            <v>OJO70D</v>
          </cell>
        </row>
        <row r="6">
          <cell r="B6" t="str">
            <v>PSN92B</v>
          </cell>
        </row>
        <row r="7">
          <cell r="B7" t="str">
            <v>UKO73D</v>
          </cell>
        </row>
        <row r="8">
          <cell r="B8" t="str">
            <v>UKO74D</v>
          </cell>
        </row>
        <row r="9">
          <cell r="B9" t="str">
            <v>UKO75D</v>
          </cell>
        </row>
        <row r="10">
          <cell r="B10" t="str">
            <v>UKO77D</v>
          </cell>
        </row>
        <row r="11">
          <cell r="B11" t="str">
            <v>UKO78D</v>
          </cell>
        </row>
        <row r="12">
          <cell r="B12" t="str">
            <v>UKO79D</v>
          </cell>
        </row>
        <row r="13">
          <cell r="B13" t="str">
            <v>UKO81D</v>
          </cell>
        </row>
        <row r="14">
          <cell r="B14" t="str">
            <v>YPM04C</v>
          </cell>
        </row>
        <row r="15">
          <cell r="B15" t="str">
            <v>YPM05C</v>
          </cell>
        </row>
        <row r="16">
          <cell r="B16" t="str">
            <v>YPM07C</v>
          </cell>
        </row>
        <row r="17">
          <cell r="B17" t="str">
            <v>YPM08C</v>
          </cell>
        </row>
        <row r="18">
          <cell r="B18" t="str">
            <v>YPM09C</v>
          </cell>
        </row>
        <row r="19">
          <cell r="B19" t="str">
            <v>YPM11C</v>
          </cell>
        </row>
        <row r="20">
          <cell r="B20" t="str">
            <v>YPM12C</v>
          </cell>
        </row>
        <row r="21">
          <cell r="B21" t="str">
            <v>OBM15D</v>
          </cell>
        </row>
        <row r="22">
          <cell r="B22" t="str">
            <v>JFE90C</v>
          </cell>
        </row>
        <row r="23">
          <cell r="B23" t="str">
            <v>QLP74C</v>
          </cell>
        </row>
        <row r="24">
          <cell r="B24" t="str">
            <v>OCJ562</v>
          </cell>
        </row>
        <row r="25">
          <cell r="B25" t="str">
            <v>PSN91B</v>
          </cell>
        </row>
        <row r="26">
          <cell r="B26" t="str">
            <v>UKO80D</v>
          </cell>
        </row>
        <row r="27">
          <cell r="B27" t="str">
            <v>UKO82D</v>
          </cell>
        </row>
        <row r="28">
          <cell r="B28" t="str">
            <v>YPM18C</v>
          </cell>
        </row>
        <row r="29">
          <cell r="B29" t="str">
            <v>NYK553</v>
          </cell>
        </row>
        <row r="30">
          <cell r="B30" t="str">
            <v>CL001</v>
          </cell>
        </row>
        <row r="31">
          <cell r="B31" t="str">
            <v>LBE49G</v>
          </cell>
        </row>
        <row r="32">
          <cell r="B32" t="str">
            <v>PUJ36D</v>
          </cell>
        </row>
        <row r="33">
          <cell r="B33" t="str">
            <v>YPM15C</v>
          </cell>
        </row>
        <row r="34">
          <cell r="B34" t="str">
            <v>OCJ553</v>
          </cell>
        </row>
        <row r="35">
          <cell r="B35" t="str">
            <v>OCJ554</v>
          </cell>
        </row>
        <row r="36">
          <cell r="B36" t="str">
            <v>OCJ555</v>
          </cell>
        </row>
        <row r="37">
          <cell r="B37" t="str">
            <v>OCJ576</v>
          </cell>
        </row>
        <row r="38">
          <cell r="B38" t="str">
            <v>OIG217</v>
          </cell>
        </row>
        <row r="39">
          <cell r="B39" t="str">
            <v>OIG218</v>
          </cell>
        </row>
        <row r="40">
          <cell r="B40" t="str">
            <v>OBM14D</v>
          </cell>
        </row>
        <row r="41">
          <cell r="B41" t="str">
            <v>OCJ541</v>
          </cell>
        </row>
        <row r="42">
          <cell r="B42" t="str">
            <v>OGB527</v>
          </cell>
        </row>
        <row r="43">
          <cell r="B43" t="str">
            <v>OGB528</v>
          </cell>
        </row>
        <row r="44">
          <cell r="B44" t="str">
            <v>YPM23C</v>
          </cell>
        </row>
        <row r="45">
          <cell r="B45" t="str">
            <v>YPM06C</v>
          </cell>
        </row>
        <row r="46">
          <cell r="B46" t="str">
            <v>MC066108</v>
          </cell>
        </row>
        <row r="47">
          <cell r="B47" t="str">
            <v>MC066525</v>
          </cell>
        </row>
        <row r="48">
          <cell r="B48" t="str">
            <v>MC066963</v>
          </cell>
        </row>
        <row r="49">
          <cell r="B49" t="str">
            <v>ODR783</v>
          </cell>
        </row>
        <row r="50">
          <cell r="B50" t="str">
            <v>OGB530</v>
          </cell>
        </row>
        <row r="51">
          <cell r="B51" t="str">
            <v>OIG210</v>
          </cell>
        </row>
        <row r="52">
          <cell r="B52" t="str">
            <v>OIG219</v>
          </cell>
        </row>
        <row r="53">
          <cell r="B53" t="str">
            <v>OJF546</v>
          </cell>
        </row>
        <row r="54">
          <cell r="B54" t="str">
            <v>PSN90B</v>
          </cell>
        </row>
        <row r="55">
          <cell r="B55" t="str">
            <v>YPM03C</v>
          </cell>
        </row>
        <row r="56">
          <cell r="B56" t="str">
            <v>YPM13C</v>
          </cell>
        </row>
        <row r="57">
          <cell r="B57" t="str">
            <v>MC749977</v>
          </cell>
        </row>
        <row r="58">
          <cell r="B58" t="str">
            <v>MC749978</v>
          </cell>
        </row>
        <row r="59">
          <cell r="B59" t="str">
            <v>MC751962</v>
          </cell>
        </row>
        <row r="60">
          <cell r="B60" t="str">
            <v>MC755178</v>
          </cell>
        </row>
        <row r="61">
          <cell r="B61" t="str">
            <v>NGQ556</v>
          </cell>
        </row>
        <row r="62">
          <cell r="B62" t="str">
            <v>MC760045</v>
          </cell>
        </row>
        <row r="63">
          <cell r="B63" t="str">
            <v>S92272</v>
          </cell>
        </row>
        <row r="64">
          <cell r="B64" t="str">
            <v>MC761627</v>
          </cell>
        </row>
        <row r="65">
          <cell r="B65">
            <v>905063</v>
          </cell>
        </row>
        <row r="66">
          <cell r="B66" t="str">
            <v>UKO76D</v>
          </cell>
        </row>
        <row r="67">
          <cell r="B67" t="str">
            <v>OCJ575</v>
          </cell>
        </row>
        <row r="68">
          <cell r="B68" t="str">
            <v>OBM13D</v>
          </cell>
        </row>
        <row r="69">
          <cell r="B69" t="str">
            <v>OCJ557</v>
          </cell>
        </row>
        <row r="70">
          <cell r="B70" t="str">
            <v>OSK213</v>
          </cell>
        </row>
        <row r="71">
          <cell r="B71" t="str">
            <v xml:space="preserve">WCS97G </v>
          </cell>
        </row>
        <row r="72">
          <cell r="B72" t="str">
            <v xml:space="preserve">WCS98G </v>
          </cell>
        </row>
        <row r="73">
          <cell r="B73" t="str">
            <v xml:space="preserve">WCS99G </v>
          </cell>
        </row>
        <row r="74">
          <cell r="B74" t="str">
            <v xml:space="preserve">WCT01G </v>
          </cell>
        </row>
        <row r="75">
          <cell r="B75" t="str">
            <v>WCT02G</v>
          </cell>
        </row>
        <row r="76">
          <cell r="B76" t="str">
            <v>WCT03G</v>
          </cell>
        </row>
        <row r="77">
          <cell r="B77" t="str">
            <v xml:space="preserve">WCT04G </v>
          </cell>
        </row>
        <row r="78">
          <cell r="B78" t="str">
            <v xml:space="preserve">WCT05G </v>
          </cell>
        </row>
        <row r="79">
          <cell r="B79" t="str">
            <v xml:space="preserve">WCT06G </v>
          </cell>
        </row>
        <row r="80">
          <cell r="B80" t="str">
            <v xml:space="preserve">WCT07G </v>
          </cell>
        </row>
        <row r="81">
          <cell r="B81" t="str">
            <v xml:space="preserve">WCT08G </v>
          </cell>
        </row>
        <row r="82">
          <cell r="B82" t="str">
            <v>WCT09G</v>
          </cell>
        </row>
        <row r="83">
          <cell r="B83" t="str">
            <v xml:space="preserve">WCT10G </v>
          </cell>
        </row>
        <row r="84">
          <cell r="B84" t="str">
            <v xml:space="preserve">WCT11G </v>
          </cell>
        </row>
        <row r="85">
          <cell r="B85" t="str">
            <v xml:space="preserve">WCT12G </v>
          </cell>
        </row>
        <row r="86">
          <cell r="B86" t="str">
            <v>YPM01C</v>
          </cell>
        </row>
        <row r="87">
          <cell r="B87" t="str">
            <v>YPM02C</v>
          </cell>
        </row>
        <row r="88">
          <cell r="B88" t="str">
            <v>YPM14C</v>
          </cell>
        </row>
        <row r="89">
          <cell r="B89" t="str">
            <v>YPM16C</v>
          </cell>
        </row>
        <row r="90">
          <cell r="B90" t="str">
            <v>YPM19C</v>
          </cell>
        </row>
        <row r="91">
          <cell r="B91" t="str">
            <v>YPM22C</v>
          </cell>
        </row>
        <row r="92">
          <cell r="B92" t="str">
            <v>YPM10C</v>
          </cell>
        </row>
      </sheetData>
      <sheetData sheetId="2"/>
      <sheetData sheetId="3"/>
      <sheetData sheetId="4"/>
      <sheetData sheetId="5"/>
    </sheetDataSet>
  </externalBook>
</externalLink>
</file>

<file path=xl/theme/theme1.xml><?xml version="1.0" encoding="utf-8"?>
<a:theme xmlns:a="http://schemas.openxmlformats.org/drawingml/2006/main" name="Tema de Office">
  <a:themeElements>
    <a:clrScheme name="Naranja amarillo">
      <a:dk1>
        <a:sysClr val="windowText" lastClr="000000"/>
      </a:dk1>
      <a:lt1>
        <a:sysClr val="window" lastClr="FFFFFF"/>
      </a:lt1>
      <a:dk2>
        <a:srgbClr val="4E3B30"/>
      </a:dk2>
      <a:lt2>
        <a:srgbClr val="FBEEC9"/>
      </a:lt2>
      <a:accent1>
        <a:srgbClr val="F0A22E"/>
      </a:accent1>
      <a:accent2>
        <a:srgbClr val="A5644E"/>
      </a:accent2>
      <a:accent3>
        <a:srgbClr val="B58B80"/>
      </a:accent3>
      <a:accent4>
        <a:srgbClr val="C3986D"/>
      </a:accent4>
      <a:accent5>
        <a:srgbClr val="A19574"/>
      </a:accent5>
      <a:accent6>
        <a:srgbClr val="C17529"/>
      </a:accent6>
      <a:hlink>
        <a:srgbClr val="AD1F1F"/>
      </a:hlink>
      <a:folHlink>
        <a:srgbClr val="FFC42F"/>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lnDef>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workbookViewId="0">
      <selection activeCell="A15" sqref="A15:XFD15"/>
    </sheetView>
  </sheetViews>
  <sheetFormatPr baseColWidth="10" defaultColWidth="11.42578125" defaultRowHeight="16.5"/>
  <cols>
    <col min="1" max="1" width="47" style="201" customWidth="1"/>
    <col min="2" max="2" width="19" style="201" customWidth="1"/>
    <col min="3" max="5" width="14.42578125" style="201" customWidth="1"/>
    <col min="6" max="16384" width="11.42578125" style="201"/>
  </cols>
  <sheetData>
    <row r="1" spans="1:5">
      <c r="A1" s="665" t="s">
        <v>0</v>
      </c>
      <c r="B1" s="665"/>
      <c r="C1" s="665"/>
      <c r="D1" s="665"/>
      <c r="E1" s="665"/>
    </row>
    <row r="2" spans="1:5">
      <c r="A2" s="665" t="s">
        <v>1</v>
      </c>
      <c r="B2" s="665"/>
      <c r="C2" s="665"/>
      <c r="D2" s="665"/>
      <c r="E2" s="665"/>
    </row>
    <row r="4" spans="1:5" s="200" customFormat="1" ht="25.5" customHeight="1" thickBot="1">
      <c r="A4" s="411" t="s">
        <v>2</v>
      </c>
      <c r="B4" s="211" t="s">
        <v>3</v>
      </c>
      <c r="C4" s="211" t="s">
        <v>4</v>
      </c>
      <c r="D4" s="211" t="s">
        <v>5</v>
      </c>
      <c r="E4" s="211" t="s">
        <v>6</v>
      </c>
    </row>
    <row r="5" spans="1:5">
      <c r="A5" s="412" t="s">
        <v>1333</v>
      </c>
      <c r="B5" s="202"/>
      <c r="C5" s="202"/>
      <c r="D5" s="202"/>
      <c r="E5" s="202"/>
    </row>
    <row r="6" spans="1:5">
      <c r="A6" s="413" t="s">
        <v>1334</v>
      </c>
      <c r="B6" s="203"/>
      <c r="C6" s="203"/>
      <c r="D6" s="203"/>
      <c r="E6" s="203"/>
    </row>
    <row r="7" spans="1:5">
      <c r="A7" s="413" t="s">
        <v>1335</v>
      </c>
      <c r="B7" s="203"/>
      <c r="C7" s="203"/>
      <c r="D7" s="203"/>
      <c r="E7" s="203"/>
    </row>
    <row r="8" spans="1:5">
      <c r="A8" s="413" t="s">
        <v>1336</v>
      </c>
      <c r="B8" s="203"/>
      <c r="C8" s="203"/>
      <c r="D8" s="203"/>
      <c r="E8" s="203"/>
    </row>
    <row r="9" spans="1:5">
      <c r="A9" s="413" t="s">
        <v>416</v>
      </c>
      <c r="B9" s="203"/>
      <c r="C9" s="203"/>
      <c r="D9" s="203"/>
      <c r="E9" s="203"/>
    </row>
    <row r="10" spans="1:5">
      <c r="A10" s="413" t="s">
        <v>1248</v>
      </c>
      <c r="B10" s="203"/>
      <c r="C10" s="203"/>
      <c r="D10" s="203"/>
      <c r="E10" s="203"/>
    </row>
    <row r="11" spans="1:5">
      <c r="A11" s="413" t="s">
        <v>1337</v>
      </c>
      <c r="B11" s="203"/>
      <c r="C11" s="203"/>
      <c r="D11" s="203"/>
      <c r="E11" s="203"/>
    </row>
    <row r="12" spans="1:5">
      <c r="A12" s="413" t="s">
        <v>1338</v>
      </c>
      <c r="B12" s="203"/>
      <c r="C12" s="203"/>
      <c r="D12" s="203"/>
      <c r="E12" s="203"/>
    </row>
    <row r="13" spans="1:5">
      <c r="A13" s="413" t="s">
        <v>11</v>
      </c>
      <c r="B13" s="203"/>
      <c r="C13" s="203"/>
      <c r="D13" s="203"/>
      <c r="E13" s="203"/>
    </row>
    <row r="14" spans="1:5">
      <c r="A14" s="413" t="s">
        <v>1339</v>
      </c>
      <c r="B14" s="203"/>
      <c r="C14" s="203"/>
      <c r="D14" s="203"/>
      <c r="E14" s="203"/>
    </row>
    <row r="17" spans="1:5">
      <c r="A17" s="665" t="s">
        <v>12</v>
      </c>
      <c r="B17" s="665"/>
      <c r="C17" s="665"/>
      <c r="D17" s="665"/>
      <c r="E17" s="665"/>
    </row>
    <row r="18" spans="1:5">
      <c r="A18" s="665" t="s">
        <v>13</v>
      </c>
      <c r="B18" s="665"/>
      <c r="C18" s="665"/>
      <c r="D18" s="665"/>
      <c r="E18" s="665"/>
    </row>
    <row r="19" spans="1:5">
      <c r="A19" s="204"/>
    </row>
    <row r="20" spans="1:5">
      <c r="A20" s="204"/>
    </row>
    <row r="21" spans="1:5">
      <c r="A21" s="204"/>
    </row>
    <row r="22" spans="1:5">
      <c r="A22" s="666" t="s">
        <v>14</v>
      </c>
      <c r="B22" s="666"/>
      <c r="C22" s="666"/>
      <c r="D22" s="666"/>
      <c r="E22" s="666"/>
    </row>
    <row r="23" spans="1:5">
      <c r="A23" s="205"/>
    </row>
    <row r="24" spans="1:5" ht="26.25" customHeight="1">
      <c r="A24" s="663" t="s">
        <v>15</v>
      </c>
      <c r="B24" s="664"/>
      <c r="C24" s="664"/>
      <c r="D24" s="664"/>
      <c r="E24" s="664"/>
    </row>
  </sheetData>
  <mergeCells count="6">
    <mergeCell ref="A24:E24"/>
    <mergeCell ref="A1:E1"/>
    <mergeCell ref="A2:E2"/>
    <mergeCell ref="A17:E17"/>
    <mergeCell ref="A18:E18"/>
    <mergeCell ref="A22:E2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
  <sheetViews>
    <sheetView topLeftCell="A3" workbookViewId="0">
      <selection activeCell="D25" sqref="D25"/>
    </sheetView>
  </sheetViews>
  <sheetFormatPr baseColWidth="10" defaultColWidth="18.28515625" defaultRowHeight="14.25"/>
  <cols>
    <col min="1" max="3" width="20.42578125" style="195" customWidth="1"/>
    <col min="4" max="4" width="30" style="195" customWidth="1"/>
    <col min="5" max="5" width="25" style="195" customWidth="1"/>
    <col min="6" max="16384" width="18.28515625" style="195"/>
  </cols>
  <sheetData>
    <row r="1" spans="1:5" ht="16.5">
      <c r="A1" s="668" t="s">
        <v>16</v>
      </c>
      <c r="B1" s="668"/>
      <c r="C1" s="668"/>
      <c r="D1" s="668"/>
    </row>
    <row r="2" spans="1:5" ht="16.5">
      <c r="A2" s="668" t="s">
        <v>17</v>
      </c>
      <c r="B2" s="668"/>
      <c r="C2" s="668"/>
      <c r="D2" s="668"/>
    </row>
    <row r="3" spans="1:5" ht="16.5">
      <c r="A3" s="196"/>
    </row>
    <row r="4" spans="1:5" ht="16.5">
      <c r="A4" s="669" t="s">
        <v>18</v>
      </c>
      <c r="B4" s="670"/>
      <c r="C4" s="671"/>
    </row>
    <row r="5" spans="1:5" ht="16.5">
      <c r="A5" s="212" t="s">
        <v>19</v>
      </c>
      <c r="B5" s="213" t="s">
        <v>19</v>
      </c>
      <c r="C5" s="213" t="s">
        <v>19</v>
      </c>
    </row>
    <row r="6" spans="1:5" ht="49.5">
      <c r="A6" s="214" t="s">
        <v>20</v>
      </c>
      <c r="B6" s="215" t="s">
        <v>21</v>
      </c>
      <c r="C6" s="215" t="s">
        <v>22</v>
      </c>
    </row>
    <row r="7" spans="1:5" ht="16.5">
      <c r="A7" s="197"/>
      <c r="B7" s="198"/>
      <c r="C7" s="198"/>
    </row>
    <row r="8" spans="1:5" ht="16.5">
      <c r="A8" s="196"/>
    </row>
    <row r="9" spans="1:5" ht="23.25" customHeight="1">
      <c r="A9" s="672" t="s">
        <v>23</v>
      </c>
      <c r="B9" s="672"/>
      <c r="C9" s="672"/>
      <c r="D9" s="672"/>
    </row>
    <row r="10" spans="1:5" ht="16.5">
      <c r="A10" s="196"/>
    </row>
    <row r="11" spans="1:5" ht="51.75" customHeight="1">
      <c r="A11" s="672" t="s">
        <v>24</v>
      </c>
      <c r="B11" s="672"/>
      <c r="C11" s="672"/>
      <c r="D11" s="672"/>
      <c r="E11" s="199"/>
    </row>
    <row r="12" spans="1:5" ht="16.5">
      <c r="A12" s="196"/>
    </row>
    <row r="13" spans="1:5" ht="16.5">
      <c r="A13" s="196"/>
    </row>
    <row r="14" spans="1:5" ht="16.5">
      <c r="A14" s="196"/>
    </row>
    <row r="15" spans="1:5" ht="16.5">
      <c r="A15" s="196" t="s">
        <v>25</v>
      </c>
    </row>
    <row r="16" spans="1:5" ht="33">
      <c r="A16" s="196" t="s">
        <v>26</v>
      </c>
    </row>
    <row r="17" spans="1:3" ht="16.5">
      <c r="A17" s="667" t="s">
        <v>27</v>
      </c>
      <c r="B17" s="667"/>
      <c r="C17" s="667"/>
    </row>
    <row r="18" spans="1:3" ht="16.5">
      <c r="A18" s="196" t="s">
        <v>28</v>
      </c>
    </row>
  </sheetData>
  <mergeCells count="6">
    <mergeCell ref="A17:C17"/>
    <mergeCell ref="A1:D1"/>
    <mergeCell ref="A2:D2"/>
    <mergeCell ref="A4:C4"/>
    <mergeCell ref="A9:D9"/>
    <mergeCell ref="A11:D1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9"/>
  <sheetViews>
    <sheetView view="pageBreakPreview" zoomScale="115" workbookViewId="0">
      <pane ySplit="5" topLeftCell="A6" activePane="bottomLeft" state="frozen"/>
      <selection pane="bottomLeft" activeCell="C37" sqref="C37"/>
    </sheetView>
  </sheetViews>
  <sheetFormatPr baseColWidth="10" defaultColWidth="11.42578125" defaultRowHeight="12.75"/>
  <cols>
    <col min="1" max="1" width="48.42578125" style="189" customWidth="1"/>
    <col min="2" max="2" width="85.42578125" style="189" customWidth="1"/>
    <col min="3" max="16384" width="11.42578125" style="189"/>
  </cols>
  <sheetData>
    <row r="1" spans="1:2" ht="18" customHeight="1">
      <c r="A1" s="680" t="s">
        <v>29</v>
      </c>
      <c r="B1" s="681"/>
    </row>
    <row r="2" spans="1:2" ht="13.5" customHeight="1">
      <c r="A2" s="682" t="s">
        <v>30</v>
      </c>
      <c r="B2" s="683"/>
    </row>
    <row r="3" spans="1:2" ht="10.5" customHeight="1"/>
    <row r="4" spans="1:2" ht="18" customHeight="1">
      <c r="A4" s="191" t="s">
        <v>31</v>
      </c>
      <c r="B4" s="192"/>
    </row>
    <row r="5" spans="1:2" ht="8.25" customHeight="1"/>
    <row r="6" spans="1:2" ht="17.25" customHeight="1">
      <c r="A6" s="684" t="s">
        <v>32</v>
      </c>
      <c r="B6" s="685"/>
    </row>
    <row r="7" spans="1:2" ht="8.25" customHeight="1">
      <c r="A7" s="191"/>
      <c r="B7" s="191"/>
    </row>
    <row r="8" spans="1:2" ht="44.1" customHeight="1">
      <c r="A8" s="686" t="s">
        <v>33</v>
      </c>
      <c r="B8" s="687"/>
    </row>
    <row r="9" spans="1:2" ht="10.5" customHeight="1"/>
    <row r="10" spans="1:2" ht="17.25" customHeight="1">
      <c r="A10" s="684" t="s">
        <v>34</v>
      </c>
      <c r="B10" s="685"/>
    </row>
    <row r="11" spans="1:2">
      <c r="A11" s="191"/>
      <c r="B11" s="191"/>
    </row>
    <row r="12" spans="1:2" ht="12.75" customHeight="1">
      <c r="A12" s="193" t="s">
        <v>35</v>
      </c>
      <c r="B12" s="194" t="s">
        <v>29</v>
      </c>
    </row>
    <row r="13" spans="1:2" ht="12.75" customHeight="1">
      <c r="A13" s="193" t="s">
        <v>36</v>
      </c>
      <c r="B13" s="194" t="s">
        <v>29</v>
      </c>
    </row>
    <row r="14" spans="1:2" ht="12.75" customHeight="1">
      <c r="A14" s="193" t="s">
        <v>37</v>
      </c>
      <c r="B14" s="194" t="s">
        <v>29</v>
      </c>
    </row>
    <row r="15" spans="1:2" ht="114.75">
      <c r="A15" s="674" t="s">
        <v>38</v>
      </c>
      <c r="B15" s="222" t="s">
        <v>39</v>
      </c>
    </row>
    <row r="16" spans="1:2">
      <c r="A16" s="674"/>
      <c r="B16" s="222" t="s">
        <v>40</v>
      </c>
    </row>
    <row r="17" spans="1:2">
      <c r="A17" s="674"/>
      <c r="B17" s="222" t="s">
        <v>41</v>
      </c>
    </row>
    <row r="18" spans="1:2">
      <c r="A18" s="674"/>
      <c r="B18" s="223" t="s">
        <v>42</v>
      </c>
    </row>
    <row r="19" spans="1:2" ht="63.75">
      <c r="A19" s="674"/>
      <c r="B19" s="224" t="s">
        <v>835</v>
      </c>
    </row>
    <row r="20" spans="1:2" ht="13.5" thickBot="1">
      <c r="A20" s="225"/>
      <c r="B20" s="226"/>
    </row>
    <row r="21" spans="1:2" ht="15.75" customHeight="1" thickBot="1">
      <c r="A21" s="673" t="s">
        <v>836</v>
      </c>
      <c r="B21" s="673"/>
    </row>
    <row r="22" spans="1:2" ht="17.25" customHeight="1">
      <c r="A22" s="225"/>
      <c r="B22" s="226"/>
    </row>
    <row r="23" spans="1:2" ht="54.75" customHeight="1">
      <c r="A23" s="688" t="s">
        <v>837</v>
      </c>
      <c r="B23" s="688"/>
    </row>
    <row r="24" spans="1:2" ht="64.5" customHeight="1">
      <c r="A24" s="678" t="s">
        <v>43</v>
      </c>
      <c r="B24" s="678"/>
    </row>
    <row r="25" spans="1:2" ht="44.25" customHeight="1">
      <c r="A25" s="678" t="s">
        <v>44</v>
      </c>
      <c r="B25" s="678"/>
    </row>
    <row r="26" spans="1:2" ht="26.25" customHeight="1">
      <c r="A26" s="678" t="s">
        <v>45</v>
      </c>
      <c r="B26" s="678"/>
    </row>
    <row r="27" spans="1:2" ht="36.75" customHeight="1">
      <c r="A27" s="678" t="s">
        <v>838</v>
      </c>
      <c r="B27" s="678"/>
    </row>
    <row r="28" spans="1:2" ht="40.5" customHeight="1">
      <c r="A28" s="678" t="s">
        <v>46</v>
      </c>
      <c r="B28" s="678"/>
    </row>
    <row r="29" spans="1:2" ht="12.75" customHeight="1" thickBot="1">
      <c r="A29" s="678" t="s">
        <v>839</v>
      </c>
      <c r="B29" s="678"/>
    </row>
    <row r="30" spans="1:2" ht="26.25" customHeight="1" thickBot="1">
      <c r="A30" s="673" t="s">
        <v>840</v>
      </c>
      <c r="B30" s="673"/>
    </row>
    <row r="31" spans="1:2">
      <c r="A31" s="228"/>
      <c r="B31" s="228"/>
    </row>
    <row r="32" spans="1:2" ht="30" customHeight="1">
      <c r="A32" s="679" t="s">
        <v>48</v>
      </c>
      <c r="B32" s="679"/>
    </row>
    <row r="33" spans="1:2" ht="13.5" customHeight="1" thickBot="1">
      <c r="A33" s="228"/>
      <c r="B33" s="228"/>
    </row>
    <row r="34" spans="1:2" ht="17.25" customHeight="1" thickBot="1">
      <c r="A34" s="673" t="s">
        <v>841</v>
      </c>
      <c r="B34" s="673"/>
    </row>
    <row r="35" spans="1:2">
      <c r="A35" s="229"/>
      <c r="B35" s="229"/>
    </row>
    <row r="36" spans="1:2" ht="12.75" customHeight="1">
      <c r="A36" s="674" t="s">
        <v>842</v>
      </c>
      <c r="B36" s="674"/>
    </row>
    <row r="37" spans="1:2" ht="126.95" customHeight="1">
      <c r="A37" s="677" t="s">
        <v>843</v>
      </c>
      <c r="B37" s="677"/>
    </row>
    <row r="38" spans="1:2" ht="61.5" customHeight="1">
      <c r="A38" s="675" t="s">
        <v>844</v>
      </c>
      <c r="B38" s="675"/>
    </row>
    <row r="39" spans="1:2">
      <c r="A39" s="676" t="s">
        <v>845</v>
      </c>
      <c r="B39" s="676"/>
    </row>
    <row r="40" spans="1:2" ht="18" customHeight="1" thickBot="1">
      <c r="A40" s="676" t="s">
        <v>846</v>
      </c>
      <c r="B40" s="676"/>
    </row>
    <row r="41" spans="1:2" ht="13.5" thickBot="1">
      <c r="A41" s="673" t="s">
        <v>847</v>
      </c>
      <c r="B41" s="673"/>
    </row>
    <row r="42" spans="1:2" ht="0.95" customHeight="1">
      <c r="A42" s="229"/>
      <c r="B42" s="229"/>
    </row>
    <row r="43" spans="1:2" ht="70.5" customHeight="1">
      <c r="A43" s="231" t="s">
        <v>51</v>
      </c>
      <c r="B43" s="232" t="s">
        <v>848</v>
      </c>
    </row>
    <row r="44" spans="1:2" ht="76.5">
      <c r="A44" s="233" t="s">
        <v>849</v>
      </c>
      <c r="B44" s="222" t="s">
        <v>850</v>
      </c>
    </row>
    <row r="45" spans="1:2" ht="38.25">
      <c r="A45" s="233" t="s">
        <v>54</v>
      </c>
      <c r="B45" s="222" t="s">
        <v>851</v>
      </c>
    </row>
    <row r="46" spans="1:2" ht="63.75">
      <c r="A46" s="233" t="s">
        <v>55</v>
      </c>
      <c r="B46" s="222" t="s">
        <v>852</v>
      </c>
    </row>
    <row r="47" spans="1:2" ht="55.5" customHeight="1">
      <c r="A47" s="233" t="s">
        <v>56</v>
      </c>
      <c r="B47" s="222" t="s">
        <v>853</v>
      </c>
    </row>
    <row r="48" spans="1:2" ht="38.25">
      <c r="A48" s="233" t="s">
        <v>57</v>
      </c>
      <c r="B48" s="222" t="s">
        <v>854</v>
      </c>
    </row>
    <row r="49" spans="1:2" ht="51">
      <c r="A49" s="233" t="s">
        <v>58</v>
      </c>
      <c r="B49" s="222" t="s">
        <v>855</v>
      </c>
    </row>
    <row r="50" spans="1:2" ht="76.5">
      <c r="A50" s="233" t="s">
        <v>856</v>
      </c>
      <c r="B50" s="222" t="s">
        <v>857</v>
      </c>
    </row>
    <row r="51" spans="1:2" ht="51">
      <c r="A51" s="234" t="s">
        <v>59</v>
      </c>
      <c r="B51" s="235" t="s">
        <v>858</v>
      </c>
    </row>
    <row r="52" spans="1:2" ht="51">
      <c r="A52" s="233" t="s">
        <v>60</v>
      </c>
      <c r="B52" s="222" t="s">
        <v>859</v>
      </c>
    </row>
    <row r="53" spans="1:2" ht="51">
      <c r="A53" s="236" t="s">
        <v>860</v>
      </c>
      <c r="B53" s="223" t="s">
        <v>861</v>
      </c>
    </row>
    <row r="54" spans="1:2" ht="25.5">
      <c r="A54" s="233" t="s">
        <v>61</v>
      </c>
      <c r="B54" s="222" t="s">
        <v>862</v>
      </c>
    </row>
    <row r="55" spans="1:2" ht="63.75">
      <c r="A55" s="233" t="s">
        <v>63</v>
      </c>
      <c r="B55" s="222" t="s">
        <v>64</v>
      </c>
    </row>
    <row r="56" spans="1:2" ht="51">
      <c r="A56" s="233" t="s">
        <v>65</v>
      </c>
      <c r="B56" s="222" t="s">
        <v>863</v>
      </c>
    </row>
    <row r="57" spans="1:2" ht="38.25">
      <c r="A57" s="233" t="s">
        <v>66</v>
      </c>
      <c r="B57" s="227" t="s">
        <v>67</v>
      </c>
    </row>
    <row r="58" spans="1:2" ht="76.5">
      <c r="A58" s="237" t="s">
        <v>864</v>
      </c>
      <c r="B58" s="238" t="s">
        <v>865</v>
      </c>
    </row>
    <row r="59" spans="1:2" ht="76.5">
      <c r="A59" s="233" t="s">
        <v>69</v>
      </c>
      <c r="B59" s="239" t="s">
        <v>866</v>
      </c>
    </row>
    <row r="60" spans="1:2" ht="51">
      <c r="A60" s="233" t="s">
        <v>70</v>
      </c>
      <c r="B60" s="222" t="s">
        <v>71</v>
      </c>
    </row>
    <row r="61" spans="1:2" ht="51">
      <c r="A61" s="233" t="s">
        <v>146</v>
      </c>
      <c r="B61" s="222" t="s">
        <v>867</v>
      </c>
    </row>
    <row r="62" spans="1:2" ht="63.75">
      <c r="A62" s="233" t="s">
        <v>73</v>
      </c>
      <c r="B62" s="222" t="s">
        <v>868</v>
      </c>
    </row>
    <row r="63" spans="1:2" ht="63.75">
      <c r="A63" s="233" t="s">
        <v>74</v>
      </c>
      <c r="B63" s="222" t="s">
        <v>869</v>
      </c>
    </row>
    <row r="64" spans="1:2" ht="89.25">
      <c r="A64" s="233" t="s">
        <v>75</v>
      </c>
      <c r="B64" s="222" t="s">
        <v>870</v>
      </c>
    </row>
    <row r="65" spans="1:2" ht="76.5">
      <c r="A65" s="233" t="s">
        <v>76</v>
      </c>
      <c r="B65" s="222" t="s">
        <v>871</v>
      </c>
    </row>
    <row r="66" spans="1:2" ht="76.5">
      <c r="A66" s="233" t="s">
        <v>77</v>
      </c>
      <c r="B66" s="222" t="s">
        <v>872</v>
      </c>
    </row>
    <row r="67" spans="1:2" ht="76.5">
      <c r="A67" s="233" t="s">
        <v>78</v>
      </c>
      <c r="B67" s="222" t="s">
        <v>873</v>
      </c>
    </row>
    <row r="68" spans="1:2" ht="89.25">
      <c r="A68" s="233" t="s">
        <v>79</v>
      </c>
      <c r="B68" s="222" t="s">
        <v>874</v>
      </c>
    </row>
    <row r="69" spans="1:2" ht="76.5">
      <c r="A69" s="233" t="s">
        <v>80</v>
      </c>
      <c r="B69" s="222" t="s">
        <v>875</v>
      </c>
    </row>
    <row r="70" spans="1:2" ht="51">
      <c r="A70" s="233" t="s">
        <v>81</v>
      </c>
      <c r="B70" s="222" t="s">
        <v>876</v>
      </c>
    </row>
    <row r="71" spans="1:2" ht="76.5">
      <c r="A71" s="233" t="s">
        <v>82</v>
      </c>
      <c r="B71" s="222" t="s">
        <v>877</v>
      </c>
    </row>
    <row r="72" spans="1:2" s="188" customFormat="1" ht="51">
      <c r="A72" s="233" t="s">
        <v>84</v>
      </c>
      <c r="B72" s="222" t="s">
        <v>878</v>
      </c>
    </row>
    <row r="73" spans="1:2" ht="76.5">
      <c r="A73" s="233" t="s">
        <v>85</v>
      </c>
      <c r="B73" s="222" t="s">
        <v>879</v>
      </c>
    </row>
    <row r="74" spans="1:2" ht="38.25">
      <c r="A74" s="233" t="s">
        <v>86</v>
      </c>
      <c r="B74" s="222" t="s">
        <v>87</v>
      </c>
    </row>
    <row r="75" spans="1:2" ht="89.25">
      <c r="A75" s="240" t="s">
        <v>150</v>
      </c>
      <c r="B75" s="241" t="s">
        <v>880</v>
      </c>
    </row>
    <row r="76" spans="1:2" ht="38.25">
      <c r="A76" s="233" t="s">
        <v>88</v>
      </c>
      <c r="B76" s="222" t="s">
        <v>881</v>
      </c>
    </row>
    <row r="77" spans="1:2" ht="51">
      <c r="A77" s="233" t="s">
        <v>89</v>
      </c>
      <c r="B77" s="223" t="s">
        <v>882</v>
      </c>
    </row>
    <row r="78" spans="1:2" ht="38.25">
      <c r="A78" s="233" t="s">
        <v>90</v>
      </c>
      <c r="B78" s="222" t="s">
        <v>883</v>
      </c>
    </row>
    <row r="79" spans="1:2" ht="76.5">
      <c r="A79" s="233" t="s">
        <v>91</v>
      </c>
      <c r="B79" s="222" t="s">
        <v>884</v>
      </c>
    </row>
    <row r="80" spans="1:2" ht="63.75">
      <c r="A80" s="233" t="s">
        <v>92</v>
      </c>
      <c r="B80" s="222" t="s">
        <v>885</v>
      </c>
    </row>
    <row r="81" spans="1:2" ht="76.5">
      <c r="A81" s="230" t="s">
        <v>886</v>
      </c>
      <c r="B81" s="222" t="s">
        <v>887</v>
      </c>
    </row>
    <row r="82" spans="1:2" ht="51">
      <c r="A82" s="233" t="s">
        <v>888</v>
      </c>
      <c r="B82" s="222" t="s">
        <v>94</v>
      </c>
    </row>
    <row r="83" spans="1:2">
      <c r="A83" s="236"/>
      <c r="B83" s="242"/>
    </row>
    <row r="84" spans="1:2" ht="89.25">
      <c r="A84" s="230" t="s">
        <v>95</v>
      </c>
      <c r="B84" s="222" t="s">
        <v>889</v>
      </c>
    </row>
    <row r="85" spans="1:2" ht="114.75">
      <c r="A85" s="233" t="s">
        <v>96</v>
      </c>
      <c r="B85" s="222" t="s">
        <v>890</v>
      </c>
    </row>
    <row r="86" spans="1:2" ht="38.25">
      <c r="A86" s="233" t="s">
        <v>97</v>
      </c>
      <c r="B86" s="222" t="s">
        <v>891</v>
      </c>
    </row>
    <row r="87" spans="1:2" ht="25.5">
      <c r="A87" s="236" t="s">
        <v>98</v>
      </c>
      <c r="B87" s="223" t="s">
        <v>892</v>
      </c>
    </row>
    <row r="88" spans="1:2" ht="63.75">
      <c r="A88" s="233" t="s">
        <v>893</v>
      </c>
      <c r="B88" s="222" t="s">
        <v>894</v>
      </c>
    </row>
    <row r="89" spans="1:2" ht="63.75">
      <c r="A89" s="230" t="s">
        <v>188</v>
      </c>
      <c r="B89" s="222" t="s">
        <v>895</v>
      </c>
    </row>
    <row r="90" spans="1:2" ht="13.5" thickBot="1">
      <c r="A90" s="243"/>
      <c r="B90" s="226"/>
    </row>
    <row r="91" spans="1:2" ht="13.5" thickBot="1">
      <c r="A91" s="673" t="s">
        <v>382</v>
      </c>
      <c r="B91" s="673"/>
    </row>
    <row r="92" spans="1:2" ht="63.75">
      <c r="A92" s="244" t="s">
        <v>896</v>
      </c>
      <c r="B92" s="245" t="s">
        <v>897</v>
      </c>
    </row>
    <row r="93" spans="1:2" ht="267.75">
      <c r="A93" s="244" t="s">
        <v>898</v>
      </c>
      <c r="B93" s="245" t="s">
        <v>899</v>
      </c>
    </row>
    <row r="94" spans="1:2" ht="382.5">
      <c r="A94" s="244" t="s">
        <v>900</v>
      </c>
      <c r="B94" s="246" t="s">
        <v>901</v>
      </c>
    </row>
    <row r="95" spans="1:2" ht="51">
      <c r="A95" s="244" t="s">
        <v>902</v>
      </c>
      <c r="B95" s="245" t="s">
        <v>903</v>
      </c>
    </row>
    <row r="96" spans="1:2" ht="13.5" thickBot="1">
      <c r="A96" s="247"/>
      <c r="B96" s="226"/>
    </row>
    <row r="97" spans="1:2">
      <c r="A97" s="689" t="s">
        <v>99</v>
      </c>
      <c r="B97" s="689"/>
    </row>
    <row r="98" spans="1:2">
      <c r="A98" s="690" t="s">
        <v>904</v>
      </c>
      <c r="B98" s="690"/>
    </row>
    <row r="99" spans="1:2">
      <c r="A99" s="247"/>
      <c r="B99" s="226"/>
    </row>
    <row r="100" spans="1:2">
      <c r="A100" s="691" t="s">
        <v>100</v>
      </c>
      <c r="B100" s="691"/>
    </row>
    <row r="101" spans="1:2">
      <c r="A101" s="692" t="s">
        <v>101</v>
      </c>
      <c r="B101" s="692"/>
    </row>
    <row r="102" spans="1:2">
      <c r="A102" s="248"/>
      <c r="B102" s="248"/>
    </row>
    <row r="103" spans="1:2">
      <c r="A103" s="248"/>
      <c r="B103" s="248"/>
    </row>
    <row r="104" spans="1:2">
      <c r="A104" s="248"/>
      <c r="B104" s="248"/>
    </row>
    <row r="105" spans="1:2">
      <c r="A105" s="248"/>
      <c r="B105" s="248"/>
    </row>
    <row r="106" spans="1:2">
      <c r="A106" s="248"/>
      <c r="B106" s="248"/>
    </row>
    <row r="107" spans="1:2">
      <c r="A107" s="248"/>
      <c r="B107" s="248"/>
    </row>
    <row r="108" spans="1:2">
      <c r="A108" s="248"/>
      <c r="B108" s="248"/>
    </row>
    <row r="109" spans="1:2">
      <c r="A109" s="248"/>
      <c r="B109" s="248"/>
    </row>
    <row r="110" spans="1:2" ht="12.75" customHeight="1">
      <c r="A110" s="248"/>
      <c r="B110" s="248"/>
    </row>
    <row r="111" spans="1:2" ht="13.5" customHeight="1">
      <c r="A111" s="248"/>
      <c r="B111" s="248"/>
    </row>
    <row r="112" spans="1:2" ht="13.5" customHeight="1">
      <c r="A112" s="248"/>
      <c r="B112" s="248"/>
    </row>
    <row r="113" spans="1:2" s="190" customFormat="1" ht="29.25" customHeight="1" thickBot="1">
      <c r="A113" s="248"/>
      <c r="B113" s="248"/>
    </row>
    <row r="114" spans="1:2" s="190" customFormat="1" ht="13.5" thickBot="1">
      <c r="A114" s="693" t="s">
        <v>102</v>
      </c>
      <c r="B114" s="694"/>
    </row>
    <row r="115" spans="1:2" s="190" customFormat="1" ht="12.75" customHeight="1">
      <c r="A115" s="229"/>
      <c r="B115" s="229"/>
    </row>
    <row r="116" spans="1:2" s="190" customFormat="1">
      <c r="A116" s="249" t="s">
        <v>3</v>
      </c>
      <c r="B116" s="249" t="s">
        <v>103</v>
      </c>
    </row>
    <row r="117" spans="1:2" s="190" customFormat="1">
      <c r="A117" s="695"/>
      <c r="B117" s="696"/>
    </row>
    <row r="118" spans="1:2" s="190" customFormat="1">
      <c r="A118" s="697" t="s">
        <v>104</v>
      </c>
      <c r="B118" s="698"/>
    </row>
    <row r="119" spans="1:2" s="190" customFormat="1">
      <c r="A119" s="251"/>
      <c r="B119" s="251"/>
    </row>
    <row r="120" spans="1:2" s="190" customFormat="1" ht="13.5" thickBot="1">
      <c r="A120" s="252"/>
      <c r="B120" s="252"/>
    </row>
    <row r="121" spans="1:2" s="190" customFormat="1" ht="13.5" thickBot="1">
      <c r="A121" s="253" t="s">
        <v>105</v>
      </c>
      <c r="B121" s="254"/>
    </row>
    <row r="122" spans="1:2" s="190" customFormat="1">
      <c r="A122" s="229"/>
      <c r="B122" s="229"/>
    </row>
    <row r="123" spans="1:2" s="190" customFormat="1">
      <c r="A123" s="697" t="s">
        <v>106</v>
      </c>
      <c r="B123" s="699"/>
    </row>
    <row r="124" spans="1:2" s="190" customFormat="1" ht="13.5" thickBot="1">
      <c r="A124" s="697" t="s">
        <v>104</v>
      </c>
      <c r="B124" s="699"/>
    </row>
    <row r="125" spans="1:2" ht="13.5" thickBot="1">
      <c r="A125" s="126" t="s">
        <v>107</v>
      </c>
      <c r="B125" s="127"/>
    </row>
    <row r="126" spans="1:2">
      <c r="A126" s="130"/>
      <c r="B126" s="130"/>
    </row>
    <row r="127" spans="1:2" ht="12.75" customHeight="1">
      <c r="A127" s="140" t="s">
        <v>108</v>
      </c>
      <c r="B127" s="140" t="s">
        <v>109</v>
      </c>
    </row>
    <row r="128" spans="1:2" ht="30.75" customHeight="1">
      <c r="A128" s="129" t="s">
        <v>110</v>
      </c>
      <c r="B128" s="174" t="s">
        <v>111</v>
      </c>
    </row>
    <row r="129" spans="1:2" ht="27" customHeight="1">
      <c r="A129" s="129" t="s">
        <v>112</v>
      </c>
      <c r="B129" s="255" t="s">
        <v>114</v>
      </c>
    </row>
    <row r="130" spans="1:2" ht="33" customHeight="1">
      <c r="A130" s="129" t="s">
        <v>113</v>
      </c>
      <c r="B130" s="187" t="s">
        <v>114</v>
      </c>
    </row>
    <row r="131" spans="1:2" ht="33" customHeight="1">
      <c r="A131" s="129" t="s">
        <v>115</v>
      </c>
      <c r="B131" s="187" t="s">
        <v>114</v>
      </c>
    </row>
    <row r="132" spans="1:2" ht="41.25" customHeight="1">
      <c r="A132" s="129" t="s">
        <v>116</v>
      </c>
      <c r="B132" s="255" t="s">
        <v>114</v>
      </c>
    </row>
    <row r="133" spans="1:2" ht="51" customHeight="1">
      <c r="A133" s="129" t="s">
        <v>117</v>
      </c>
      <c r="B133" s="187" t="s">
        <v>114</v>
      </c>
    </row>
    <row r="134" spans="1:2" ht="37.5" customHeight="1">
      <c r="A134" s="129" t="s">
        <v>118</v>
      </c>
      <c r="B134" s="174" t="s">
        <v>119</v>
      </c>
    </row>
    <row r="135" spans="1:2" ht="48.75" customHeight="1">
      <c r="A135" s="129" t="s">
        <v>120</v>
      </c>
      <c r="B135" s="187" t="s">
        <v>121</v>
      </c>
    </row>
    <row r="136" spans="1:2" ht="25.5" customHeight="1">
      <c r="A136" s="129" t="s">
        <v>122</v>
      </c>
      <c r="B136" s="255" t="s">
        <v>114</v>
      </c>
    </row>
    <row r="137" spans="1:2" ht="23.25" customHeight="1" thickBot="1">
      <c r="A137" s="129" t="s">
        <v>123</v>
      </c>
      <c r="B137" s="174" t="s">
        <v>124</v>
      </c>
    </row>
    <row r="138" spans="1:2" ht="26.25" thickBot="1">
      <c r="A138" s="141" t="s">
        <v>125</v>
      </c>
      <c r="B138" s="142"/>
    </row>
    <row r="139" spans="1:2" ht="27.95" customHeight="1">
      <c r="A139" s="701" t="s">
        <v>126</v>
      </c>
      <c r="B139" s="256" t="s">
        <v>905</v>
      </c>
    </row>
    <row r="140" spans="1:2">
      <c r="A140" s="701"/>
      <c r="B140" s="257" t="s">
        <v>906</v>
      </c>
    </row>
    <row r="141" spans="1:2">
      <c r="A141" s="701" t="s">
        <v>7</v>
      </c>
      <c r="B141" s="256" t="s">
        <v>905</v>
      </c>
    </row>
    <row r="142" spans="1:2">
      <c r="A142" s="701"/>
      <c r="B142" s="257" t="s">
        <v>907</v>
      </c>
    </row>
    <row r="143" spans="1:2">
      <c r="A143" s="701"/>
      <c r="B143" s="256" t="s">
        <v>908</v>
      </c>
    </row>
    <row r="144" spans="1:2" ht="17.25" customHeight="1">
      <c r="A144" s="702" t="s">
        <v>909</v>
      </c>
      <c r="B144" s="256" t="s">
        <v>905</v>
      </c>
    </row>
    <row r="145" spans="1:2">
      <c r="A145" s="702"/>
      <c r="B145" s="257" t="s">
        <v>907</v>
      </c>
    </row>
    <row r="146" spans="1:2">
      <c r="A146" s="702"/>
      <c r="B146" s="257" t="s">
        <v>910</v>
      </c>
    </row>
    <row r="147" spans="1:2">
      <c r="A147" s="703" t="s">
        <v>8</v>
      </c>
      <c r="B147" s="256" t="s">
        <v>905</v>
      </c>
    </row>
    <row r="148" spans="1:2">
      <c r="A148" s="704"/>
      <c r="B148" s="257" t="s">
        <v>911</v>
      </c>
    </row>
    <row r="149" spans="1:2">
      <c r="A149" s="703" t="s">
        <v>221</v>
      </c>
      <c r="B149" s="700" t="s">
        <v>912</v>
      </c>
    </row>
    <row r="150" spans="1:2" ht="44.25" customHeight="1">
      <c r="A150" s="705"/>
      <c r="B150" s="700"/>
    </row>
    <row r="151" spans="1:2">
      <c r="A151" s="705"/>
      <c r="B151" s="700" t="s">
        <v>913</v>
      </c>
    </row>
    <row r="152" spans="1:2" ht="40.5" customHeight="1">
      <c r="A152" s="704"/>
      <c r="B152" s="700"/>
    </row>
    <row r="153" spans="1:2">
      <c r="A153" s="121"/>
      <c r="B153" s="121"/>
    </row>
    <row r="154" spans="1:2">
      <c r="A154" s="121"/>
      <c r="B154" s="121"/>
    </row>
    <row r="155" spans="1:2">
      <c r="A155" s="121"/>
      <c r="B155" s="121"/>
    </row>
    <row r="156" spans="1:2">
      <c r="A156" s="121"/>
      <c r="B156" s="121"/>
    </row>
    <row r="157" spans="1:2">
      <c r="A157" s="121"/>
      <c r="B157" s="121"/>
    </row>
    <row r="158" spans="1:2">
      <c r="A158" s="121"/>
      <c r="B158" s="121"/>
    </row>
    <row r="159" spans="1:2">
      <c r="A159" s="121"/>
      <c r="B159" s="121"/>
    </row>
  </sheetData>
  <mergeCells count="40">
    <mergeCell ref="B151:B152"/>
    <mergeCell ref="A139:A140"/>
    <mergeCell ref="A141:A143"/>
    <mergeCell ref="A144:A146"/>
    <mergeCell ref="A147:A148"/>
    <mergeCell ref="B149:B150"/>
    <mergeCell ref="A149:A152"/>
    <mergeCell ref="A114:B114"/>
    <mergeCell ref="A117:B117"/>
    <mergeCell ref="A118:B118"/>
    <mergeCell ref="A123:B123"/>
    <mergeCell ref="A124:B124"/>
    <mergeCell ref="A91:B91"/>
    <mergeCell ref="A97:B97"/>
    <mergeCell ref="A98:B98"/>
    <mergeCell ref="A100:B100"/>
    <mergeCell ref="A101:B101"/>
    <mergeCell ref="A28:B28"/>
    <mergeCell ref="A29:B29"/>
    <mergeCell ref="A30:B30"/>
    <mergeCell ref="A32:B32"/>
    <mergeCell ref="A1:B1"/>
    <mergeCell ref="A2:B2"/>
    <mergeCell ref="A6:B6"/>
    <mergeCell ref="A8:B8"/>
    <mergeCell ref="A10:B10"/>
    <mergeCell ref="A15:A19"/>
    <mergeCell ref="A21:B21"/>
    <mergeCell ref="A23:B23"/>
    <mergeCell ref="A24:B24"/>
    <mergeCell ref="A25:B25"/>
    <mergeCell ref="A26:B26"/>
    <mergeCell ref="A27:B27"/>
    <mergeCell ref="A41:B41"/>
    <mergeCell ref="A34:B34"/>
    <mergeCell ref="A36:B36"/>
    <mergeCell ref="A38:B38"/>
    <mergeCell ref="A40:B40"/>
    <mergeCell ref="A37:B37"/>
    <mergeCell ref="A39:B39"/>
  </mergeCells>
  <printOptions horizontalCentered="1"/>
  <pageMargins left="0" right="0" top="0.78740157480314998" bottom="0.78740157480314998" header="0.196850393700787" footer="0"/>
  <pageSetup scale="65" fitToHeight="15" orientation="portrait" r:id="rId1"/>
  <headerFooter alignWithMargins="0">
    <oddFooter>&amp;CPágina &amp;P&amp;R&amp;A</oddFooter>
  </headerFooter>
  <rowBreaks count="1" manualBreakCount="1">
    <brk id="62"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3"/>
  <sheetViews>
    <sheetView view="pageBreakPreview" workbookViewId="0">
      <pane ySplit="5" topLeftCell="A103" activePane="bottomLeft" state="frozen"/>
      <selection pane="bottomLeft" activeCell="B124" sqref="B124"/>
    </sheetView>
  </sheetViews>
  <sheetFormatPr baseColWidth="10" defaultColWidth="11.42578125" defaultRowHeight="12.75"/>
  <cols>
    <col min="1" max="1" width="53" style="121" customWidth="1"/>
    <col min="2" max="2" width="86.42578125" style="121" customWidth="1"/>
    <col min="3" max="3" width="34" style="121" customWidth="1"/>
    <col min="4" max="16384" width="11.42578125" style="121"/>
  </cols>
  <sheetData>
    <row r="1" spans="1:2">
      <c r="A1" s="720" t="str">
        <f>+'12. TRDM'!A1</f>
        <v>MUNICIPIO DE GIRARDOT</v>
      </c>
      <c r="B1" s="721"/>
    </row>
    <row r="2" spans="1:2">
      <c r="A2" s="722" t="s">
        <v>127</v>
      </c>
      <c r="B2" s="723"/>
    </row>
    <row r="3" spans="1:2">
      <c r="A3" s="123"/>
      <c r="B3" s="123"/>
    </row>
    <row r="4" spans="1:2">
      <c r="A4" s="124" t="s">
        <v>31</v>
      </c>
      <c r="B4" s="125"/>
    </row>
    <row r="5" spans="1:2">
      <c r="A5" s="123"/>
      <c r="B5" s="123"/>
    </row>
    <row r="6" spans="1:2">
      <c r="A6" s="718" t="s">
        <v>32</v>
      </c>
      <c r="B6" s="719"/>
    </row>
    <row r="7" spans="1:2">
      <c r="A7" s="124"/>
      <c r="B7" s="124"/>
    </row>
    <row r="8" spans="1:2" ht="36" customHeight="1">
      <c r="A8" s="724" t="s">
        <v>128</v>
      </c>
      <c r="B8" s="724"/>
    </row>
    <row r="10" spans="1:2" ht="17.25" customHeight="1">
      <c r="A10" s="714" t="s">
        <v>34</v>
      </c>
      <c r="B10" s="715"/>
    </row>
    <row r="11" spans="1:2">
      <c r="A11" s="130"/>
      <c r="B11" s="130"/>
    </row>
    <row r="12" spans="1:2" ht="12.75" customHeight="1">
      <c r="A12" s="131" t="s">
        <v>35</v>
      </c>
      <c r="B12" s="132" t="str">
        <f>A1</f>
        <v>MUNICIPIO DE GIRARDOT</v>
      </c>
    </row>
    <row r="13" spans="1:2" ht="12.75" customHeight="1">
      <c r="A13" s="131" t="s">
        <v>36</v>
      </c>
      <c r="B13" s="132" t="str">
        <f>A1</f>
        <v>MUNICIPIO DE GIRARDOT</v>
      </c>
    </row>
    <row r="14" spans="1:2" ht="12.75" customHeight="1">
      <c r="A14" s="131" t="s">
        <v>37</v>
      </c>
      <c r="B14" s="132" t="str">
        <f>A1</f>
        <v>MUNICIPIO DE GIRARDOT</v>
      </c>
    </row>
    <row r="16" spans="1:2">
      <c r="A16" s="674" t="s">
        <v>38</v>
      </c>
      <c r="B16" s="222" t="s">
        <v>129</v>
      </c>
    </row>
    <row r="17" spans="1:2" ht="12.75" customHeight="1">
      <c r="A17" s="674"/>
      <c r="B17" s="223" t="s">
        <v>42</v>
      </c>
    </row>
    <row r="18" spans="1:2" ht="67.5" customHeight="1">
      <c r="A18" s="674"/>
      <c r="B18" s="258" t="s">
        <v>835</v>
      </c>
    </row>
    <row r="19" spans="1:2" ht="15.75" customHeight="1">
      <c r="A19" s="186"/>
      <c r="B19" s="128"/>
    </row>
    <row r="20" spans="1:2">
      <c r="A20" s="718" t="s">
        <v>130</v>
      </c>
      <c r="B20" s="719"/>
    </row>
    <row r="21" spans="1:2">
      <c r="A21" s="124"/>
      <c r="B21" s="124"/>
    </row>
    <row r="22" spans="1:2" ht="37.5" customHeight="1">
      <c r="A22" s="713" t="s">
        <v>914</v>
      </c>
      <c r="B22" s="713"/>
    </row>
    <row r="23" spans="1:2" ht="13.5" customHeight="1">
      <c r="A23" s="128"/>
      <c r="B23" s="128"/>
    </row>
    <row r="24" spans="1:2" ht="17.25" customHeight="1">
      <c r="A24" s="714" t="s">
        <v>47</v>
      </c>
      <c r="B24" s="715"/>
    </row>
    <row r="26" spans="1:2" ht="12.75" customHeight="1">
      <c r="A26" s="716" t="s">
        <v>131</v>
      </c>
      <c r="B26" s="717"/>
    </row>
    <row r="28" spans="1:2">
      <c r="A28" s="718" t="s">
        <v>49</v>
      </c>
      <c r="B28" s="719"/>
    </row>
    <row r="30" spans="1:2" s="123" customFormat="1" ht="42.75" customHeight="1">
      <c r="A30" s="702" t="s">
        <v>842</v>
      </c>
      <c r="B30" s="702"/>
    </row>
    <row r="31" spans="1:2" s="123" customFormat="1" ht="18.75" customHeight="1">
      <c r="A31" s="711" t="s">
        <v>133</v>
      </c>
      <c r="B31" s="712"/>
    </row>
    <row r="32" spans="1:2" s="123" customFormat="1" ht="18.75" customHeight="1">
      <c r="A32" s="711" t="s">
        <v>134</v>
      </c>
      <c r="B32" s="712"/>
    </row>
    <row r="33" spans="1:2" s="123" customFormat="1" ht="18.75" customHeight="1">
      <c r="A33" s="711" t="s">
        <v>135</v>
      </c>
      <c r="B33" s="712"/>
    </row>
    <row r="34" spans="1:2" s="123" customFormat="1" ht="18.75" customHeight="1">
      <c r="A34" s="711" t="s">
        <v>136</v>
      </c>
      <c r="B34" s="712"/>
    </row>
    <row r="35" spans="1:2" s="123" customFormat="1" ht="18.75" customHeight="1">
      <c r="A35" s="711" t="s">
        <v>137</v>
      </c>
      <c r="B35" s="712"/>
    </row>
    <row r="36" spans="1:2" s="123" customFormat="1" ht="18.75" customHeight="1">
      <c r="A36" s="711" t="s">
        <v>138</v>
      </c>
      <c r="B36" s="712"/>
    </row>
    <row r="37" spans="1:2" s="123" customFormat="1" ht="18.75" customHeight="1">
      <c r="A37" s="711" t="s">
        <v>139</v>
      </c>
      <c r="B37" s="712"/>
    </row>
    <row r="38" spans="1:2" s="123" customFormat="1" ht="18.75" customHeight="1">
      <c r="A38" s="711" t="s">
        <v>140</v>
      </c>
      <c r="B38" s="712"/>
    </row>
    <row r="39" spans="1:2" s="123" customFormat="1" ht="159.75" customHeight="1">
      <c r="A39" s="706" t="s">
        <v>915</v>
      </c>
      <c r="B39" s="706"/>
    </row>
    <row r="40" spans="1:2" s="123" customFormat="1" ht="12.75" customHeight="1">
      <c r="A40" s="707" t="s">
        <v>916</v>
      </c>
      <c r="B40" s="707"/>
    </row>
    <row r="41" spans="1:2" ht="12.75" customHeight="1">
      <c r="A41" s="123"/>
      <c r="B41" s="123"/>
    </row>
    <row r="42" spans="1:2" ht="23.25" customHeight="1">
      <c r="A42" s="708" t="s">
        <v>50</v>
      </c>
      <c r="B42" s="709"/>
    </row>
    <row r="43" spans="1:2" ht="12.75" customHeight="1">
      <c r="A43" s="123"/>
      <c r="B43" s="123"/>
    </row>
    <row r="44" spans="1:2" ht="51">
      <c r="A44" s="135" t="s">
        <v>51</v>
      </c>
      <c r="B44" s="140" t="s">
        <v>141</v>
      </c>
    </row>
    <row r="45" spans="1:2" ht="76.5">
      <c r="A45" s="230" t="s">
        <v>142</v>
      </c>
      <c r="B45" s="222" t="s">
        <v>917</v>
      </c>
    </row>
    <row r="46" spans="1:2" ht="76.5">
      <c r="A46" s="230" t="s">
        <v>143</v>
      </c>
      <c r="B46" s="259" t="s">
        <v>918</v>
      </c>
    </row>
    <row r="47" spans="1:2" ht="38.25">
      <c r="A47" s="230" t="s">
        <v>57</v>
      </c>
      <c r="B47" s="222" t="s">
        <v>854</v>
      </c>
    </row>
    <row r="48" spans="1:2" ht="51">
      <c r="A48" s="230" t="s">
        <v>58</v>
      </c>
      <c r="B48" s="222" t="s">
        <v>855</v>
      </c>
    </row>
    <row r="49" spans="1:2" ht="76.5">
      <c r="A49" s="233" t="s">
        <v>856</v>
      </c>
      <c r="B49" s="222" t="s">
        <v>857</v>
      </c>
    </row>
    <row r="50" spans="1:2" ht="51">
      <c r="A50" s="230" t="s">
        <v>144</v>
      </c>
      <c r="B50" s="222" t="s">
        <v>919</v>
      </c>
    </row>
    <row r="51" spans="1:2" ht="76.5">
      <c r="A51" s="237" t="s">
        <v>864</v>
      </c>
      <c r="B51" s="238" t="s">
        <v>865</v>
      </c>
    </row>
    <row r="52" spans="1:2" ht="63.75">
      <c r="A52" s="230" t="s">
        <v>72</v>
      </c>
      <c r="B52" s="259" t="s">
        <v>145</v>
      </c>
    </row>
    <row r="53" spans="1:2" ht="51">
      <c r="A53" s="233" t="s">
        <v>146</v>
      </c>
      <c r="B53" s="222" t="s">
        <v>920</v>
      </c>
    </row>
    <row r="54" spans="1:2" ht="51">
      <c r="A54" s="233" t="s">
        <v>73</v>
      </c>
      <c r="B54" s="222" t="s">
        <v>921</v>
      </c>
    </row>
    <row r="55" spans="1:2" ht="63.75">
      <c r="A55" s="233" t="s">
        <v>74</v>
      </c>
      <c r="B55" s="222" t="s">
        <v>922</v>
      </c>
    </row>
    <row r="56" spans="1:2" ht="63.75">
      <c r="A56" s="233" t="s">
        <v>75</v>
      </c>
      <c r="B56" s="222" t="s">
        <v>922</v>
      </c>
    </row>
    <row r="57" spans="1:2" ht="76.5">
      <c r="A57" s="233" t="s">
        <v>76</v>
      </c>
      <c r="B57" s="222" t="s">
        <v>923</v>
      </c>
    </row>
    <row r="58" spans="1:2" ht="76.5">
      <c r="A58" s="230" t="s">
        <v>77</v>
      </c>
      <c r="B58" s="222" t="s">
        <v>923</v>
      </c>
    </row>
    <row r="59" spans="1:2" ht="76.5">
      <c r="A59" s="233" t="s">
        <v>78</v>
      </c>
      <c r="B59" s="222" t="s">
        <v>923</v>
      </c>
    </row>
    <row r="60" spans="1:2" ht="89.25">
      <c r="A60" s="230" t="s">
        <v>79</v>
      </c>
      <c r="B60" s="222" t="s">
        <v>924</v>
      </c>
    </row>
    <row r="61" spans="1:2" ht="51">
      <c r="A61" s="233" t="s">
        <v>81</v>
      </c>
      <c r="B61" s="222" t="s">
        <v>876</v>
      </c>
    </row>
    <row r="62" spans="1:2" ht="76.5">
      <c r="A62" s="230" t="s">
        <v>147</v>
      </c>
      <c r="B62" s="222" t="s">
        <v>925</v>
      </c>
    </row>
    <row r="63" spans="1:2" ht="76.5">
      <c r="A63" s="233" t="s">
        <v>83</v>
      </c>
      <c r="B63" s="222" t="s">
        <v>926</v>
      </c>
    </row>
    <row r="64" spans="1:2" ht="76.5">
      <c r="A64" s="230" t="s">
        <v>148</v>
      </c>
      <c r="B64" s="222" t="s">
        <v>927</v>
      </c>
    </row>
    <row r="65" spans="1:2" ht="76.5">
      <c r="A65" s="233" t="s">
        <v>149</v>
      </c>
      <c r="B65" s="222" t="s">
        <v>928</v>
      </c>
    </row>
    <row r="66" spans="1:2" ht="89.25">
      <c r="A66" s="230" t="s">
        <v>150</v>
      </c>
      <c r="B66" s="222" t="s">
        <v>880</v>
      </c>
    </row>
    <row r="67" spans="1:2" ht="51">
      <c r="A67" s="233" t="s">
        <v>89</v>
      </c>
      <c r="B67" s="223" t="s">
        <v>882</v>
      </c>
    </row>
    <row r="68" spans="1:2" ht="76.5">
      <c r="A68" s="230" t="s">
        <v>91</v>
      </c>
      <c r="B68" s="222" t="s">
        <v>884</v>
      </c>
    </row>
    <row r="69" spans="1:2" ht="63.75">
      <c r="A69" s="260" t="s">
        <v>151</v>
      </c>
      <c r="B69" s="261" t="s">
        <v>152</v>
      </c>
    </row>
    <row r="70" spans="1:2" ht="63.75">
      <c r="A70" s="262" t="s">
        <v>153</v>
      </c>
      <c r="B70" s="263" t="s">
        <v>929</v>
      </c>
    </row>
    <row r="71" spans="1:2" ht="38.25">
      <c r="A71" s="260" t="s">
        <v>154</v>
      </c>
      <c r="B71" s="261" t="s">
        <v>930</v>
      </c>
    </row>
    <row r="72" spans="1:2" ht="38.25">
      <c r="A72" s="230" t="s">
        <v>155</v>
      </c>
      <c r="B72" s="259" t="s">
        <v>931</v>
      </c>
    </row>
    <row r="73" spans="1:2" ht="76.5">
      <c r="A73" s="230" t="s">
        <v>886</v>
      </c>
      <c r="B73" s="222" t="s">
        <v>932</v>
      </c>
    </row>
    <row r="74" spans="1:2" ht="63.75">
      <c r="A74" s="230" t="s">
        <v>156</v>
      </c>
      <c r="B74" s="259" t="s">
        <v>933</v>
      </c>
    </row>
    <row r="75" spans="1:2" ht="89.25">
      <c r="A75" s="230" t="s">
        <v>157</v>
      </c>
      <c r="B75" s="222" t="s">
        <v>934</v>
      </c>
    </row>
    <row r="76" spans="1:2" ht="114.75">
      <c r="A76" s="233" t="s">
        <v>96</v>
      </c>
      <c r="B76" s="222" t="s">
        <v>890</v>
      </c>
    </row>
    <row r="77" spans="1:2" ht="25.5">
      <c r="A77" s="236" t="s">
        <v>98</v>
      </c>
      <c r="B77" s="223" t="s">
        <v>892</v>
      </c>
    </row>
    <row r="78" spans="1:2" ht="64.5" thickBot="1">
      <c r="A78" s="230" t="s">
        <v>188</v>
      </c>
      <c r="B78" s="222" t="s">
        <v>895</v>
      </c>
    </row>
    <row r="79" spans="1:2" ht="13.5" thickBot="1">
      <c r="A79" s="710" t="s">
        <v>382</v>
      </c>
      <c r="B79" s="710"/>
    </row>
    <row r="80" spans="1:2" ht="51">
      <c r="A80" s="244" t="s">
        <v>896</v>
      </c>
      <c r="B80" s="245" t="s">
        <v>897</v>
      </c>
    </row>
    <row r="81" spans="1:2" ht="267.75">
      <c r="A81" s="244" t="s">
        <v>898</v>
      </c>
      <c r="B81" s="245" t="s">
        <v>899</v>
      </c>
    </row>
    <row r="82" spans="1:2" ht="382.5">
      <c r="A82" s="244" t="s">
        <v>900</v>
      </c>
      <c r="B82" s="246" t="s">
        <v>901</v>
      </c>
    </row>
    <row r="83" spans="1:2" ht="51">
      <c r="A83" s="244" t="s">
        <v>902</v>
      </c>
      <c r="B83" s="245" t="s">
        <v>903</v>
      </c>
    </row>
    <row r="84" spans="1:2" ht="13.5" thickBot="1">
      <c r="A84" s="247"/>
      <c r="B84" s="226"/>
    </row>
    <row r="85" spans="1:2">
      <c r="A85" s="725" t="s">
        <v>99</v>
      </c>
      <c r="B85" s="726"/>
    </row>
    <row r="86" spans="1:2">
      <c r="A86" s="228"/>
      <c r="B86" s="228"/>
    </row>
    <row r="87" spans="1:2" ht="15.75" thickBot="1">
      <c r="A87" s="264"/>
      <c r="B87" s="228"/>
    </row>
    <row r="88" spans="1:2">
      <c r="A88" s="689" t="s">
        <v>904</v>
      </c>
      <c r="B88" s="689"/>
    </row>
    <row r="89" spans="1:2" ht="13.5" thickBot="1">
      <c r="A89" s="236"/>
      <c r="B89" s="223"/>
    </row>
    <row r="90" spans="1:2" ht="13.5" thickBot="1">
      <c r="A90" s="730" t="s">
        <v>935</v>
      </c>
      <c r="B90" s="730"/>
    </row>
    <row r="91" spans="1:2">
      <c r="A91" s="229"/>
      <c r="B91" s="229"/>
    </row>
    <row r="92" spans="1:2">
      <c r="A92" s="249" t="s">
        <v>3</v>
      </c>
      <c r="B92" s="249" t="s">
        <v>103</v>
      </c>
    </row>
    <row r="93" spans="1:2">
      <c r="A93" s="251"/>
      <c r="B93" s="251"/>
    </row>
    <row r="94" spans="1:2">
      <c r="A94" s="731" t="s">
        <v>104</v>
      </c>
      <c r="B94" s="731"/>
    </row>
    <row r="95" spans="1:2">
      <c r="A95" s="251"/>
      <c r="B95" s="251"/>
    </row>
    <row r="96" spans="1:2" ht="13.5" thickBot="1">
      <c r="A96" s="252"/>
      <c r="B96" s="252"/>
    </row>
    <row r="97" spans="1:2" ht="13.5" thickBot="1">
      <c r="A97" s="673" t="s">
        <v>936</v>
      </c>
      <c r="B97" s="673"/>
    </row>
    <row r="98" spans="1:2">
      <c r="A98" s="229"/>
      <c r="B98" s="229"/>
    </row>
    <row r="99" spans="1:2">
      <c r="A99" s="697" t="s">
        <v>106</v>
      </c>
      <c r="B99" s="697"/>
    </row>
    <row r="100" spans="1:2">
      <c r="A100" s="731" t="s">
        <v>104</v>
      </c>
      <c r="B100" s="731"/>
    </row>
    <row r="101" spans="1:2" ht="13.5" thickBot="1">
      <c r="A101" s="228"/>
      <c r="B101" s="228"/>
    </row>
    <row r="102" spans="1:2" ht="13.5" thickBot="1">
      <c r="A102" s="732" t="s">
        <v>402</v>
      </c>
      <c r="B102" s="732"/>
    </row>
    <row r="103" spans="1:2">
      <c r="A103" s="229"/>
      <c r="B103" s="229"/>
    </row>
    <row r="104" spans="1:2">
      <c r="A104" s="266" t="s">
        <v>108</v>
      </c>
      <c r="B104" s="221" t="s">
        <v>109</v>
      </c>
    </row>
    <row r="105" spans="1:2">
      <c r="A105" s="223" t="s">
        <v>158</v>
      </c>
      <c r="B105" s="267" t="s">
        <v>114</v>
      </c>
    </row>
    <row r="106" spans="1:2" ht="25.5">
      <c r="A106" s="223" t="s">
        <v>159</v>
      </c>
      <c r="B106" s="267" t="s">
        <v>114</v>
      </c>
    </row>
    <row r="107" spans="1:2">
      <c r="A107" s="223" t="s">
        <v>160</v>
      </c>
      <c r="B107" s="267" t="s">
        <v>114</v>
      </c>
    </row>
    <row r="108" spans="1:2">
      <c r="A108" s="223" t="s">
        <v>161</v>
      </c>
      <c r="B108" s="267" t="s">
        <v>114</v>
      </c>
    </row>
    <row r="109" spans="1:2" ht="13.5" thickBot="1">
      <c r="A109" s="223" t="s">
        <v>162</v>
      </c>
      <c r="B109" s="267" t="s">
        <v>114</v>
      </c>
    </row>
    <row r="110" spans="1:2">
      <c r="A110" s="727" t="s">
        <v>937</v>
      </c>
      <c r="B110" s="727"/>
    </row>
    <row r="111" spans="1:2">
      <c r="A111" s="733" t="s">
        <v>905</v>
      </c>
      <c r="B111" s="733"/>
    </row>
    <row r="112" spans="1:2">
      <c r="A112" s="728" t="s">
        <v>938</v>
      </c>
      <c r="B112" s="728"/>
    </row>
    <row r="113" spans="1:2">
      <c r="A113" s="729" t="s">
        <v>939</v>
      </c>
      <c r="B113" s="729"/>
    </row>
  </sheetData>
  <mergeCells count="36">
    <mergeCell ref="A85:B85"/>
    <mergeCell ref="A88:B88"/>
    <mergeCell ref="A110:B110"/>
    <mergeCell ref="A112:B112"/>
    <mergeCell ref="A113:B113"/>
    <mergeCell ref="A90:B90"/>
    <mergeCell ref="A97:B97"/>
    <mergeCell ref="A99:B99"/>
    <mergeCell ref="A100:B100"/>
    <mergeCell ref="A102:B102"/>
    <mergeCell ref="A94:B94"/>
    <mergeCell ref="A111:B111"/>
    <mergeCell ref="A22:B22"/>
    <mergeCell ref="A24:B24"/>
    <mergeCell ref="A26:B26"/>
    <mergeCell ref="A28:B28"/>
    <mergeCell ref="A1:B1"/>
    <mergeCell ref="A2:B2"/>
    <mergeCell ref="A6:B6"/>
    <mergeCell ref="A8:B8"/>
    <mergeCell ref="A10:B10"/>
    <mergeCell ref="A16:A18"/>
    <mergeCell ref="A20:B20"/>
    <mergeCell ref="A30:B30"/>
    <mergeCell ref="A39:B39"/>
    <mergeCell ref="A40:B40"/>
    <mergeCell ref="A42:B42"/>
    <mergeCell ref="A79:B79"/>
    <mergeCell ref="A31:B31"/>
    <mergeCell ref="A32:B32"/>
    <mergeCell ref="A33:B33"/>
    <mergeCell ref="A34:B34"/>
    <mergeCell ref="A35:B35"/>
    <mergeCell ref="A36:B36"/>
    <mergeCell ref="A37:B37"/>
    <mergeCell ref="A38:B38"/>
  </mergeCells>
  <printOptions horizontalCentered="1"/>
  <pageMargins left="0" right="0" top="0.78740157480314998" bottom="0.78740157480314998" header="0.31496062992126" footer="0.31496062992126"/>
  <pageSetup scale="70" orientation="portrait" r:id="rId1"/>
  <headerFooter alignWithMargins="0">
    <oddFooter>&amp;CPágina &amp;P&amp;R&amp;A</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3"/>
  <sheetViews>
    <sheetView zoomScale="110" zoomScaleNormal="110" workbookViewId="0">
      <pane ySplit="5" topLeftCell="A6" activePane="bottomLeft" state="frozen"/>
      <selection pane="bottomLeft" activeCell="B116" sqref="B116"/>
    </sheetView>
  </sheetViews>
  <sheetFormatPr baseColWidth="10" defaultColWidth="11.42578125" defaultRowHeight="12.75"/>
  <cols>
    <col min="1" max="1" width="51.140625" style="123" customWidth="1"/>
    <col min="2" max="2" width="81.85546875" style="123" customWidth="1"/>
    <col min="3" max="16384" width="11.42578125" style="123"/>
  </cols>
  <sheetData>
    <row r="1" spans="1:2">
      <c r="A1" s="754" t="str">
        <f>+'12. TRDM'!A1:B1</f>
        <v>MUNICIPIO DE GIRARDOT</v>
      </c>
      <c r="B1" s="755"/>
    </row>
    <row r="2" spans="1:2">
      <c r="A2" s="756" t="s">
        <v>163</v>
      </c>
      <c r="B2" s="757"/>
    </row>
    <row r="3" spans="1:2">
      <c r="A3" s="121"/>
      <c r="B3" s="121"/>
    </row>
    <row r="4" spans="1:2">
      <c r="A4" s="130" t="s">
        <v>31</v>
      </c>
      <c r="B4" s="185"/>
    </row>
    <row r="5" spans="1:2">
      <c r="A5" s="121"/>
      <c r="B5" s="121"/>
    </row>
    <row r="6" spans="1:2">
      <c r="A6" s="739" t="s">
        <v>32</v>
      </c>
      <c r="B6" s="740"/>
    </row>
    <row r="7" spans="1:2">
      <c r="A7" s="130"/>
      <c r="B7" s="130"/>
    </row>
    <row r="8" spans="1:2" ht="27" customHeight="1">
      <c r="A8" s="758" t="s">
        <v>164</v>
      </c>
      <c r="B8" s="758"/>
    </row>
    <row r="9" spans="1:2">
      <c r="A9" s="121"/>
      <c r="B9" s="121"/>
    </row>
    <row r="10" spans="1:2">
      <c r="A10" s="739" t="s">
        <v>34</v>
      </c>
      <c r="B10" s="740"/>
    </row>
    <row r="11" spans="1:2">
      <c r="A11" s="130"/>
      <c r="B11" s="130"/>
    </row>
    <row r="12" spans="1:2">
      <c r="A12" s="131" t="s">
        <v>35</v>
      </c>
      <c r="B12" s="132" t="str">
        <f>A1</f>
        <v>MUNICIPIO DE GIRARDOT</v>
      </c>
    </row>
    <row r="13" spans="1:2">
      <c r="A13" s="131" t="s">
        <v>36</v>
      </c>
      <c r="B13" s="132" t="str">
        <f>A1</f>
        <v>MUNICIPIO DE GIRARDOT</v>
      </c>
    </row>
    <row r="14" spans="1:2">
      <c r="A14" s="131" t="s">
        <v>37</v>
      </c>
      <c r="B14" s="132" t="str">
        <f>A1</f>
        <v>MUNICIPIO DE GIRARDOT</v>
      </c>
    </row>
    <row r="15" spans="1:2">
      <c r="A15" s="121"/>
      <c r="B15" s="121"/>
    </row>
    <row r="16" spans="1:2">
      <c r="A16" s="736" t="s">
        <v>38</v>
      </c>
      <c r="B16" s="223" t="s">
        <v>42</v>
      </c>
    </row>
    <row r="17" spans="1:2" ht="127.5">
      <c r="A17" s="737"/>
      <c r="B17" s="222" t="s">
        <v>940</v>
      </c>
    </row>
    <row r="18" spans="1:2" ht="39.75" customHeight="1">
      <c r="A18" s="737"/>
      <c r="B18" s="268" t="s">
        <v>165</v>
      </c>
    </row>
    <row r="19" spans="1:2" ht="28.5" customHeight="1">
      <c r="A19" s="737"/>
      <c r="B19" s="268" t="s">
        <v>166</v>
      </c>
    </row>
    <row r="20" spans="1:2" ht="63.75">
      <c r="A20" s="738"/>
      <c r="B20" s="224" t="s">
        <v>941</v>
      </c>
    </row>
    <row r="21" spans="1:2">
      <c r="A21" s="121"/>
      <c r="B21" s="121"/>
    </row>
    <row r="22" spans="1:2">
      <c r="A22" s="739" t="s">
        <v>167</v>
      </c>
      <c r="B22" s="740"/>
    </row>
    <row r="23" spans="1:2">
      <c r="A23" s="121"/>
      <c r="B23" s="121"/>
    </row>
    <row r="24" spans="1:2" ht="12.75" customHeight="1">
      <c r="A24" s="716" t="s">
        <v>168</v>
      </c>
      <c r="B24" s="717"/>
    </row>
    <row r="25" spans="1:2">
      <c r="A25" s="121"/>
      <c r="B25" s="121"/>
    </row>
    <row r="26" spans="1:2">
      <c r="A26" s="739" t="s">
        <v>169</v>
      </c>
      <c r="B26" s="740"/>
    </row>
    <row r="27" spans="1:2">
      <c r="A27" s="130"/>
      <c r="B27" s="130"/>
    </row>
    <row r="28" spans="1:2" ht="42.75" customHeight="1">
      <c r="A28" s="741" t="s">
        <v>132</v>
      </c>
      <c r="B28" s="742"/>
    </row>
    <row r="29" spans="1:2" ht="111" customHeight="1">
      <c r="A29" s="743" t="s">
        <v>942</v>
      </c>
      <c r="B29" s="744"/>
    </row>
    <row r="30" spans="1:2" ht="38.25" customHeight="1">
      <c r="A30" s="745"/>
      <c r="B30" s="746"/>
    </row>
    <row r="31" spans="1:2" ht="13.5" customHeight="1">
      <c r="A31" s="269" t="s">
        <v>170</v>
      </c>
      <c r="B31" s="270"/>
    </row>
    <row r="32" spans="1:2" ht="13.5" customHeight="1">
      <c r="A32" s="269" t="s">
        <v>943</v>
      </c>
      <c r="B32" s="270"/>
    </row>
    <row r="33" spans="1:2" ht="13.5" customHeight="1">
      <c r="A33" s="269" t="s">
        <v>171</v>
      </c>
      <c r="B33" s="270"/>
    </row>
    <row r="34" spans="1:2" ht="13.5" customHeight="1">
      <c r="A34" s="269" t="s">
        <v>172</v>
      </c>
      <c r="B34" s="270"/>
    </row>
    <row r="35" spans="1:2" ht="13.5" customHeight="1">
      <c r="A35" s="269" t="s">
        <v>173</v>
      </c>
      <c r="B35" s="270"/>
    </row>
    <row r="36" spans="1:2" ht="13.5" customHeight="1">
      <c r="A36" s="269" t="s">
        <v>174</v>
      </c>
      <c r="B36" s="270"/>
    </row>
    <row r="37" spans="1:2" ht="13.5" customHeight="1">
      <c r="A37" s="269" t="s">
        <v>175</v>
      </c>
      <c r="B37" s="270"/>
    </row>
    <row r="38" spans="1:2" ht="13.5" customHeight="1">
      <c r="A38" s="269" t="s">
        <v>176</v>
      </c>
      <c r="B38" s="270"/>
    </row>
    <row r="39" spans="1:2" ht="13.5" customHeight="1">
      <c r="A39" s="269" t="s">
        <v>944</v>
      </c>
      <c r="B39" s="270"/>
    </row>
    <row r="40" spans="1:2" ht="13.5" customHeight="1">
      <c r="A40" s="271" t="s">
        <v>1252</v>
      </c>
      <c r="B40" s="270"/>
    </row>
    <row r="41" spans="1:2" ht="13.5" customHeight="1">
      <c r="A41" s="272" t="s">
        <v>945</v>
      </c>
      <c r="B41" s="273"/>
    </row>
    <row r="42" spans="1:2" ht="16.5" customHeight="1">
      <c r="A42" s="759" t="s">
        <v>946</v>
      </c>
      <c r="B42" s="760"/>
    </row>
    <row r="43" spans="1:2" ht="14.25" customHeight="1">
      <c r="A43" s="759" t="s">
        <v>1253</v>
      </c>
      <c r="B43" s="760"/>
    </row>
    <row r="44" spans="1:2">
      <c r="A44" s="739" t="s">
        <v>177</v>
      </c>
      <c r="B44" s="740"/>
    </row>
    <row r="45" spans="1:2">
      <c r="A45" s="130"/>
      <c r="B45" s="130"/>
    </row>
    <row r="46" spans="1:2" ht="62.25" customHeight="1">
      <c r="A46" s="135" t="s">
        <v>51</v>
      </c>
      <c r="B46" s="136" t="s">
        <v>141</v>
      </c>
    </row>
    <row r="47" spans="1:2" s="184" customFormat="1" ht="25.5">
      <c r="A47" s="274" t="s">
        <v>178</v>
      </c>
      <c r="B47" s="275" t="s">
        <v>947</v>
      </c>
    </row>
    <row r="48" spans="1:2" s="184" customFormat="1" ht="76.5">
      <c r="A48" s="274" t="s">
        <v>179</v>
      </c>
      <c r="B48" s="275" t="s">
        <v>948</v>
      </c>
    </row>
    <row r="49" spans="1:2" s="184" customFormat="1" ht="76.5">
      <c r="A49" s="274" t="s">
        <v>180</v>
      </c>
      <c r="B49" s="275" t="s">
        <v>949</v>
      </c>
    </row>
    <row r="50" spans="1:2" s="184" customFormat="1" ht="76.5">
      <c r="A50" s="274" t="s">
        <v>181</v>
      </c>
      <c r="B50" s="275" t="s">
        <v>950</v>
      </c>
    </row>
    <row r="51" spans="1:2" s="184" customFormat="1" ht="76.5">
      <c r="A51" s="274" t="s">
        <v>182</v>
      </c>
      <c r="B51" s="275" t="s">
        <v>951</v>
      </c>
    </row>
    <row r="52" spans="1:2" s="184" customFormat="1" ht="38.25">
      <c r="A52" s="274" t="s">
        <v>57</v>
      </c>
      <c r="B52" s="275" t="s">
        <v>854</v>
      </c>
    </row>
    <row r="53" spans="1:2" s="184" customFormat="1" ht="51">
      <c r="A53" s="274" t="s">
        <v>58</v>
      </c>
      <c r="B53" s="222" t="s">
        <v>855</v>
      </c>
    </row>
    <row r="54" spans="1:2" s="184" customFormat="1" ht="76.5">
      <c r="A54" s="233" t="s">
        <v>856</v>
      </c>
      <c r="B54" s="222" t="s">
        <v>857</v>
      </c>
    </row>
    <row r="55" spans="1:2" s="184" customFormat="1" ht="63.75">
      <c r="A55" s="274" t="s">
        <v>183</v>
      </c>
      <c r="B55" s="275" t="s">
        <v>952</v>
      </c>
    </row>
    <row r="56" spans="1:2" s="184" customFormat="1" ht="63.75">
      <c r="A56" s="274" t="s">
        <v>59</v>
      </c>
      <c r="B56" s="275" t="s">
        <v>953</v>
      </c>
    </row>
    <row r="57" spans="1:2" s="184" customFormat="1" ht="51">
      <c r="A57" s="274" t="s">
        <v>184</v>
      </c>
      <c r="B57" s="275" t="s">
        <v>954</v>
      </c>
    </row>
    <row r="58" spans="1:2" s="184" customFormat="1" ht="63.75">
      <c r="A58" s="274" t="s">
        <v>63</v>
      </c>
      <c r="B58" s="275" t="s">
        <v>955</v>
      </c>
    </row>
    <row r="59" spans="1:2" s="184" customFormat="1" ht="63.75">
      <c r="A59" s="274" t="s">
        <v>185</v>
      </c>
      <c r="B59" s="275" t="s">
        <v>956</v>
      </c>
    </row>
    <row r="60" spans="1:2" s="184" customFormat="1" ht="63.75">
      <c r="A60" s="274" t="s">
        <v>72</v>
      </c>
      <c r="B60" s="275" t="s">
        <v>957</v>
      </c>
    </row>
    <row r="61" spans="1:2" s="184" customFormat="1" ht="38.25">
      <c r="A61" s="274" t="s">
        <v>186</v>
      </c>
      <c r="B61" s="275" t="s">
        <v>187</v>
      </c>
    </row>
    <row r="62" spans="1:2" s="184" customFormat="1" ht="25.5">
      <c r="A62" s="274" t="s">
        <v>958</v>
      </c>
      <c r="B62" s="275" t="s">
        <v>946</v>
      </c>
    </row>
    <row r="63" spans="1:2" s="184" customFormat="1" ht="25.5">
      <c r="A63" s="274" t="s">
        <v>86</v>
      </c>
      <c r="B63" s="275" t="s">
        <v>959</v>
      </c>
    </row>
    <row r="64" spans="1:2" s="184" customFormat="1" ht="51">
      <c r="A64" s="274" t="s">
        <v>89</v>
      </c>
      <c r="B64" s="223" t="s">
        <v>882</v>
      </c>
    </row>
    <row r="65" spans="1:2" s="184" customFormat="1" ht="63.75">
      <c r="A65" s="230" t="s">
        <v>188</v>
      </c>
      <c r="B65" s="222" t="s">
        <v>895</v>
      </c>
    </row>
    <row r="66" spans="1:2" s="184" customFormat="1" ht="76.5">
      <c r="A66" s="230" t="s">
        <v>886</v>
      </c>
      <c r="B66" s="222" t="s">
        <v>932</v>
      </c>
    </row>
    <row r="67" spans="1:2" s="184" customFormat="1" ht="114.75">
      <c r="A67" s="233" t="s">
        <v>96</v>
      </c>
      <c r="B67" s="276" t="s">
        <v>960</v>
      </c>
    </row>
    <row r="68" spans="1:2">
      <c r="A68" s="761" t="s">
        <v>99</v>
      </c>
      <c r="B68" s="762"/>
    </row>
    <row r="69" spans="1:2" ht="13.5" thickBot="1">
      <c r="A69" s="137"/>
      <c r="B69" s="138"/>
    </row>
    <row r="70" spans="1:2">
      <c r="A70" s="763" t="s">
        <v>904</v>
      </c>
      <c r="B70" s="764"/>
    </row>
    <row r="71" spans="1:2">
      <c r="A71" s="236"/>
      <c r="B71" s="223"/>
    </row>
    <row r="72" spans="1:2" ht="13.5" thickBot="1">
      <c r="A72" s="277"/>
      <c r="B72" s="278"/>
    </row>
    <row r="73" spans="1:2" ht="13.5" thickBot="1">
      <c r="A73" s="730" t="s">
        <v>935</v>
      </c>
      <c r="B73" s="747"/>
    </row>
    <row r="74" spans="1:2">
      <c r="A74" s="229"/>
      <c r="B74" s="229"/>
    </row>
    <row r="75" spans="1:2">
      <c r="A75" s="249" t="s">
        <v>3</v>
      </c>
      <c r="B75" s="249" t="s">
        <v>103</v>
      </c>
    </row>
    <row r="76" spans="1:2">
      <c r="A76" s="695" t="s">
        <v>961</v>
      </c>
      <c r="B76" s="696"/>
    </row>
    <row r="77" spans="1:2">
      <c r="A77" s="251"/>
      <c r="B77" s="251"/>
    </row>
    <row r="78" spans="1:2" ht="13.5" thickBot="1">
      <c r="A78" s="228"/>
      <c r="B78" s="228"/>
    </row>
    <row r="79" spans="1:2" ht="13.5" thickBot="1">
      <c r="A79" s="730" t="s">
        <v>936</v>
      </c>
      <c r="B79" s="747"/>
    </row>
    <row r="80" spans="1:2">
      <c r="A80" s="229"/>
      <c r="B80" s="229"/>
    </row>
    <row r="81" spans="1:2">
      <c r="A81" s="697" t="s">
        <v>106</v>
      </c>
      <c r="B81" s="698"/>
    </row>
    <row r="82" spans="1:2" ht="13.5" thickBot="1">
      <c r="A82" s="695" t="s">
        <v>961</v>
      </c>
      <c r="B82" s="696"/>
    </row>
    <row r="83" spans="1:2" ht="13.5" thickBot="1">
      <c r="A83" s="730" t="s">
        <v>402</v>
      </c>
      <c r="B83" s="747"/>
    </row>
    <row r="84" spans="1:2">
      <c r="A84" s="228"/>
      <c r="B84" s="228"/>
    </row>
    <row r="85" spans="1:2">
      <c r="A85" s="249" t="s">
        <v>108</v>
      </c>
      <c r="B85" s="221" t="s">
        <v>109</v>
      </c>
    </row>
    <row r="86" spans="1:2">
      <c r="A86" s="279" t="s">
        <v>192</v>
      </c>
      <c r="B86" s="250" t="s">
        <v>193</v>
      </c>
    </row>
    <row r="87" spans="1:2" ht="13.5" thickBot="1">
      <c r="A87" s="228"/>
      <c r="B87" s="228"/>
    </row>
    <row r="88" spans="1:2">
      <c r="A88" s="727" t="s">
        <v>937</v>
      </c>
      <c r="B88" s="748"/>
    </row>
    <row r="89" spans="1:2">
      <c r="A89" s="734" t="s">
        <v>962</v>
      </c>
      <c r="B89" s="280" t="s">
        <v>963</v>
      </c>
    </row>
    <row r="90" spans="1:2">
      <c r="A90" s="735"/>
      <c r="B90" s="281" t="s">
        <v>964</v>
      </c>
    </row>
    <row r="91" spans="1:2">
      <c r="A91" s="735"/>
      <c r="B91" s="281" t="s">
        <v>965</v>
      </c>
    </row>
    <row r="92" spans="1:2">
      <c r="A92" s="735"/>
      <c r="B92" s="281" t="s">
        <v>966</v>
      </c>
    </row>
    <row r="93" spans="1:2">
      <c r="A93" s="734" t="s">
        <v>967</v>
      </c>
      <c r="B93" s="282" t="s">
        <v>963</v>
      </c>
    </row>
    <row r="94" spans="1:2">
      <c r="A94" s="735"/>
      <c r="B94" s="281" t="s">
        <v>968</v>
      </c>
    </row>
    <row r="95" spans="1:2">
      <c r="A95" s="735"/>
      <c r="B95" s="283" t="s">
        <v>969</v>
      </c>
    </row>
    <row r="96" spans="1:2">
      <c r="A96" s="735"/>
      <c r="B96" s="281" t="s">
        <v>966</v>
      </c>
    </row>
    <row r="97" spans="1:2" ht="25.5">
      <c r="A97" s="749" t="s">
        <v>970</v>
      </c>
      <c r="B97" s="284" t="s">
        <v>971</v>
      </c>
    </row>
    <row r="98" spans="1:2" ht="25.5">
      <c r="A98" s="750"/>
      <c r="B98" s="285" t="s">
        <v>972</v>
      </c>
    </row>
    <row r="99" spans="1:2">
      <c r="A99" s="750"/>
      <c r="B99" s="285" t="s">
        <v>973</v>
      </c>
    </row>
    <row r="100" spans="1:2">
      <c r="A100" s="750"/>
      <c r="B100" s="285" t="s">
        <v>974</v>
      </c>
    </row>
    <row r="101" spans="1:2">
      <c r="A101" s="751"/>
      <c r="B101" s="286" t="s">
        <v>975</v>
      </c>
    </row>
    <row r="102" spans="1:2">
      <c r="A102" s="752" t="s">
        <v>976</v>
      </c>
      <c r="B102" s="284" t="s">
        <v>977</v>
      </c>
    </row>
    <row r="103" spans="1:2" ht="25.5">
      <c r="A103" s="752"/>
      <c r="B103" s="285" t="s">
        <v>972</v>
      </c>
    </row>
    <row r="104" spans="1:2">
      <c r="A104" s="752"/>
      <c r="B104" s="285" t="s">
        <v>978</v>
      </c>
    </row>
    <row r="105" spans="1:2">
      <c r="A105" s="752"/>
      <c r="B105" s="285" t="s">
        <v>979</v>
      </c>
    </row>
    <row r="106" spans="1:2">
      <c r="A106" s="752"/>
      <c r="B106" s="285" t="s">
        <v>980</v>
      </c>
    </row>
    <row r="107" spans="1:2" ht="25.5">
      <c r="A107" s="753" t="s">
        <v>981</v>
      </c>
      <c r="B107" s="284" t="s">
        <v>982</v>
      </c>
    </row>
    <row r="108" spans="1:2" ht="25.5">
      <c r="A108" s="753"/>
      <c r="B108" s="285" t="s">
        <v>972</v>
      </c>
    </row>
    <row r="109" spans="1:2">
      <c r="A109" s="753"/>
      <c r="B109" s="285" t="s">
        <v>983</v>
      </c>
    </row>
    <row r="110" spans="1:2">
      <c r="A110" s="753"/>
      <c r="B110" s="285" t="s">
        <v>984</v>
      </c>
    </row>
    <row r="111" spans="1:2">
      <c r="A111" s="753"/>
      <c r="B111" s="285" t="s">
        <v>985</v>
      </c>
    </row>
    <row r="112" spans="1:2">
      <c r="A112" s="753"/>
      <c r="B112" s="285" t="s">
        <v>986</v>
      </c>
    </row>
    <row r="113" spans="1:2">
      <c r="A113" s="753"/>
      <c r="B113" s="287" t="s">
        <v>987</v>
      </c>
    </row>
  </sheetData>
  <mergeCells count="28">
    <mergeCell ref="A93:A96"/>
    <mergeCell ref="A97:A101"/>
    <mergeCell ref="A102:A106"/>
    <mergeCell ref="A107:A113"/>
    <mergeCell ref="A1:B1"/>
    <mergeCell ref="A2:B2"/>
    <mergeCell ref="A6:B6"/>
    <mergeCell ref="A8:B8"/>
    <mergeCell ref="A10:B10"/>
    <mergeCell ref="A42:B42"/>
    <mergeCell ref="A44:B44"/>
    <mergeCell ref="A68:B68"/>
    <mergeCell ref="A43:B43"/>
    <mergeCell ref="A70:B70"/>
    <mergeCell ref="A73:B73"/>
    <mergeCell ref="A76:B76"/>
    <mergeCell ref="A89:A92"/>
    <mergeCell ref="A16:A20"/>
    <mergeCell ref="A22:B22"/>
    <mergeCell ref="A24:B24"/>
    <mergeCell ref="A26:B26"/>
    <mergeCell ref="A28:B28"/>
    <mergeCell ref="A29:B30"/>
    <mergeCell ref="A79:B79"/>
    <mergeCell ref="A81:B81"/>
    <mergeCell ref="A82:B82"/>
    <mergeCell ref="A83:B83"/>
    <mergeCell ref="A88:B88"/>
  </mergeCells>
  <printOptions horizontalCentered="1"/>
  <pageMargins left="0" right="0" top="0.78740157480314998" bottom="0.78740157480314998" header="0" footer="0"/>
  <pageSetup scale="70" fitToHeight="21" orientation="portrait"/>
  <headerFooter alignWithMargins="0">
    <oddFooter>&amp;CPágina &amp;P&amp;R&amp;A</oddFooter>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87"/>
  <sheetViews>
    <sheetView view="pageBreakPreview" zoomScale="89" zoomScaleSheetLayoutView="89" workbookViewId="0">
      <pane ySplit="5" topLeftCell="A63" activePane="bottomLeft" state="frozen"/>
      <selection pane="bottomLeft" activeCell="B91" sqref="B91"/>
    </sheetView>
  </sheetViews>
  <sheetFormatPr baseColWidth="10" defaultColWidth="11.42578125" defaultRowHeight="12.75"/>
  <cols>
    <col min="1" max="1" width="53" style="121" customWidth="1"/>
    <col min="2" max="2" width="81.85546875" style="121" customWidth="1"/>
    <col min="3" max="3" width="34" style="121" customWidth="1"/>
    <col min="4" max="16384" width="11.42578125" style="121"/>
  </cols>
  <sheetData>
    <row r="1" spans="1:2">
      <c r="A1" s="772" t="str">
        <f>'12. TRDM'!A1:B1</f>
        <v>MUNICIPIO DE GIRARDOT</v>
      </c>
      <c r="B1" s="773"/>
    </row>
    <row r="2" spans="1:2">
      <c r="A2" s="722" t="s">
        <v>195</v>
      </c>
      <c r="B2" s="774"/>
    </row>
    <row r="3" spans="1:2">
      <c r="A3" s="123"/>
      <c r="B3" s="123"/>
    </row>
    <row r="4" spans="1:2">
      <c r="A4" s="124" t="s">
        <v>31</v>
      </c>
      <c r="B4" s="125"/>
    </row>
    <row r="5" spans="1:2">
      <c r="A5" s="123"/>
      <c r="B5" s="123"/>
    </row>
    <row r="6" spans="1:2">
      <c r="A6" s="739" t="s">
        <v>32</v>
      </c>
      <c r="B6" s="740"/>
    </row>
    <row r="7" spans="1:2" ht="14.25" customHeight="1">
      <c r="A7" s="128"/>
      <c r="B7" s="128"/>
    </row>
    <row r="8" spans="1:2" ht="64.5" customHeight="1">
      <c r="A8" s="687" t="s">
        <v>196</v>
      </c>
      <c r="B8" s="687"/>
    </row>
    <row r="9" spans="1:2" ht="14.25" customHeight="1">
      <c r="A9" s="128"/>
      <c r="B9" s="128"/>
    </row>
    <row r="10" spans="1:2">
      <c r="A10" s="739" t="s">
        <v>34</v>
      </c>
      <c r="B10" s="768"/>
    </row>
    <row r="11" spans="1:2">
      <c r="A11" s="130"/>
      <c r="B11" s="130"/>
    </row>
    <row r="12" spans="1:2">
      <c r="A12" s="131" t="s">
        <v>35</v>
      </c>
      <c r="B12" s="132" t="str">
        <f>A1</f>
        <v>MUNICIPIO DE GIRARDOT</v>
      </c>
    </row>
    <row r="13" spans="1:2">
      <c r="A13" s="131" t="s">
        <v>36</v>
      </c>
      <c r="B13" s="132" t="str">
        <f>A1</f>
        <v>MUNICIPIO DE GIRARDOT</v>
      </c>
    </row>
    <row r="14" spans="1:2">
      <c r="A14" s="131" t="s">
        <v>37</v>
      </c>
      <c r="B14" s="132" t="str">
        <f>A1</f>
        <v>MUNICIPIO DE GIRARDOT</v>
      </c>
    </row>
    <row r="16" spans="1:2">
      <c r="A16" s="766" t="s">
        <v>38</v>
      </c>
      <c r="B16" s="223" t="s">
        <v>42</v>
      </c>
    </row>
    <row r="17" spans="1:2" ht="63.75" customHeight="1">
      <c r="A17" s="766"/>
      <c r="B17" s="222" t="s">
        <v>988</v>
      </c>
    </row>
    <row r="18" spans="1:2" ht="63.75">
      <c r="A18" s="766"/>
      <c r="B18" s="289" t="s">
        <v>941</v>
      </c>
    </row>
    <row r="20" spans="1:2">
      <c r="A20" s="739" t="s">
        <v>197</v>
      </c>
      <c r="B20" s="768"/>
    </row>
    <row r="22" spans="1:2" ht="12.75" customHeight="1">
      <c r="A22" s="133" t="s">
        <v>198</v>
      </c>
      <c r="B22" s="134">
        <v>300000000</v>
      </c>
    </row>
    <row r="24" spans="1:2">
      <c r="A24" s="739" t="s">
        <v>199</v>
      </c>
      <c r="B24" s="768"/>
    </row>
    <row r="26" spans="1:2" ht="12.75" customHeight="1">
      <c r="A26" s="769" t="s">
        <v>200</v>
      </c>
      <c r="B26" s="770"/>
    </row>
    <row r="27" spans="1:2">
      <c r="A27" s="121" t="s">
        <v>201</v>
      </c>
    </row>
    <row r="28" spans="1:2">
      <c r="A28" s="739" t="s">
        <v>49</v>
      </c>
      <c r="B28" s="768"/>
    </row>
    <row r="29" spans="1:2">
      <c r="A29" s="130"/>
      <c r="B29" s="130"/>
    </row>
    <row r="30" spans="1:2" ht="42.75" customHeight="1">
      <c r="A30" s="741" t="s">
        <v>132</v>
      </c>
      <c r="B30" s="742"/>
    </row>
    <row r="31" spans="1:2" ht="25.5" customHeight="1">
      <c r="A31" s="675" t="s">
        <v>989</v>
      </c>
      <c r="B31" s="675"/>
    </row>
    <row r="32" spans="1:2" ht="28.5" customHeight="1">
      <c r="A32" s="675" t="s">
        <v>202</v>
      </c>
      <c r="B32" s="675"/>
    </row>
    <row r="33" spans="1:2">
      <c r="A33" s="739" t="s">
        <v>50</v>
      </c>
      <c r="B33" s="768"/>
    </row>
    <row r="34" spans="1:2">
      <c r="A34" s="130"/>
      <c r="B34" s="130"/>
    </row>
    <row r="35" spans="1:2" ht="51">
      <c r="A35" s="135" t="s">
        <v>51</v>
      </c>
      <c r="B35" s="136" t="s">
        <v>141</v>
      </c>
    </row>
    <row r="36" spans="1:2" ht="63.75">
      <c r="A36" s="233" t="s">
        <v>203</v>
      </c>
      <c r="B36" s="222" t="s">
        <v>990</v>
      </c>
    </row>
    <row r="37" spans="1:2" ht="51">
      <c r="A37" s="233" t="s">
        <v>204</v>
      </c>
      <c r="B37" s="222" t="s">
        <v>991</v>
      </c>
    </row>
    <row r="38" spans="1:2" ht="38.25">
      <c r="A38" s="233" t="s">
        <v>57</v>
      </c>
      <c r="B38" s="222" t="s">
        <v>992</v>
      </c>
    </row>
    <row r="39" spans="1:2" ht="51">
      <c r="A39" s="233" t="s">
        <v>58</v>
      </c>
      <c r="B39" s="222" t="s">
        <v>855</v>
      </c>
    </row>
    <row r="40" spans="1:2" ht="76.5">
      <c r="A40" s="233" t="s">
        <v>856</v>
      </c>
      <c r="B40" s="222" t="s">
        <v>857</v>
      </c>
    </row>
    <row r="41" spans="1:2" ht="204">
      <c r="A41" s="233" t="s">
        <v>993</v>
      </c>
      <c r="B41" s="222" t="s">
        <v>994</v>
      </c>
    </row>
    <row r="42" spans="1:2" ht="81.599999999999994" customHeight="1">
      <c r="A42" s="233" t="s">
        <v>61</v>
      </c>
      <c r="B42" s="222" t="s">
        <v>62</v>
      </c>
    </row>
    <row r="43" spans="1:2" ht="188.25" customHeight="1">
      <c r="A43" s="233" t="s">
        <v>205</v>
      </c>
      <c r="B43" s="222" t="s">
        <v>1341</v>
      </c>
    </row>
    <row r="44" spans="1:2">
      <c r="A44" s="233" t="s">
        <v>68</v>
      </c>
      <c r="B44" s="222" t="s">
        <v>1367</v>
      </c>
    </row>
    <row r="45" spans="1:2" ht="25.5">
      <c r="A45" s="290" t="s">
        <v>206</v>
      </c>
      <c r="B45" s="241" t="s">
        <v>207</v>
      </c>
    </row>
    <row r="46" spans="1:2" ht="51">
      <c r="A46" s="233" t="s">
        <v>72</v>
      </c>
      <c r="B46" s="222" t="s">
        <v>996</v>
      </c>
    </row>
    <row r="47" spans="1:2" ht="51">
      <c r="A47" s="233" t="s">
        <v>146</v>
      </c>
      <c r="B47" s="222" t="s">
        <v>997</v>
      </c>
    </row>
    <row r="48" spans="1:2" ht="51">
      <c r="A48" s="233" t="s">
        <v>208</v>
      </c>
      <c r="B48" s="222" t="s">
        <v>998</v>
      </c>
    </row>
    <row r="49" spans="1:2" ht="89.25">
      <c r="A49" s="233" t="s">
        <v>999</v>
      </c>
      <c r="B49" s="222" t="s">
        <v>1000</v>
      </c>
    </row>
    <row r="50" spans="1:2" ht="51">
      <c r="A50" s="291" t="s">
        <v>89</v>
      </c>
      <c r="B50" s="223" t="s">
        <v>882</v>
      </c>
    </row>
    <row r="51" spans="1:2" ht="76.5">
      <c r="A51" s="230" t="s">
        <v>886</v>
      </c>
      <c r="B51" s="222" t="s">
        <v>932</v>
      </c>
    </row>
    <row r="52" spans="1:2" ht="63.75">
      <c r="A52" s="233" t="s">
        <v>210</v>
      </c>
      <c r="B52" s="222" t="s">
        <v>1001</v>
      </c>
    </row>
    <row r="53" spans="1:2" ht="76.5">
      <c r="A53" s="262" t="s">
        <v>211</v>
      </c>
      <c r="B53" s="263" t="s">
        <v>1002</v>
      </c>
    </row>
    <row r="54" spans="1:2" ht="114.75">
      <c r="A54" s="233" t="s">
        <v>96</v>
      </c>
      <c r="B54" s="276" t="s">
        <v>960</v>
      </c>
    </row>
    <row r="55" spans="1:2" ht="38.25" customHeight="1" thickBot="1">
      <c r="A55" s="236" t="s">
        <v>98</v>
      </c>
      <c r="B55" s="223" t="s">
        <v>892</v>
      </c>
    </row>
    <row r="56" spans="1:2">
      <c r="A56" s="771" t="s">
        <v>382</v>
      </c>
      <c r="B56" s="771"/>
    </row>
    <row r="57" spans="1:2" ht="63.75">
      <c r="A57" s="292" t="s">
        <v>896</v>
      </c>
      <c r="B57" s="293" t="s">
        <v>897</v>
      </c>
    </row>
    <row r="58" spans="1:2" ht="280.5">
      <c r="A58" s="292" t="s">
        <v>898</v>
      </c>
      <c r="B58" s="293" t="s">
        <v>899</v>
      </c>
    </row>
    <row r="59" spans="1:2" ht="408">
      <c r="A59" s="292" t="s">
        <v>900</v>
      </c>
      <c r="B59" s="294" t="s">
        <v>901</v>
      </c>
    </row>
    <row r="60" spans="1:2" ht="51.75" thickBot="1">
      <c r="A60" s="292" t="s">
        <v>902</v>
      </c>
      <c r="B60" s="293" t="s">
        <v>903</v>
      </c>
    </row>
    <row r="61" spans="1:2">
      <c r="A61" s="689" t="s">
        <v>99</v>
      </c>
      <c r="B61" s="689"/>
    </row>
    <row r="62" spans="1:2" ht="13.5" thickBot="1">
      <c r="A62" s="295"/>
      <c r="B62" s="226"/>
    </row>
    <row r="63" spans="1:2">
      <c r="A63" s="689" t="s">
        <v>904</v>
      </c>
      <c r="B63" s="689"/>
    </row>
    <row r="64" spans="1:2">
      <c r="A64" s="236"/>
      <c r="B64" s="223"/>
    </row>
    <row r="65" spans="1:2" ht="13.5" thickBot="1">
      <c r="A65" s="277"/>
      <c r="B65" s="278"/>
    </row>
    <row r="66" spans="1:2" ht="13.5" thickBot="1">
      <c r="A66" s="730" t="s">
        <v>935</v>
      </c>
      <c r="B66" s="730"/>
    </row>
    <row r="67" spans="1:2">
      <c r="A67" s="229"/>
      <c r="B67" s="229"/>
    </row>
    <row r="68" spans="1:2">
      <c r="A68" s="249" t="s">
        <v>3</v>
      </c>
      <c r="B68" s="249" t="s">
        <v>103</v>
      </c>
    </row>
    <row r="69" spans="1:2">
      <c r="A69" s="251" t="s">
        <v>212</v>
      </c>
      <c r="B69" s="296"/>
    </row>
    <row r="70" spans="1:2" ht="13.5" thickBot="1">
      <c r="A70" s="297"/>
      <c r="B70" s="298"/>
    </row>
    <row r="71" spans="1:2" ht="13.5" thickBot="1">
      <c r="A71" s="730" t="s">
        <v>1003</v>
      </c>
      <c r="B71" s="730"/>
    </row>
    <row r="72" spans="1:2">
      <c r="A72" s="229"/>
      <c r="B72" s="229"/>
    </row>
    <row r="73" spans="1:2">
      <c r="A73" s="697" t="s">
        <v>106</v>
      </c>
      <c r="B73" s="697"/>
    </row>
    <row r="74" spans="1:2">
      <c r="A74" s="767"/>
      <c r="B74" s="767"/>
    </row>
    <row r="75" spans="1:2" ht="13.5" thickBot="1">
      <c r="A75" s="228"/>
      <c r="B75" s="228"/>
    </row>
    <row r="76" spans="1:2" ht="13.5" thickBot="1">
      <c r="A76" s="730" t="s">
        <v>107</v>
      </c>
      <c r="B76" s="730"/>
    </row>
    <row r="77" spans="1:2">
      <c r="A77" s="229"/>
      <c r="B77" s="229"/>
    </row>
    <row r="78" spans="1:2">
      <c r="A78" s="249" t="s">
        <v>108</v>
      </c>
      <c r="B78" s="221" t="s">
        <v>109</v>
      </c>
    </row>
    <row r="79" spans="1:2">
      <c r="A79" s="251" t="s">
        <v>213</v>
      </c>
      <c r="B79" s="267" t="s">
        <v>114</v>
      </c>
    </row>
    <row r="80" spans="1:2">
      <c r="A80" s="251" t="s">
        <v>214</v>
      </c>
      <c r="B80" s="265" t="s">
        <v>1007</v>
      </c>
    </row>
    <row r="81" spans="1:2">
      <c r="A81" s="251" t="s">
        <v>215</v>
      </c>
      <c r="B81" s="267" t="s">
        <v>114</v>
      </c>
    </row>
    <row r="82" spans="1:2" ht="13.5" thickBot="1">
      <c r="A82" s="776"/>
      <c r="B82" s="776"/>
    </row>
    <row r="83" spans="1:2">
      <c r="A83" s="727" t="s">
        <v>937</v>
      </c>
      <c r="B83" s="727"/>
    </row>
    <row r="84" spans="1:2" ht="13.5" customHeight="1">
      <c r="A84" s="775" t="s">
        <v>1004</v>
      </c>
      <c r="B84" s="775"/>
    </row>
    <row r="85" spans="1:2" ht="13.5">
      <c r="A85" s="775" t="s">
        <v>1005</v>
      </c>
      <c r="B85" s="775"/>
    </row>
    <row r="86" spans="1:2" ht="13.5">
      <c r="A86" s="775" t="s">
        <v>1006</v>
      </c>
      <c r="B86" s="775"/>
    </row>
    <row r="87" spans="1:2">
      <c r="A87" s="765"/>
      <c r="B87" s="765"/>
    </row>
  </sheetData>
  <mergeCells count="28">
    <mergeCell ref="A85:B85"/>
    <mergeCell ref="A86:B86"/>
    <mergeCell ref="A73:B73"/>
    <mergeCell ref="A76:B76"/>
    <mergeCell ref="A82:B82"/>
    <mergeCell ref="A83:B83"/>
    <mergeCell ref="A84:B84"/>
    <mergeCell ref="A1:B1"/>
    <mergeCell ref="A2:B2"/>
    <mergeCell ref="A6:B6"/>
    <mergeCell ref="A8:B8"/>
    <mergeCell ref="A10:B10"/>
    <mergeCell ref="A87:B87"/>
    <mergeCell ref="A16:A18"/>
    <mergeCell ref="A71:B71"/>
    <mergeCell ref="A74:B74"/>
    <mergeCell ref="A31:B31"/>
    <mergeCell ref="A32:B32"/>
    <mergeCell ref="A33:B33"/>
    <mergeCell ref="A61:B61"/>
    <mergeCell ref="A20:B20"/>
    <mergeCell ref="A24:B24"/>
    <mergeCell ref="A26:B26"/>
    <mergeCell ref="A28:B28"/>
    <mergeCell ref="A30:B30"/>
    <mergeCell ref="A56:B56"/>
    <mergeCell ref="A63:B63"/>
    <mergeCell ref="A66:B66"/>
  </mergeCells>
  <printOptions horizontalCentered="1"/>
  <pageMargins left="0" right="0" top="0.78740157480314998" bottom="0.78740157480314998" header="0" footer="0"/>
  <pageSetup scale="70" fitToHeight="29" orientation="portrait" r:id="rId1"/>
  <headerFooter alignWithMargins="0">
    <oddFooter>&amp;CPágina &amp;P&amp;R&amp;A</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S103"/>
  <sheetViews>
    <sheetView zoomScale="120" zoomScaleNormal="120" workbookViewId="0">
      <pane ySplit="5" topLeftCell="A42" activePane="bottomLeft" state="frozen"/>
      <selection pane="bottomLeft" activeCell="A38" sqref="A38:C38"/>
    </sheetView>
  </sheetViews>
  <sheetFormatPr baseColWidth="10" defaultColWidth="11.42578125" defaultRowHeight="12.75"/>
  <cols>
    <col min="1" max="1" width="55.42578125" style="123" customWidth="1"/>
    <col min="2" max="2" width="32.7109375" style="123" customWidth="1"/>
    <col min="3" max="3" width="41.42578125" style="176" customWidth="1"/>
    <col min="4" max="16384" width="11.42578125" style="123"/>
  </cols>
  <sheetData>
    <row r="1" spans="1:3">
      <c r="A1" s="754" t="str">
        <f>'12. TRDM'!A1:B1</f>
        <v>MUNICIPIO DE GIRARDOT</v>
      </c>
      <c r="B1" s="806"/>
      <c r="C1" s="755"/>
    </row>
    <row r="2" spans="1:3">
      <c r="A2" s="756" t="s">
        <v>216</v>
      </c>
      <c r="B2" s="807"/>
      <c r="C2" s="757"/>
    </row>
    <row r="4" spans="1:3">
      <c r="A4" s="124" t="s">
        <v>217</v>
      </c>
      <c r="B4" s="808"/>
      <c r="C4" s="808"/>
    </row>
    <row r="6" spans="1:3">
      <c r="A6" s="739" t="s">
        <v>32</v>
      </c>
      <c r="B6" s="768"/>
      <c r="C6" s="740"/>
    </row>
    <row r="7" spans="1:3" ht="60.75" customHeight="1">
      <c r="A7" s="809" t="s">
        <v>218</v>
      </c>
      <c r="B7" s="809"/>
      <c r="C7" s="809"/>
    </row>
    <row r="8" spans="1:3" ht="16.5" customHeight="1">
      <c r="A8" s="177"/>
      <c r="B8" s="177"/>
      <c r="C8" s="177"/>
    </row>
    <row r="9" spans="1:3">
      <c r="A9" s="739" t="s">
        <v>34</v>
      </c>
      <c r="B9" s="768"/>
      <c r="C9" s="740"/>
    </row>
    <row r="10" spans="1:3">
      <c r="A10" s="131" t="s">
        <v>35</v>
      </c>
      <c r="B10" s="803" t="str">
        <f>A1</f>
        <v>MUNICIPIO DE GIRARDOT</v>
      </c>
      <c r="C10" s="803"/>
    </row>
    <row r="11" spans="1:3">
      <c r="A11" s="131" t="s">
        <v>36</v>
      </c>
      <c r="B11" s="803" t="str">
        <f>A1</f>
        <v>MUNICIPIO DE GIRARDOT</v>
      </c>
      <c r="C11" s="803"/>
    </row>
    <row r="12" spans="1:3">
      <c r="A12" s="131" t="s">
        <v>37</v>
      </c>
      <c r="B12" s="803" t="s">
        <v>219</v>
      </c>
      <c r="C12" s="803"/>
    </row>
    <row r="13" spans="1:3">
      <c r="A13" s="804"/>
      <c r="B13" s="805"/>
      <c r="C13" s="805"/>
    </row>
    <row r="14" spans="1:3" ht="44.25" customHeight="1">
      <c r="A14" s="674" t="s">
        <v>38</v>
      </c>
      <c r="B14" s="677" t="s">
        <v>1008</v>
      </c>
      <c r="C14" s="677"/>
    </row>
    <row r="15" spans="1:3">
      <c r="A15" s="674"/>
      <c r="B15" s="713" t="s">
        <v>42</v>
      </c>
      <c r="C15" s="713"/>
    </row>
    <row r="16" spans="1:3" ht="33.75" customHeight="1">
      <c r="A16" s="674"/>
      <c r="B16" s="713" t="s">
        <v>220</v>
      </c>
      <c r="C16" s="713"/>
    </row>
    <row r="17" spans="1:3" ht="72.75" customHeight="1">
      <c r="A17" s="674"/>
      <c r="B17" s="677" t="s">
        <v>835</v>
      </c>
      <c r="C17" s="677"/>
    </row>
    <row r="18" spans="1:3">
      <c r="A18" s="739" t="s">
        <v>197</v>
      </c>
      <c r="B18" s="768"/>
      <c r="C18" s="740"/>
    </row>
    <row r="20" spans="1:3" ht="12.75" customHeight="1">
      <c r="A20" s="178" t="s">
        <v>198</v>
      </c>
      <c r="B20" s="795">
        <v>1000000000</v>
      </c>
      <c r="C20" s="796"/>
    </row>
    <row r="21" spans="1:3" ht="16.5" customHeight="1"/>
    <row r="22" spans="1:3" ht="16.5" customHeight="1">
      <c r="A22" s="739" t="s">
        <v>169</v>
      </c>
      <c r="B22" s="768"/>
      <c r="C22" s="740"/>
    </row>
    <row r="23" spans="1:3" ht="16.5" customHeight="1">
      <c r="A23" s="124"/>
      <c r="B23" s="124"/>
    </row>
    <row r="24" spans="1:3" ht="16.5" customHeight="1">
      <c r="A24" s="797" t="s">
        <v>51</v>
      </c>
      <c r="B24" s="798"/>
      <c r="C24" s="140" t="s">
        <v>222</v>
      </c>
    </row>
    <row r="25" spans="1:3" ht="26.25" customHeight="1">
      <c r="A25" s="799" t="s">
        <v>223</v>
      </c>
      <c r="B25" s="800"/>
      <c r="C25" s="801"/>
    </row>
    <row r="26" spans="1:3" ht="16.5" customHeight="1">
      <c r="A26" s="711" t="s">
        <v>224</v>
      </c>
      <c r="B26" s="802"/>
      <c r="C26" s="712"/>
    </row>
    <row r="27" spans="1:3" ht="16.5" customHeight="1">
      <c r="A27" s="711" t="s">
        <v>225</v>
      </c>
      <c r="B27" s="802"/>
      <c r="C27" s="712"/>
    </row>
    <row r="28" spans="1:3" ht="16.5" customHeight="1">
      <c r="A28" s="711" t="s">
        <v>226</v>
      </c>
      <c r="B28" s="802"/>
      <c r="C28" s="712"/>
    </row>
    <row r="29" spans="1:3" ht="16.5" customHeight="1">
      <c r="A29" s="711" t="s">
        <v>227</v>
      </c>
      <c r="B29" s="802"/>
      <c r="C29" s="712"/>
    </row>
    <row r="30" spans="1:3" ht="16.5" customHeight="1">
      <c r="A30" s="711" t="s">
        <v>1009</v>
      </c>
      <c r="B30" s="802"/>
      <c r="C30" s="712"/>
    </row>
    <row r="31" spans="1:3" ht="16.5" customHeight="1">
      <c r="A31" s="711" t="s">
        <v>228</v>
      </c>
      <c r="B31" s="802"/>
      <c r="C31" s="712"/>
    </row>
    <row r="32" spans="1:3" ht="16.5" customHeight="1">
      <c r="A32" s="711" t="s">
        <v>232</v>
      </c>
      <c r="B32" s="802"/>
      <c r="C32" s="712"/>
    </row>
    <row r="33" spans="1:3" ht="16.5" customHeight="1">
      <c r="A33" s="711" t="s">
        <v>236</v>
      </c>
      <c r="B33" s="802"/>
      <c r="C33" s="712"/>
    </row>
    <row r="34" spans="1:3" ht="16.5" customHeight="1">
      <c r="A34" s="711" t="s">
        <v>229</v>
      </c>
      <c r="B34" s="802"/>
      <c r="C34" s="712"/>
    </row>
    <row r="35" spans="1:3" ht="16.5" customHeight="1">
      <c r="A35" s="711" t="s">
        <v>230</v>
      </c>
      <c r="B35" s="802"/>
      <c r="C35" s="712"/>
    </row>
    <row r="36" spans="1:3" ht="15" customHeight="1">
      <c r="A36" s="711" t="s">
        <v>1010</v>
      </c>
      <c r="B36" s="802"/>
      <c r="C36" s="712"/>
    </row>
    <row r="37" spans="1:3" ht="15" customHeight="1">
      <c r="A37" s="711" t="s">
        <v>1011</v>
      </c>
      <c r="B37" s="802"/>
      <c r="C37" s="712"/>
    </row>
    <row r="38" spans="1:3" ht="15" customHeight="1">
      <c r="A38" s="711" t="s">
        <v>1435</v>
      </c>
      <c r="B38" s="802"/>
      <c r="C38" s="712"/>
    </row>
    <row r="39" spans="1:3" ht="15" customHeight="1" thickBot="1">
      <c r="A39" s="248"/>
      <c r="B39" s="248"/>
      <c r="C39" s="248"/>
    </row>
    <row r="40" spans="1:3" ht="15" customHeight="1" thickBot="1">
      <c r="A40" s="673" t="s">
        <v>231</v>
      </c>
      <c r="B40" s="673"/>
      <c r="C40" s="673"/>
    </row>
    <row r="41" spans="1:3" ht="15" customHeight="1">
      <c r="A41" s="713" t="s">
        <v>233</v>
      </c>
      <c r="B41" s="713"/>
      <c r="C41" s="300" t="s">
        <v>1012</v>
      </c>
    </row>
    <row r="42" spans="1:3" ht="21" customHeight="1">
      <c r="A42" s="713" t="s">
        <v>234</v>
      </c>
      <c r="B42" s="713"/>
      <c r="C42" s="300" t="s">
        <v>1012</v>
      </c>
    </row>
    <row r="43" spans="1:3" ht="15" customHeight="1">
      <c r="A43" s="713" t="s">
        <v>235</v>
      </c>
      <c r="B43" s="713"/>
      <c r="C43" s="300" t="s">
        <v>1012</v>
      </c>
    </row>
    <row r="44" spans="1:3" ht="15" customHeight="1">
      <c r="A44" s="713" t="s">
        <v>1013</v>
      </c>
      <c r="B44" s="713"/>
      <c r="C44" s="300" t="s">
        <v>1012</v>
      </c>
    </row>
    <row r="45" spans="1:3" ht="15" customHeight="1">
      <c r="A45" s="713" t="s">
        <v>237</v>
      </c>
      <c r="B45" s="713"/>
      <c r="C45" s="300" t="s">
        <v>1014</v>
      </c>
    </row>
    <row r="46" spans="1:3" ht="16.5" customHeight="1">
      <c r="A46" s="810" t="s">
        <v>238</v>
      </c>
      <c r="B46" s="811"/>
      <c r="C46" s="300" t="s">
        <v>1015</v>
      </c>
    </row>
    <row r="47" spans="1:3" ht="16.5" customHeight="1">
      <c r="A47" s="713" t="s">
        <v>1016</v>
      </c>
      <c r="B47" s="713"/>
      <c r="C47" s="300" t="s">
        <v>1017</v>
      </c>
    </row>
    <row r="48" spans="1:3" ht="24" customHeight="1">
      <c r="A48" s="713" t="s">
        <v>1018</v>
      </c>
      <c r="B48" s="713"/>
      <c r="C48" s="300" t="s">
        <v>1019</v>
      </c>
    </row>
    <row r="49" spans="1:3" ht="16.5" customHeight="1">
      <c r="A49" s="713" t="s">
        <v>1020</v>
      </c>
      <c r="B49" s="713"/>
      <c r="C49" s="300" t="s">
        <v>1021</v>
      </c>
    </row>
    <row r="50" spans="1:3">
      <c r="A50" s="713" t="s">
        <v>239</v>
      </c>
      <c r="B50" s="713"/>
      <c r="C50" s="300" t="s">
        <v>1012</v>
      </c>
    </row>
    <row r="51" spans="1:3" ht="25.5">
      <c r="A51" s="713" t="s">
        <v>240</v>
      </c>
      <c r="B51" s="713"/>
      <c r="C51" s="300" t="s">
        <v>1022</v>
      </c>
    </row>
    <row r="52" spans="1:3" ht="25.5">
      <c r="A52" s="713" t="s">
        <v>241</v>
      </c>
      <c r="B52" s="713"/>
      <c r="C52" s="300" t="s">
        <v>1022</v>
      </c>
    </row>
    <row r="53" spans="1:3" ht="25.5">
      <c r="A53" s="713" t="s">
        <v>242</v>
      </c>
      <c r="B53" s="713"/>
      <c r="C53" s="300" t="s">
        <v>1023</v>
      </c>
    </row>
    <row r="54" spans="1:3" ht="25.5">
      <c r="A54" s="713" t="s">
        <v>1024</v>
      </c>
      <c r="B54" s="713"/>
      <c r="C54" s="300" t="s">
        <v>243</v>
      </c>
    </row>
    <row r="55" spans="1:3" ht="26.25" thickBot="1">
      <c r="A55" s="713" t="s">
        <v>244</v>
      </c>
      <c r="B55" s="713"/>
      <c r="C55" s="300" t="s">
        <v>1023</v>
      </c>
    </row>
    <row r="56" spans="1:3" ht="13.5" thickBot="1">
      <c r="A56" s="739" t="s">
        <v>177</v>
      </c>
      <c r="B56" s="768"/>
      <c r="C56" s="740"/>
    </row>
    <row r="57" spans="1:3" ht="47.25" customHeight="1">
      <c r="A57" s="135" t="s">
        <v>51</v>
      </c>
      <c r="B57" s="794" t="s">
        <v>141</v>
      </c>
      <c r="C57" s="794"/>
    </row>
    <row r="58" spans="1:3" ht="78.75" customHeight="1">
      <c r="A58" s="233" t="s">
        <v>245</v>
      </c>
      <c r="B58" s="675" t="s">
        <v>1025</v>
      </c>
      <c r="C58" s="675"/>
    </row>
    <row r="59" spans="1:3" ht="52.5" customHeight="1">
      <c r="A59" s="233" t="s">
        <v>57</v>
      </c>
      <c r="B59" s="675" t="s">
        <v>854</v>
      </c>
      <c r="C59" s="675"/>
    </row>
    <row r="60" spans="1:3" ht="62.25" customHeight="1">
      <c r="A60" s="233" t="s">
        <v>58</v>
      </c>
      <c r="B60" s="792" t="s">
        <v>1026</v>
      </c>
      <c r="C60" s="792"/>
    </row>
    <row r="61" spans="1:3" ht="86.25" customHeight="1">
      <c r="A61" s="233" t="s">
        <v>856</v>
      </c>
      <c r="B61" s="675" t="s">
        <v>857</v>
      </c>
      <c r="C61" s="675"/>
    </row>
    <row r="62" spans="1:3" ht="84.75" customHeight="1">
      <c r="A62" s="233" t="s">
        <v>63</v>
      </c>
      <c r="B62" s="675" t="s">
        <v>64</v>
      </c>
      <c r="C62" s="675"/>
    </row>
    <row r="63" spans="1:3" ht="50.25" customHeight="1">
      <c r="A63" s="233" t="s">
        <v>68</v>
      </c>
      <c r="B63" s="675" t="s">
        <v>995</v>
      </c>
      <c r="C63" s="675"/>
    </row>
    <row r="64" spans="1:3" ht="60" customHeight="1">
      <c r="A64" s="233" t="s">
        <v>70</v>
      </c>
      <c r="B64" s="675" t="s">
        <v>71</v>
      </c>
      <c r="C64" s="675"/>
    </row>
    <row r="65" spans="1:253" ht="72.75" customHeight="1">
      <c r="A65" s="301" t="s">
        <v>72</v>
      </c>
      <c r="B65" s="675" t="s">
        <v>996</v>
      </c>
      <c r="C65" s="675"/>
    </row>
    <row r="66" spans="1:253" ht="56.25" customHeight="1">
      <c r="A66" s="233" t="s">
        <v>246</v>
      </c>
      <c r="B66" s="675" t="s">
        <v>247</v>
      </c>
      <c r="C66" s="675"/>
    </row>
    <row r="67" spans="1:253" ht="102.95" customHeight="1">
      <c r="A67" s="233" t="s">
        <v>1027</v>
      </c>
      <c r="B67" s="675" t="s">
        <v>1028</v>
      </c>
      <c r="C67" s="675"/>
    </row>
    <row r="68" spans="1:253" s="175" customFormat="1" ht="59.25" customHeight="1">
      <c r="A68" s="233" t="s">
        <v>248</v>
      </c>
      <c r="B68" s="675" t="s">
        <v>249</v>
      </c>
      <c r="C68" s="675"/>
    </row>
    <row r="69" spans="1:253" ht="58.5" customHeight="1">
      <c r="A69" s="233" t="s">
        <v>89</v>
      </c>
      <c r="B69" s="675" t="s">
        <v>882</v>
      </c>
      <c r="C69" s="675"/>
    </row>
    <row r="70" spans="1:253" ht="52.5" customHeight="1">
      <c r="A70" s="233" t="s">
        <v>90</v>
      </c>
      <c r="B70" s="675" t="s">
        <v>883</v>
      </c>
      <c r="C70" s="675"/>
    </row>
    <row r="71" spans="1:253" ht="76.5" customHeight="1">
      <c r="A71" s="233" t="s">
        <v>250</v>
      </c>
      <c r="B71" s="675" t="s">
        <v>251</v>
      </c>
      <c r="C71" s="675"/>
    </row>
    <row r="72" spans="1:253" ht="48" customHeight="1">
      <c r="A72" s="233" t="s">
        <v>93</v>
      </c>
      <c r="B72" s="675" t="s">
        <v>932</v>
      </c>
      <c r="C72" s="675"/>
    </row>
    <row r="73" spans="1:253" ht="46.5" customHeight="1" thickBot="1">
      <c r="A73" s="233" t="s">
        <v>252</v>
      </c>
      <c r="B73" s="675" t="s">
        <v>1029</v>
      </c>
      <c r="C73" s="675"/>
    </row>
    <row r="74" spans="1:253" ht="51.75" customHeight="1" thickBot="1">
      <c r="A74" s="793" t="s">
        <v>382</v>
      </c>
      <c r="B74" s="771"/>
      <c r="C74" s="771"/>
    </row>
    <row r="75" spans="1:253" ht="69.75" customHeight="1">
      <c r="A75" s="244" t="s">
        <v>896</v>
      </c>
      <c r="B75" s="728" t="s">
        <v>897</v>
      </c>
      <c r="C75" s="728"/>
    </row>
    <row r="76" spans="1:253" ht="326.25" customHeight="1">
      <c r="A76" s="244" t="s">
        <v>898</v>
      </c>
      <c r="B76" s="728" t="s">
        <v>1030</v>
      </c>
      <c r="C76" s="728"/>
    </row>
    <row r="77" spans="1:253" ht="393.75" customHeight="1">
      <c r="A77" s="244" t="s">
        <v>900</v>
      </c>
      <c r="B77" s="728" t="s">
        <v>901</v>
      </c>
      <c r="C77" s="728"/>
      <c r="D77" s="176"/>
      <c r="E77" s="179"/>
      <c r="G77" s="176"/>
      <c r="H77" s="176"/>
      <c r="I77" s="179"/>
      <c r="K77" s="176"/>
      <c r="L77" s="176"/>
      <c r="M77" s="179"/>
      <c r="O77" s="176"/>
      <c r="P77" s="176"/>
      <c r="Q77" s="179"/>
      <c r="S77" s="176"/>
      <c r="T77" s="176"/>
      <c r="U77" s="179"/>
      <c r="W77" s="176"/>
      <c r="X77" s="176"/>
      <c r="Y77" s="179"/>
      <c r="AA77" s="176"/>
      <c r="AB77" s="176"/>
      <c r="AC77" s="179"/>
      <c r="AE77" s="176"/>
      <c r="AF77" s="176"/>
      <c r="AG77" s="179"/>
      <c r="AI77" s="176"/>
      <c r="AJ77" s="176"/>
      <c r="AK77" s="179"/>
      <c r="AM77" s="176"/>
      <c r="AN77" s="176"/>
      <c r="AO77" s="179"/>
      <c r="AQ77" s="176"/>
      <c r="AR77" s="176"/>
      <c r="AS77" s="179"/>
      <c r="AU77" s="176"/>
      <c r="AV77" s="176"/>
      <c r="AW77" s="179"/>
      <c r="AY77" s="176"/>
      <c r="AZ77" s="176"/>
      <c r="BA77" s="179"/>
      <c r="BC77" s="176"/>
      <c r="BD77" s="176"/>
      <c r="BE77" s="179"/>
      <c r="BG77" s="176"/>
      <c r="BH77" s="176"/>
      <c r="BI77" s="179"/>
      <c r="BK77" s="176"/>
      <c r="BL77" s="176"/>
      <c r="BM77" s="179"/>
      <c r="BO77" s="176"/>
      <c r="BP77" s="176"/>
      <c r="BQ77" s="179"/>
      <c r="BS77" s="176"/>
      <c r="BT77" s="176"/>
      <c r="BU77" s="179"/>
      <c r="BW77" s="176"/>
      <c r="BX77" s="176"/>
      <c r="BY77" s="179"/>
      <c r="CA77" s="176"/>
      <c r="CB77" s="176"/>
      <c r="CC77" s="179"/>
      <c r="CE77" s="176"/>
      <c r="CF77" s="176"/>
      <c r="CG77" s="179"/>
      <c r="CI77" s="176"/>
      <c r="CJ77" s="176"/>
      <c r="CK77" s="179"/>
      <c r="CM77" s="176"/>
      <c r="CN77" s="176"/>
      <c r="CO77" s="179"/>
      <c r="CQ77" s="176"/>
      <c r="CR77" s="176"/>
      <c r="CS77" s="179"/>
      <c r="CU77" s="176"/>
      <c r="CV77" s="176"/>
      <c r="CW77" s="179"/>
      <c r="CY77" s="176"/>
      <c r="CZ77" s="176"/>
      <c r="DA77" s="179"/>
      <c r="DC77" s="176"/>
      <c r="DD77" s="176"/>
      <c r="DE77" s="179"/>
      <c r="DG77" s="176"/>
      <c r="DH77" s="176"/>
      <c r="DI77" s="179"/>
      <c r="DK77" s="176"/>
      <c r="DL77" s="176"/>
      <c r="DM77" s="179"/>
      <c r="DO77" s="176"/>
      <c r="DP77" s="176"/>
      <c r="DQ77" s="179"/>
      <c r="DS77" s="176"/>
      <c r="DT77" s="176"/>
      <c r="DU77" s="179"/>
      <c r="DW77" s="176"/>
      <c r="DX77" s="176"/>
      <c r="DY77" s="179"/>
      <c r="EA77" s="176"/>
      <c r="EB77" s="176"/>
      <c r="EC77" s="179"/>
      <c r="EE77" s="176"/>
      <c r="EF77" s="176"/>
      <c r="EG77" s="179"/>
      <c r="EI77" s="176"/>
      <c r="EJ77" s="176"/>
      <c r="EK77" s="179"/>
      <c r="EM77" s="176"/>
      <c r="EN77" s="176"/>
      <c r="EO77" s="179"/>
      <c r="EQ77" s="176"/>
      <c r="ER77" s="176"/>
      <c r="ES77" s="179"/>
      <c r="EU77" s="176"/>
      <c r="EV77" s="176"/>
      <c r="EW77" s="179"/>
      <c r="EY77" s="176"/>
      <c r="EZ77" s="176"/>
      <c r="FA77" s="179"/>
      <c r="FC77" s="176"/>
      <c r="FD77" s="176"/>
      <c r="FE77" s="179"/>
      <c r="FG77" s="176"/>
      <c r="FH77" s="176"/>
      <c r="FI77" s="179"/>
      <c r="FK77" s="176"/>
      <c r="FL77" s="176"/>
      <c r="FM77" s="179"/>
      <c r="FO77" s="176"/>
      <c r="FP77" s="176"/>
      <c r="FQ77" s="179"/>
      <c r="FS77" s="176"/>
      <c r="FT77" s="176"/>
      <c r="FU77" s="179"/>
      <c r="FW77" s="176"/>
      <c r="FX77" s="176"/>
      <c r="FY77" s="179"/>
      <c r="GA77" s="176"/>
      <c r="GB77" s="176"/>
      <c r="GC77" s="179"/>
      <c r="GE77" s="176"/>
      <c r="GF77" s="176"/>
      <c r="GG77" s="179"/>
      <c r="GI77" s="176"/>
      <c r="GJ77" s="176"/>
      <c r="GK77" s="179"/>
      <c r="GM77" s="176"/>
      <c r="GN77" s="176"/>
      <c r="GO77" s="179"/>
      <c r="GQ77" s="176"/>
      <c r="GR77" s="176"/>
      <c r="GS77" s="179"/>
      <c r="GU77" s="176"/>
      <c r="GV77" s="176"/>
      <c r="GW77" s="179"/>
      <c r="GY77" s="176"/>
      <c r="GZ77" s="176"/>
      <c r="HA77" s="179"/>
      <c r="HC77" s="176"/>
      <c r="HD77" s="176"/>
      <c r="HE77" s="179"/>
      <c r="HG77" s="176"/>
      <c r="HH77" s="176"/>
      <c r="HI77" s="179"/>
      <c r="HK77" s="176"/>
      <c r="HL77" s="176"/>
      <c r="HM77" s="179"/>
      <c r="HO77" s="176"/>
      <c r="HP77" s="176"/>
      <c r="HQ77" s="179"/>
      <c r="HS77" s="176"/>
      <c r="HT77" s="176"/>
      <c r="HU77" s="179"/>
      <c r="HW77" s="176"/>
      <c r="HX77" s="176"/>
      <c r="HY77" s="179"/>
      <c r="IA77" s="176"/>
      <c r="IB77" s="176"/>
      <c r="IC77" s="179"/>
      <c r="IE77" s="176"/>
      <c r="IF77" s="176"/>
      <c r="IG77" s="179"/>
      <c r="II77" s="176"/>
      <c r="IJ77" s="176"/>
      <c r="IK77" s="179"/>
      <c r="IM77" s="176"/>
      <c r="IN77" s="176"/>
      <c r="IO77" s="179"/>
      <c r="IQ77" s="176"/>
      <c r="IR77" s="176"/>
      <c r="IS77" s="179"/>
    </row>
    <row r="78" spans="1:253" ht="77.25" customHeight="1" thickBot="1">
      <c r="A78" s="244" t="s">
        <v>902</v>
      </c>
      <c r="B78" s="728" t="s">
        <v>903</v>
      </c>
      <c r="C78" s="728"/>
      <c r="D78" s="176"/>
      <c r="E78" s="179"/>
      <c r="G78" s="176"/>
      <c r="H78" s="176"/>
      <c r="I78" s="179"/>
      <c r="K78" s="176"/>
      <c r="L78" s="176"/>
      <c r="M78" s="179"/>
      <c r="O78" s="176"/>
      <c r="P78" s="176"/>
      <c r="Q78" s="179"/>
      <c r="S78" s="176"/>
      <c r="T78" s="176"/>
      <c r="U78" s="179"/>
      <c r="W78" s="176"/>
      <c r="X78" s="176"/>
      <c r="Y78" s="179"/>
      <c r="AA78" s="176"/>
      <c r="AB78" s="176"/>
      <c r="AC78" s="179"/>
      <c r="AE78" s="176"/>
      <c r="AF78" s="176"/>
      <c r="AG78" s="179"/>
      <c r="AI78" s="176"/>
      <c r="AJ78" s="176"/>
      <c r="AK78" s="179"/>
      <c r="AM78" s="176"/>
      <c r="AN78" s="176"/>
      <c r="AO78" s="179"/>
      <c r="AQ78" s="176"/>
      <c r="AR78" s="176"/>
      <c r="AS78" s="179"/>
      <c r="AU78" s="176"/>
      <c r="AV78" s="176"/>
      <c r="AW78" s="179"/>
      <c r="AY78" s="176"/>
      <c r="AZ78" s="176"/>
      <c r="BA78" s="179"/>
      <c r="BC78" s="176"/>
      <c r="BD78" s="176"/>
      <c r="BE78" s="179"/>
      <c r="BG78" s="176"/>
      <c r="BH78" s="176"/>
      <c r="BI78" s="179"/>
      <c r="BK78" s="176"/>
      <c r="BL78" s="176"/>
      <c r="BM78" s="179"/>
      <c r="BO78" s="176"/>
      <c r="BP78" s="176"/>
      <c r="BQ78" s="179"/>
      <c r="BS78" s="176"/>
      <c r="BT78" s="176"/>
      <c r="BU78" s="179"/>
      <c r="BW78" s="176"/>
      <c r="BX78" s="176"/>
      <c r="BY78" s="179"/>
      <c r="CA78" s="176"/>
      <c r="CB78" s="176"/>
      <c r="CC78" s="179"/>
      <c r="CE78" s="176"/>
      <c r="CF78" s="176"/>
      <c r="CG78" s="179"/>
      <c r="CI78" s="176"/>
      <c r="CJ78" s="176"/>
      <c r="CK78" s="179"/>
      <c r="CM78" s="176"/>
      <c r="CN78" s="176"/>
      <c r="CO78" s="179"/>
      <c r="CQ78" s="176"/>
      <c r="CR78" s="176"/>
      <c r="CS78" s="179"/>
      <c r="CU78" s="176"/>
      <c r="CV78" s="176"/>
      <c r="CW78" s="179"/>
      <c r="CY78" s="176"/>
      <c r="CZ78" s="176"/>
      <c r="DA78" s="179"/>
      <c r="DC78" s="176"/>
      <c r="DD78" s="176"/>
      <c r="DE78" s="179"/>
      <c r="DG78" s="176"/>
      <c r="DH78" s="176"/>
      <c r="DI78" s="179"/>
      <c r="DK78" s="176"/>
      <c r="DL78" s="176"/>
      <c r="DM78" s="179"/>
      <c r="DO78" s="176"/>
      <c r="DP78" s="176"/>
      <c r="DQ78" s="179"/>
      <c r="DS78" s="176"/>
      <c r="DT78" s="176"/>
      <c r="DU78" s="179"/>
      <c r="DW78" s="176"/>
      <c r="DX78" s="176"/>
      <c r="DY78" s="179"/>
      <c r="EA78" s="176"/>
      <c r="EB78" s="176"/>
      <c r="EC78" s="179"/>
      <c r="EE78" s="176"/>
      <c r="EF78" s="176"/>
      <c r="EG78" s="179"/>
      <c r="EI78" s="176"/>
      <c r="EJ78" s="176"/>
      <c r="EK78" s="179"/>
      <c r="EM78" s="176"/>
      <c r="EN78" s="176"/>
      <c r="EO78" s="179"/>
      <c r="EQ78" s="176"/>
      <c r="ER78" s="176"/>
      <c r="ES78" s="179"/>
      <c r="EU78" s="176"/>
      <c r="EV78" s="176"/>
      <c r="EW78" s="179"/>
      <c r="EY78" s="176"/>
      <c r="EZ78" s="176"/>
      <c r="FA78" s="179"/>
      <c r="FC78" s="176"/>
      <c r="FD78" s="176"/>
      <c r="FE78" s="179"/>
      <c r="FG78" s="176"/>
      <c r="FH78" s="176"/>
      <c r="FI78" s="179"/>
      <c r="FK78" s="176"/>
      <c r="FL78" s="176"/>
      <c r="FM78" s="179"/>
      <c r="FO78" s="176"/>
      <c r="FP78" s="176"/>
      <c r="FQ78" s="179"/>
      <c r="FS78" s="176"/>
      <c r="FT78" s="176"/>
      <c r="FU78" s="179"/>
      <c r="FW78" s="176"/>
      <c r="FX78" s="176"/>
      <c r="FY78" s="179"/>
      <c r="GA78" s="176"/>
      <c r="GB78" s="176"/>
      <c r="GC78" s="179"/>
      <c r="GE78" s="176"/>
      <c r="GF78" s="176"/>
      <c r="GG78" s="179"/>
      <c r="GI78" s="176"/>
      <c r="GJ78" s="176"/>
      <c r="GK78" s="179"/>
      <c r="GM78" s="176"/>
      <c r="GN78" s="176"/>
      <c r="GO78" s="179"/>
      <c r="GQ78" s="176"/>
      <c r="GR78" s="176"/>
      <c r="GS78" s="179"/>
      <c r="GU78" s="176"/>
      <c r="GV78" s="176"/>
      <c r="GW78" s="179"/>
      <c r="GY78" s="176"/>
      <c r="GZ78" s="176"/>
      <c r="HA78" s="179"/>
      <c r="HC78" s="176"/>
      <c r="HD78" s="176"/>
      <c r="HE78" s="179"/>
      <c r="HG78" s="176"/>
      <c r="HH78" s="176"/>
      <c r="HI78" s="179"/>
      <c r="HK78" s="176"/>
      <c r="HL78" s="176"/>
      <c r="HM78" s="179"/>
      <c r="HO78" s="176"/>
      <c r="HP78" s="176"/>
      <c r="HQ78" s="179"/>
      <c r="HS78" s="176"/>
      <c r="HT78" s="176"/>
      <c r="HU78" s="179"/>
      <c r="HW78" s="176"/>
      <c r="HX78" s="176"/>
      <c r="HY78" s="179"/>
      <c r="IA78" s="176"/>
      <c r="IB78" s="176"/>
      <c r="IC78" s="179"/>
      <c r="IE78" s="176"/>
      <c r="IF78" s="176"/>
      <c r="IG78" s="179"/>
      <c r="II78" s="176"/>
      <c r="IJ78" s="176"/>
      <c r="IK78" s="179"/>
      <c r="IM78" s="176"/>
      <c r="IN78" s="176"/>
      <c r="IO78" s="179"/>
      <c r="IQ78" s="176"/>
      <c r="IR78" s="176"/>
      <c r="IS78" s="179"/>
    </row>
    <row r="79" spans="1:253" ht="17.25" customHeight="1">
      <c r="A79" s="689" t="s">
        <v>99</v>
      </c>
      <c r="B79" s="689"/>
      <c r="C79" s="689"/>
    </row>
    <row r="80" spans="1:253" ht="17.25" customHeight="1" thickBot="1">
      <c r="A80" s="788" t="s">
        <v>904</v>
      </c>
      <c r="B80" s="789"/>
      <c r="C80" s="789"/>
    </row>
    <row r="81" spans="1:3" ht="17.25" customHeight="1" thickBot="1">
      <c r="A81" s="739" t="s">
        <v>189</v>
      </c>
      <c r="B81" s="768"/>
      <c r="C81" s="740"/>
    </row>
    <row r="82" spans="1:3" ht="17.25" customHeight="1">
      <c r="A82" s="139" t="s">
        <v>3</v>
      </c>
      <c r="B82" s="790" t="s">
        <v>103</v>
      </c>
      <c r="C82" s="791"/>
    </row>
    <row r="83" spans="1:3" ht="17.25" customHeight="1">
      <c r="A83" s="180">
        <v>1000000000</v>
      </c>
      <c r="B83" s="786"/>
      <c r="C83" s="787"/>
    </row>
    <row r="84" spans="1:3" ht="17.25" customHeight="1">
      <c r="A84" s="175"/>
      <c r="B84" s="181"/>
      <c r="C84" s="182"/>
    </row>
    <row r="85" spans="1:3" ht="17.25" customHeight="1">
      <c r="A85" s="739" t="s">
        <v>190</v>
      </c>
      <c r="B85" s="768"/>
      <c r="C85" s="740"/>
    </row>
    <row r="86" spans="1:3" ht="9.75" customHeight="1">
      <c r="A86" s="124"/>
      <c r="B86" s="124"/>
    </row>
    <row r="87" spans="1:3">
      <c r="A87" s="777" t="s">
        <v>106</v>
      </c>
      <c r="B87" s="778"/>
      <c r="C87" s="778"/>
    </row>
    <row r="88" spans="1:3">
      <c r="A88" s="779">
        <v>365</v>
      </c>
      <c r="B88" s="780"/>
      <c r="C88" s="780"/>
    </row>
    <row r="89" spans="1:3" ht="10.5" customHeight="1"/>
    <row r="90" spans="1:3">
      <c r="A90" s="739" t="s">
        <v>253</v>
      </c>
      <c r="B90" s="768"/>
      <c r="C90" s="740"/>
    </row>
    <row r="92" spans="1:3">
      <c r="A92" s="143" t="s">
        <v>108</v>
      </c>
      <c r="B92" s="777" t="s">
        <v>109</v>
      </c>
      <c r="C92" s="781"/>
    </row>
    <row r="93" spans="1:3" ht="13.5" customHeight="1">
      <c r="A93" s="183" t="s">
        <v>254</v>
      </c>
      <c r="B93" s="782" t="s">
        <v>255</v>
      </c>
      <c r="C93" s="783"/>
    </row>
    <row r="94" spans="1:3">
      <c r="A94" s="183" t="s">
        <v>256</v>
      </c>
      <c r="B94" s="782" t="s">
        <v>121</v>
      </c>
      <c r="C94" s="783"/>
    </row>
    <row r="95" spans="1:3">
      <c r="A95" s="183" t="s">
        <v>257</v>
      </c>
      <c r="B95" s="782" t="s">
        <v>255</v>
      </c>
      <c r="C95" s="783"/>
    </row>
    <row r="96" spans="1:3" ht="13.5" thickBot="1"/>
    <row r="97" spans="1:3" ht="13.5" thickBot="1">
      <c r="A97" s="784" t="s">
        <v>937</v>
      </c>
      <c r="B97" s="784"/>
      <c r="C97" s="784"/>
    </row>
    <row r="98" spans="1:3">
      <c r="A98" s="785" t="s">
        <v>1031</v>
      </c>
      <c r="B98" s="785"/>
      <c r="C98" s="785"/>
    </row>
    <row r="99" spans="1:3">
      <c r="A99" s="248"/>
      <c r="B99" s="248"/>
      <c r="C99" s="248"/>
    </row>
    <row r="100" spans="1:3">
      <c r="C100" s="123"/>
    </row>
    <row r="103" spans="1:3" ht="34.5" customHeight="1"/>
  </sheetData>
  <mergeCells count="87">
    <mergeCell ref="A43:B43"/>
    <mergeCell ref="A44:B44"/>
    <mergeCell ref="A45:B45"/>
    <mergeCell ref="A46:B46"/>
    <mergeCell ref="A37:C37"/>
    <mergeCell ref="A38:C38"/>
    <mergeCell ref="A40:C40"/>
    <mergeCell ref="A41:B41"/>
    <mergeCell ref="A42:B42"/>
    <mergeCell ref="A1:C1"/>
    <mergeCell ref="A2:C2"/>
    <mergeCell ref="B4:C4"/>
    <mergeCell ref="A6:C6"/>
    <mergeCell ref="A7:C7"/>
    <mergeCell ref="A9:C9"/>
    <mergeCell ref="B10:C10"/>
    <mergeCell ref="B11:C11"/>
    <mergeCell ref="B12:C12"/>
    <mergeCell ref="A13:C13"/>
    <mergeCell ref="B14:C14"/>
    <mergeCell ref="B15:C15"/>
    <mergeCell ref="B16:C16"/>
    <mergeCell ref="B17:C17"/>
    <mergeCell ref="A18:C18"/>
    <mergeCell ref="A14:A17"/>
    <mergeCell ref="B20:C20"/>
    <mergeCell ref="A22:C22"/>
    <mergeCell ref="A24:B24"/>
    <mergeCell ref="A25:C25"/>
    <mergeCell ref="A47:B47"/>
    <mergeCell ref="A26:C26"/>
    <mergeCell ref="A27:C27"/>
    <mergeCell ref="A28:C28"/>
    <mergeCell ref="A29:C29"/>
    <mergeCell ref="A30:C30"/>
    <mergeCell ref="A31:C31"/>
    <mergeCell ref="A32:C32"/>
    <mergeCell ref="A33:C33"/>
    <mergeCell ref="A34:C34"/>
    <mergeCell ref="A35:C35"/>
    <mergeCell ref="A36:C36"/>
    <mergeCell ref="A48:B48"/>
    <mergeCell ref="A49:B49"/>
    <mergeCell ref="A50:B50"/>
    <mergeCell ref="A51:B51"/>
    <mergeCell ref="A52:B52"/>
    <mergeCell ref="A53:B53"/>
    <mergeCell ref="A54:B54"/>
    <mergeCell ref="A55:B55"/>
    <mergeCell ref="A74:C74"/>
    <mergeCell ref="A56:C56"/>
    <mergeCell ref="B57:C57"/>
    <mergeCell ref="B73:C73"/>
    <mergeCell ref="B68:C68"/>
    <mergeCell ref="B69:C69"/>
    <mergeCell ref="B70:C70"/>
    <mergeCell ref="B71:C71"/>
    <mergeCell ref="B72:C72"/>
    <mergeCell ref="B63:C63"/>
    <mergeCell ref="B64:C64"/>
    <mergeCell ref="B65:C65"/>
    <mergeCell ref="B66:C66"/>
    <mergeCell ref="B67:C67"/>
    <mergeCell ref="B58:C58"/>
    <mergeCell ref="B59:C59"/>
    <mergeCell ref="B60:C60"/>
    <mergeCell ref="B61:C61"/>
    <mergeCell ref="B62:C62"/>
    <mergeCell ref="B75:C75"/>
    <mergeCell ref="B76:C76"/>
    <mergeCell ref="B77:C77"/>
    <mergeCell ref="B83:C83"/>
    <mergeCell ref="B78:C78"/>
    <mergeCell ref="A80:C80"/>
    <mergeCell ref="A81:C81"/>
    <mergeCell ref="B82:C82"/>
    <mergeCell ref="A79:C79"/>
    <mergeCell ref="B93:C93"/>
    <mergeCell ref="B94:C94"/>
    <mergeCell ref="B95:C95"/>
    <mergeCell ref="A97:C97"/>
    <mergeCell ref="A98:C98"/>
    <mergeCell ref="A85:C85"/>
    <mergeCell ref="A87:C87"/>
    <mergeCell ref="A88:C88"/>
    <mergeCell ref="A90:C90"/>
    <mergeCell ref="B92:C92"/>
  </mergeCells>
  <printOptions horizontalCentered="1"/>
  <pageMargins left="0" right="0" top="0.78740157480314998" bottom="0.78740157480314998" header="0" footer="0"/>
  <pageSetup scale="75" fitToHeight="15" orientation="portrait"/>
  <headerFooter alignWithMargins="0">
    <oddFooter>&amp;CPágina &amp;P&amp;R&amp;A</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94"/>
  <sheetViews>
    <sheetView topLeftCell="C1" zoomScale="172" zoomScaleNormal="172" workbookViewId="0">
      <pane ySplit="5" topLeftCell="A75" activePane="bottomLeft" state="frozen"/>
      <selection pane="bottomLeft" activeCell="C54" sqref="C54:D54"/>
    </sheetView>
  </sheetViews>
  <sheetFormatPr baseColWidth="10" defaultColWidth="11.42578125" defaultRowHeight="12.75"/>
  <cols>
    <col min="1" max="1" width="49.42578125" style="167" customWidth="1"/>
    <col min="2" max="2" width="77.85546875" style="167" customWidth="1"/>
    <col min="3" max="3" width="32.85546875" style="167" customWidth="1"/>
    <col min="4" max="4" width="25.5703125" style="167" customWidth="1"/>
    <col min="5" max="16384" width="11.42578125" style="167"/>
  </cols>
  <sheetData>
    <row r="1" spans="1:29" s="166" customFormat="1">
      <c r="A1" s="825" t="str">
        <f>+'12. TRDM'!A1:B1</f>
        <v>MUNICIPIO DE GIRARDOT</v>
      </c>
      <c r="B1" s="826"/>
      <c r="C1" s="167"/>
      <c r="D1" s="167"/>
      <c r="E1" s="167"/>
      <c r="F1" s="167"/>
      <c r="G1" s="167"/>
      <c r="H1" s="167"/>
      <c r="I1" s="167"/>
      <c r="J1" s="167"/>
      <c r="K1" s="167"/>
      <c r="L1" s="167"/>
      <c r="M1" s="167"/>
      <c r="N1" s="167"/>
      <c r="O1" s="167"/>
      <c r="P1" s="167"/>
      <c r="Q1" s="167"/>
      <c r="R1" s="167"/>
      <c r="S1" s="167"/>
      <c r="T1" s="167"/>
      <c r="U1" s="167"/>
      <c r="V1" s="167"/>
      <c r="W1" s="167"/>
      <c r="X1" s="167"/>
      <c r="Y1" s="167"/>
      <c r="Z1" s="167"/>
      <c r="AA1" s="167"/>
      <c r="AB1" s="167"/>
      <c r="AC1" s="167"/>
    </row>
    <row r="2" spans="1:29" s="166" customFormat="1">
      <c r="A2" s="827" t="s">
        <v>258</v>
      </c>
      <c r="B2" s="828"/>
      <c r="C2" s="167"/>
      <c r="D2" s="167"/>
      <c r="E2" s="167"/>
      <c r="F2" s="167"/>
      <c r="G2" s="167"/>
      <c r="H2" s="167"/>
      <c r="I2" s="167"/>
      <c r="J2" s="167"/>
      <c r="K2" s="167"/>
      <c r="L2" s="167"/>
      <c r="M2" s="167"/>
      <c r="N2" s="167"/>
      <c r="O2" s="167"/>
      <c r="P2" s="167"/>
      <c r="Q2" s="167"/>
      <c r="R2" s="167"/>
      <c r="S2" s="167"/>
      <c r="T2" s="167"/>
      <c r="U2" s="167"/>
      <c r="V2" s="167"/>
      <c r="W2" s="167"/>
      <c r="X2" s="167"/>
      <c r="Y2" s="167"/>
      <c r="Z2" s="167"/>
      <c r="AA2" s="167"/>
      <c r="AB2" s="167"/>
      <c r="AC2" s="167"/>
    </row>
    <row r="3" spans="1:29" s="166" customFormat="1">
      <c r="C3" s="167"/>
      <c r="D3" s="167"/>
      <c r="E3" s="167"/>
      <c r="F3" s="167"/>
      <c r="G3" s="167"/>
      <c r="H3" s="167"/>
      <c r="I3" s="167"/>
      <c r="J3" s="167"/>
      <c r="K3" s="167"/>
      <c r="L3" s="167"/>
      <c r="M3" s="167"/>
      <c r="N3" s="167"/>
      <c r="O3" s="167"/>
      <c r="P3" s="167"/>
      <c r="Q3" s="167"/>
      <c r="R3" s="167"/>
      <c r="S3" s="167"/>
      <c r="T3" s="167"/>
      <c r="U3" s="167"/>
      <c r="V3" s="167"/>
      <c r="W3" s="167"/>
      <c r="X3" s="167"/>
      <c r="Y3" s="167"/>
      <c r="Z3" s="167"/>
      <c r="AA3" s="167"/>
      <c r="AB3" s="167"/>
      <c r="AC3" s="167"/>
    </row>
    <row r="4" spans="1:29" s="166" customFormat="1">
      <c r="A4" s="168" t="s">
        <v>259</v>
      </c>
      <c r="B4" s="169"/>
      <c r="C4" s="167"/>
      <c r="D4" s="167"/>
      <c r="E4" s="167"/>
      <c r="F4" s="167"/>
      <c r="G4" s="167"/>
      <c r="H4" s="167"/>
      <c r="I4" s="167"/>
      <c r="J4" s="167"/>
      <c r="K4" s="167"/>
      <c r="L4" s="167"/>
      <c r="M4" s="167"/>
      <c r="N4" s="167"/>
      <c r="O4" s="167"/>
      <c r="P4" s="167"/>
      <c r="Q4" s="167"/>
      <c r="R4" s="167"/>
      <c r="S4" s="167"/>
      <c r="T4" s="167"/>
      <c r="U4" s="167"/>
      <c r="V4" s="167"/>
      <c r="W4" s="167"/>
      <c r="X4" s="167"/>
      <c r="Y4" s="167"/>
      <c r="Z4" s="167"/>
      <c r="AA4" s="167"/>
      <c r="AB4" s="167"/>
      <c r="AC4" s="167"/>
    </row>
    <row r="5" spans="1:29" s="166" customFormat="1">
      <c r="C5" s="167"/>
      <c r="D5" s="167"/>
      <c r="E5" s="167"/>
      <c r="F5" s="167"/>
      <c r="G5" s="167"/>
      <c r="H5" s="167"/>
      <c r="I5" s="167"/>
      <c r="J5" s="167"/>
      <c r="K5" s="167"/>
      <c r="L5" s="167"/>
      <c r="M5" s="167"/>
      <c r="N5" s="167"/>
      <c r="O5" s="167"/>
      <c r="P5" s="167"/>
      <c r="Q5" s="167"/>
      <c r="R5" s="167"/>
      <c r="S5" s="167"/>
      <c r="T5" s="167"/>
      <c r="U5" s="167"/>
      <c r="V5" s="167"/>
      <c r="W5" s="167"/>
      <c r="X5" s="167"/>
      <c r="Y5" s="167"/>
      <c r="Z5" s="167"/>
      <c r="AA5" s="167"/>
      <c r="AB5" s="167"/>
      <c r="AC5" s="167"/>
    </row>
    <row r="6" spans="1:29" s="166" customFormat="1">
      <c r="A6" s="829" t="s">
        <v>32</v>
      </c>
      <c r="B6" s="813"/>
      <c r="C6" s="167"/>
      <c r="D6" s="167"/>
      <c r="E6" s="167"/>
      <c r="F6" s="167"/>
      <c r="G6" s="167"/>
      <c r="H6" s="167"/>
      <c r="I6" s="167"/>
      <c r="J6" s="167"/>
      <c r="K6" s="167"/>
      <c r="L6" s="167"/>
      <c r="M6" s="167"/>
      <c r="N6" s="167"/>
      <c r="O6" s="167"/>
      <c r="P6" s="167"/>
      <c r="Q6" s="167"/>
      <c r="R6" s="167"/>
      <c r="S6" s="167"/>
      <c r="T6" s="167"/>
      <c r="U6" s="167"/>
      <c r="V6" s="167"/>
      <c r="W6" s="167"/>
      <c r="X6" s="167"/>
      <c r="Y6" s="167"/>
      <c r="Z6" s="167"/>
      <c r="AA6" s="167"/>
      <c r="AB6" s="167"/>
      <c r="AC6" s="167"/>
    </row>
    <row r="7" spans="1:29" s="166" customFormat="1">
      <c r="A7" s="168"/>
      <c r="B7" s="168"/>
      <c r="C7" s="167"/>
      <c r="D7" s="167"/>
      <c r="E7" s="167"/>
      <c r="F7" s="167"/>
      <c r="G7" s="167"/>
      <c r="H7" s="167"/>
      <c r="I7" s="167"/>
      <c r="J7" s="167"/>
      <c r="K7" s="167"/>
      <c r="L7" s="167"/>
      <c r="M7" s="167"/>
      <c r="N7" s="167"/>
      <c r="O7" s="167"/>
      <c r="P7" s="167"/>
      <c r="Q7" s="167"/>
      <c r="R7" s="167"/>
      <c r="S7" s="167"/>
      <c r="T7" s="167"/>
      <c r="U7" s="167"/>
      <c r="V7" s="167"/>
      <c r="W7" s="167"/>
      <c r="X7" s="167"/>
      <c r="Y7" s="167"/>
      <c r="Z7" s="167"/>
      <c r="AA7" s="167"/>
      <c r="AB7" s="167"/>
      <c r="AC7" s="167"/>
    </row>
    <row r="8" spans="1:29" s="166" customFormat="1" ht="72.75" customHeight="1">
      <c r="A8" s="830" t="s">
        <v>260</v>
      </c>
      <c r="B8" s="831"/>
      <c r="C8" s="831"/>
      <c r="D8" s="832"/>
      <c r="E8" s="167"/>
      <c r="F8" s="167"/>
      <c r="G8" s="167"/>
      <c r="H8" s="167"/>
      <c r="I8" s="167"/>
      <c r="J8" s="167"/>
      <c r="K8" s="167"/>
      <c r="L8" s="167"/>
      <c r="M8" s="167"/>
      <c r="N8" s="167"/>
      <c r="O8" s="167"/>
      <c r="P8" s="167"/>
      <c r="Q8" s="167"/>
      <c r="R8" s="167"/>
      <c r="S8" s="167"/>
      <c r="T8" s="167"/>
      <c r="U8" s="167"/>
      <c r="V8" s="167"/>
      <c r="W8" s="167"/>
      <c r="X8" s="167"/>
      <c r="Y8" s="167"/>
      <c r="Z8" s="167"/>
      <c r="AA8" s="167"/>
      <c r="AB8" s="167"/>
      <c r="AC8" s="167"/>
    </row>
    <row r="9" spans="1:29" s="166" customFormat="1">
      <c r="C9" s="167"/>
      <c r="D9" s="167"/>
      <c r="E9" s="167"/>
      <c r="F9" s="167"/>
      <c r="G9" s="167"/>
      <c r="H9" s="167"/>
      <c r="I9" s="167"/>
      <c r="J9" s="167"/>
      <c r="K9" s="167"/>
      <c r="L9" s="167"/>
      <c r="M9" s="167"/>
      <c r="N9" s="167"/>
      <c r="O9" s="167"/>
      <c r="P9" s="167"/>
      <c r="Q9" s="167"/>
      <c r="R9" s="167"/>
      <c r="S9" s="167"/>
      <c r="T9" s="167"/>
      <c r="U9" s="167"/>
      <c r="V9" s="167"/>
      <c r="W9" s="167"/>
      <c r="X9" s="167"/>
      <c r="Y9" s="167"/>
      <c r="Z9" s="167"/>
      <c r="AA9" s="167"/>
      <c r="AB9" s="167"/>
      <c r="AC9" s="167"/>
    </row>
    <row r="10" spans="1:29" s="166" customFormat="1">
      <c r="A10" s="833" t="s">
        <v>34</v>
      </c>
      <c r="B10" s="834"/>
      <c r="C10" s="834"/>
      <c r="D10" s="834"/>
      <c r="E10" s="167"/>
      <c r="F10" s="167"/>
      <c r="G10" s="167"/>
      <c r="H10" s="167"/>
      <c r="I10" s="167"/>
      <c r="J10" s="167"/>
      <c r="K10" s="167"/>
      <c r="L10" s="167"/>
      <c r="M10" s="167"/>
      <c r="N10" s="167"/>
      <c r="O10" s="167"/>
      <c r="P10" s="167"/>
      <c r="Q10" s="167"/>
      <c r="R10" s="167"/>
      <c r="S10" s="167"/>
      <c r="T10" s="167"/>
      <c r="U10" s="167"/>
      <c r="V10" s="167"/>
      <c r="W10" s="167"/>
      <c r="X10" s="167"/>
      <c r="Y10" s="167"/>
      <c r="Z10" s="167"/>
      <c r="AA10" s="167"/>
      <c r="AB10" s="167"/>
      <c r="AC10" s="167"/>
    </row>
    <row r="11" spans="1:29" s="166" customFormat="1">
      <c r="A11" s="168"/>
      <c r="B11" s="168"/>
      <c r="C11" s="167"/>
      <c r="D11" s="167"/>
      <c r="E11" s="167"/>
      <c r="F11" s="167"/>
      <c r="G11" s="167"/>
      <c r="H11" s="167"/>
      <c r="I11" s="167"/>
      <c r="J11" s="167"/>
      <c r="K11" s="167"/>
      <c r="L11" s="167"/>
      <c r="M11" s="167"/>
      <c r="N11" s="167"/>
      <c r="O11" s="167"/>
      <c r="P11" s="167"/>
      <c r="Q11" s="167"/>
      <c r="R11" s="167"/>
      <c r="S11" s="167"/>
      <c r="T11" s="167"/>
      <c r="U11" s="167"/>
      <c r="V11" s="167"/>
      <c r="W11" s="167"/>
      <c r="X11" s="167"/>
      <c r="Y11" s="167"/>
      <c r="Z11" s="167"/>
      <c r="AA11" s="167"/>
      <c r="AB11" s="167"/>
      <c r="AC11" s="167"/>
    </row>
    <row r="12" spans="1:29" s="166" customFormat="1">
      <c r="A12" s="170" t="s">
        <v>35</v>
      </c>
      <c r="B12" s="312" t="str">
        <f>A1</f>
        <v>MUNICIPIO DE GIRARDOT</v>
      </c>
      <c r="E12" s="167"/>
      <c r="F12" s="167"/>
      <c r="G12" s="167"/>
      <c r="H12" s="167"/>
      <c r="I12" s="167"/>
      <c r="J12" s="167"/>
      <c r="K12" s="167"/>
      <c r="L12" s="167"/>
      <c r="M12" s="167"/>
      <c r="N12" s="167"/>
      <c r="O12" s="167"/>
      <c r="P12" s="167"/>
      <c r="Q12" s="167"/>
      <c r="R12" s="167"/>
      <c r="S12" s="167"/>
      <c r="T12" s="167"/>
      <c r="U12" s="167"/>
      <c r="V12" s="167"/>
      <c r="W12" s="167"/>
      <c r="X12" s="167"/>
      <c r="Y12" s="167"/>
      <c r="Z12" s="167"/>
      <c r="AA12" s="167"/>
      <c r="AB12" s="167"/>
      <c r="AC12" s="167"/>
    </row>
    <row r="13" spans="1:29" s="166" customFormat="1">
      <c r="A13" s="170" t="s">
        <v>36</v>
      </c>
      <c r="B13" s="171" t="s">
        <v>261</v>
      </c>
      <c r="C13" s="167"/>
      <c r="D13" s="167"/>
      <c r="E13" s="167"/>
      <c r="F13" s="167"/>
      <c r="G13" s="167"/>
      <c r="H13" s="167"/>
      <c r="I13" s="167"/>
      <c r="J13" s="167"/>
      <c r="K13" s="167"/>
      <c r="L13" s="167"/>
      <c r="M13" s="167"/>
      <c r="N13" s="167"/>
      <c r="O13" s="167"/>
      <c r="P13" s="167"/>
      <c r="Q13" s="167"/>
      <c r="R13" s="167"/>
      <c r="S13" s="167"/>
      <c r="T13" s="167"/>
      <c r="U13" s="167"/>
      <c r="V13" s="167"/>
      <c r="W13" s="167"/>
      <c r="X13" s="167"/>
      <c r="Y13" s="167"/>
      <c r="Z13" s="167"/>
      <c r="AA13" s="167"/>
      <c r="AB13" s="167"/>
      <c r="AC13" s="167"/>
    </row>
    <row r="14" spans="1:29" s="166" customFormat="1">
      <c r="A14" s="170" t="s">
        <v>37</v>
      </c>
      <c r="B14" s="171" t="s">
        <v>262</v>
      </c>
      <c r="C14" s="167"/>
      <c r="D14" s="167"/>
      <c r="E14" s="167"/>
      <c r="F14" s="167"/>
      <c r="G14" s="167"/>
      <c r="H14" s="167"/>
      <c r="I14" s="167"/>
      <c r="J14" s="167"/>
      <c r="K14" s="167"/>
      <c r="L14" s="167"/>
      <c r="M14" s="167"/>
      <c r="N14" s="167"/>
      <c r="O14" s="167"/>
      <c r="P14" s="167"/>
      <c r="Q14" s="167"/>
      <c r="R14" s="167"/>
      <c r="S14" s="167"/>
      <c r="T14" s="167"/>
      <c r="U14" s="167"/>
      <c r="V14" s="167"/>
      <c r="W14" s="167"/>
      <c r="X14" s="167"/>
      <c r="Y14" s="167"/>
      <c r="Z14" s="167"/>
      <c r="AA14" s="167"/>
      <c r="AB14" s="167"/>
      <c r="AC14" s="167"/>
    </row>
    <row r="15" spans="1:29" s="166" customFormat="1">
      <c r="C15" s="167"/>
      <c r="D15" s="167"/>
      <c r="E15" s="167"/>
      <c r="F15" s="167"/>
      <c r="G15" s="167"/>
      <c r="H15" s="167"/>
      <c r="I15" s="167"/>
      <c r="J15" s="167"/>
      <c r="K15" s="167"/>
      <c r="L15" s="167"/>
      <c r="M15" s="167"/>
      <c r="N15" s="167"/>
      <c r="O15" s="167"/>
      <c r="P15" s="167"/>
      <c r="Q15" s="167"/>
      <c r="R15" s="167"/>
      <c r="S15" s="167"/>
      <c r="T15" s="167"/>
      <c r="U15" s="167"/>
      <c r="V15" s="167"/>
      <c r="W15" s="167"/>
      <c r="X15" s="167"/>
      <c r="Y15" s="167"/>
      <c r="Z15" s="167"/>
      <c r="AA15" s="167"/>
      <c r="AB15" s="167"/>
      <c r="AC15" s="167"/>
    </row>
    <row r="16" spans="1:29" s="166" customFormat="1" ht="26.25" customHeight="1">
      <c r="A16" s="172" t="s">
        <v>263</v>
      </c>
      <c r="B16" s="173" t="s">
        <v>264</v>
      </c>
      <c r="C16" s="167"/>
      <c r="D16" s="167"/>
      <c r="E16" s="167"/>
      <c r="F16" s="167"/>
      <c r="G16" s="167"/>
      <c r="H16" s="167"/>
      <c r="I16" s="167"/>
      <c r="J16" s="167"/>
      <c r="K16" s="167"/>
      <c r="L16" s="167"/>
      <c r="M16" s="167"/>
      <c r="N16" s="167"/>
      <c r="O16" s="167"/>
      <c r="P16" s="167"/>
      <c r="Q16" s="167"/>
      <c r="R16" s="167"/>
      <c r="S16" s="167"/>
      <c r="T16" s="167"/>
      <c r="U16" s="167"/>
      <c r="V16" s="167"/>
      <c r="W16" s="167"/>
      <c r="X16" s="167"/>
      <c r="Y16" s="167"/>
      <c r="Z16" s="167"/>
      <c r="AA16" s="167"/>
      <c r="AB16" s="167"/>
      <c r="AC16" s="167"/>
    </row>
    <row r="17" spans="1:29" s="166" customFormat="1">
      <c r="C17" s="167"/>
      <c r="D17" s="167"/>
      <c r="E17" s="167"/>
      <c r="F17" s="167"/>
      <c r="G17" s="167"/>
      <c r="H17" s="167"/>
      <c r="I17" s="167"/>
      <c r="J17" s="167"/>
      <c r="K17" s="167"/>
      <c r="L17" s="167"/>
      <c r="M17" s="167"/>
      <c r="N17" s="167"/>
      <c r="O17" s="167"/>
      <c r="P17" s="167"/>
      <c r="Q17" s="167"/>
      <c r="R17" s="167"/>
      <c r="S17" s="167"/>
      <c r="T17" s="167"/>
      <c r="U17" s="167"/>
      <c r="V17" s="167"/>
      <c r="W17" s="167"/>
      <c r="X17" s="167"/>
      <c r="Y17" s="167"/>
      <c r="Z17" s="167"/>
      <c r="AA17" s="167"/>
      <c r="AB17" s="167"/>
      <c r="AC17" s="167"/>
    </row>
    <row r="18" spans="1:29" s="166" customFormat="1" ht="13.5" thickBot="1">
      <c r="A18" s="812" t="s">
        <v>197</v>
      </c>
      <c r="B18" s="813"/>
      <c r="C18" s="167"/>
      <c r="D18" s="167"/>
      <c r="E18" s="167"/>
      <c r="F18" s="167"/>
      <c r="G18" s="167"/>
      <c r="H18" s="167"/>
      <c r="I18" s="167"/>
      <c r="J18" s="167"/>
      <c r="K18" s="167"/>
      <c r="L18" s="167"/>
      <c r="M18" s="167"/>
      <c r="N18" s="167"/>
      <c r="O18" s="167"/>
      <c r="P18" s="167"/>
      <c r="Q18" s="167"/>
      <c r="R18" s="167"/>
      <c r="S18" s="167"/>
      <c r="T18" s="167"/>
      <c r="U18" s="167"/>
      <c r="V18" s="167"/>
      <c r="W18" s="167"/>
      <c r="X18" s="167"/>
      <c r="Y18" s="167"/>
      <c r="Z18" s="167"/>
      <c r="AA18" s="167"/>
      <c r="AB18" s="167"/>
      <c r="AC18" s="167"/>
    </row>
    <row r="19" spans="1:29" s="166" customFormat="1" ht="13.5" thickBot="1">
      <c r="A19" s="814" t="s">
        <v>1032</v>
      </c>
      <c r="B19" s="815"/>
      <c r="C19" s="167"/>
      <c r="D19" s="167"/>
      <c r="E19" s="167"/>
      <c r="F19" s="167"/>
      <c r="G19" s="167"/>
      <c r="H19" s="167"/>
      <c r="I19" s="167"/>
      <c r="J19" s="167"/>
      <c r="K19" s="167"/>
      <c r="L19" s="167"/>
      <c r="M19" s="167"/>
      <c r="N19" s="167"/>
      <c r="O19" s="167"/>
      <c r="P19" s="167"/>
      <c r="Q19" s="167"/>
      <c r="R19" s="167"/>
      <c r="S19" s="167"/>
      <c r="T19" s="167"/>
      <c r="U19" s="167"/>
      <c r="V19" s="167"/>
      <c r="W19" s="167"/>
      <c r="X19" s="167"/>
      <c r="Y19" s="167"/>
      <c r="Z19" s="167"/>
      <c r="AA19" s="167"/>
      <c r="AB19" s="167"/>
      <c r="AC19" s="167"/>
    </row>
    <row r="20" spans="1:29" s="166" customFormat="1" ht="13.5" thickBot="1">
      <c r="A20" s="812" t="s">
        <v>169</v>
      </c>
      <c r="B20" s="813"/>
      <c r="C20" s="167"/>
      <c r="D20" s="167"/>
      <c r="E20" s="167"/>
      <c r="F20" s="167"/>
      <c r="G20" s="167"/>
      <c r="H20" s="167"/>
      <c r="I20" s="167"/>
      <c r="J20" s="167"/>
      <c r="K20" s="167"/>
      <c r="L20" s="167"/>
      <c r="M20" s="167"/>
      <c r="N20" s="167"/>
      <c r="O20" s="167"/>
      <c r="P20" s="167"/>
      <c r="Q20" s="167"/>
      <c r="R20" s="167"/>
      <c r="S20" s="167"/>
      <c r="T20" s="167"/>
      <c r="U20" s="167"/>
      <c r="V20" s="167"/>
      <c r="W20" s="167"/>
      <c r="X20" s="167"/>
      <c r="Y20" s="167"/>
      <c r="Z20" s="167"/>
      <c r="AA20" s="167"/>
      <c r="AB20" s="167"/>
      <c r="AC20" s="167"/>
    </row>
    <row r="21" spans="1:29" s="166" customFormat="1">
      <c r="C21" s="167"/>
      <c r="D21" s="167"/>
      <c r="E21" s="167"/>
      <c r="F21" s="167"/>
      <c r="G21" s="167"/>
      <c r="H21" s="167"/>
      <c r="I21" s="167"/>
      <c r="J21" s="167"/>
      <c r="K21" s="167"/>
      <c r="L21" s="167"/>
      <c r="M21" s="167"/>
      <c r="N21" s="167"/>
      <c r="O21" s="167"/>
      <c r="P21" s="167"/>
      <c r="Q21" s="167"/>
      <c r="R21" s="167"/>
      <c r="S21" s="167"/>
      <c r="T21" s="167"/>
      <c r="U21" s="167"/>
      <c r="V21" s="167"/>
      <c r="W21" s="167"/>
      <c r="X21" s="167"/>
      <c r="Y21" s="167"/>
      <c r="Z21" s="167"/>
      <c r="AA21" s="167"/>
      <c r="AB21" s="167"/>
      <c r="AC21" s="167"/>
    </row>
    <row r="22" spans="1:29" s="121" customFormat="1" ht="42.75" customHeight="1">
      <c r="A22" s="822" t="s">
        <v>265</v>
      </c>
      <c r="B22" s="823"/>
      <c r="C22" s="823"/>
      <c r="D22" s="824"/>
      <c r="E22" s="123"/>
      <c r="F22" s="123"/>
      <c r="G22" s="123"/>
      <c r="H22" s="123"/>
      <c r="I22" s="123"/>
      <c r="J22" s="123"/>
      <c r="K22" s="123"/>
      <c r="L22" s="123"/>
      <c r="M22" s="123"/>
      <c r="N22" s="123"/>
      <c r="O22" s="123"/>
      <c r="P22" s="123"/>
      <c r="Q22" s="123"/>
      <c r="R22" s="123"/>
      <c r="S22" s="123"/>
      <c r="T22" s="123"/>
      <c r="U22" s="123"/>
      <c r="V22" s="123"/>
      <c r="W22" s="123"/>
      <c r="X22" s="123"/>
      <c r="Y22" s="123"/>
      <c r="Z22" s="123"/>
      <c r="AA22" s="123"/>
      <c r="AB22" s="123"/>
      <c r="AC22" s="123"/>
    </row>
    <row r="23" spans="1:29" s="166" customFormat="1" ht="99" customHeight="1">
      <c r="A23" s="816" t="s">
        <v>1033</v>
      </c>
      <c r="B23" s="817"/>
      <c r="C23" s="817"/>
      <c r="D23" s="818"/>
      <c r="E23" s="167"/>
      <c r="F23" s="167"/>
      <c r="G23" s="167"/>
      <c r="H23" s="167"/>
      <c r="I23" s="167"/>
      <c r="J23" s="167"/>
      <c r="K23" s="167"/>
      <c r="L23" s="167"/>
      <c r="M23" s="167"/>
      <c r="N23" s="167"/>
      <c r="O23" s="167"/>
      <c r="P23" s="167"/>
      <c r="Q23" s="167"/>
      <c r="R23" s="167"/>
      <c r="S23" s="167"/>
      <c r="T23" s="167"/>
      <c r="U23" s="167"/>
      <c r="V23" s="167"/>
      <c r="W23" s="167"/>
      <c r="X23" s="167"/>
      <c r="Y23" s="167"/>
      <c r="Z23" s="167"/>
      <c r="AA23" s="167"/>
      <c r="AB23" s="167"/>
      <c r="AC23" s="167"/>
    </row>
    <row r="24" spans="1:29" s="166" customFormat="1" ht="71.25" customHeight="1">
      <c r="A24" s="819" t="s">
        <v>1034</v>
      </c>
      <c r="B24" s="820"/>
      <c r="C24" s="820"/>
      <c r="D24" s="821"/>
    </row>
    <row r="25" spans="1:29" s="166" customFormat="1" ht="16.5" customHeight="1">
      <c r="A25" s="819" t="s">
        <v>266</v>
      </c>
      <c r="B25" s="820"/>
      <c r="C25" s="820"/>
      <c r="D25" s="821"/>
      <c r="E25" s="167"/>
      <c r="F25" s="167"/>
      <c r="G25" s="167"/>
      <c r="H25" s="167"/>
      <c r="I25" s="167"/>
      <c r="J25" s="167"/>
      <c r="K25" s="167"/>
      <c r="L25" s="167"/>
      <c r="M25" s="167"/>
      <c r="N25" s="167"/>
      <c r="O25" s="167"/>
      <c r="P25" s="167"/>
      <c r="Q25" s="167"/>
      <c r="R25" s="167"/>
      <c r="S25" s="167"/>
      <c r="T25" s="167"/>
      <c r="U25" s="167"/>
      <c r="V25" s="167"/>
      <c r="W25" s="167"/>
      <c r="X25" s="167"/>
      <c r="Y25" s="167"/>
      <c r="Z25" s="167"/>
      <c r="AA25" s="167"/>
      <c r="AB25" s="167"/>
      <c r="AC25" s="167"/>
    </row>
    <row r="26" spans="1:29" s="166" customFormat="1" ht="16.5" customHeight="1">
      <c r="A26" s="837" t="s">
        <v>1035</v>
      </c>
      <c r="B26" s="838"/>
      <c r="C26" s="838"/>
      <c r="D26" s="839"/>
      <c r="E26" s="167"/>
      <c r="F26" s="167"/>
      <c r="G26" s="167"/>
      <c r="H26" s="167"/>
      <c r="I26" s="167"/>
      <c r="J26" s="167"/>
      <c r="K26" s="167"/>
      <c r="L26" s="167"/>
      <c r="M26" s="167"/>
      <c r="N26" s="167"/>
      <c r="O26" s="167"/>
      <c r="P26" s="167"/>
      <c r="Q26" s="167"/>
      <c r="R26" s="167"/>
      <c r="S26" s="167"/>
      <c r="T26" s="167"/>
      <c r="U26" s="167"/>
      <c r="V26" s="167"/>
      <c r="W26" s="167"/>
      <c r="X26" s="167"/>
      <c r="Y26" s="167"/>
      <c r="Z26" s="167"/>
      <c r="AA26" s="167"/>
      <c r="AB26" s="167"/>
      <c r="AC26" s="167"/>
    </row>
    <row r="27" spans="1:29" s="166" customFormat="1" ht="52.5" customHeight="1">
      <c r="A27" s="837" t="s">
        <v>1437</v>
      </c>
      <c r="B27" s="838"/>
      <c r="C27" s="838"/>
      <c r="D27" s="839"/>
    </row>
    <row r="28" spans="1:29" s="166" customFormat="1" ht="45" customHeight="1">
      <c r="A28" s="837" t="s">
        <v>1036</v>
      </c>
      <c r="B28" s="838"/>
      <c r="C28" s="838"/>
      <c r="D28" s="839"/>
      <c r="E28" s="167"/>
      <c r="F28" s="167"/>
      <c r="G28" s="167"/>
      <c r="H28" s="167"/>
      <c r="I28" s="167"/>
      <c r="J28" s="167"/>
      <c r="K28" s="167"/>
      <c r="L28" s="167"/>
      <c r="M28" s="167"/>
      <c r="N28" s="167"/>
      <c r="O28" s="167"/>
      <c r="P28" s="167"/>
      <c r="Q28" s="167"/>
      <c r="R28" s="167"/>
      <c r="S28" s="167"/>
      <c r="T28" s="167"/>
      <c r="U28" s="167"/>
      <c r="V28" s="167"/>
      <c r="W28" s="167"/>
      <c r="X28" s="167"/>
      <c r="Y28" s="167"/>
      <c r="Z28" s="167"/>
      <c r="AA28" s="167"/>
      <c r="AB28" s="167"/>
      <c r="AC28" s="167"/>
    </row>
    <row r="29" spans="1:29" s="166" customFormat="1" ht="16.5" customHeight="1">
      <c r="A29" s="837" t="s">
        <v>1037</v>
      </c>
      <c r="B29" s="838"/>
      <c r="C29" s="838"/>
      <c r="D29" s="839"/>
      <c r="E29" s="167"/>
      <c r="F29" s="167"/>
      <c r="G29" s="167"/>
      <c r="H29" s="167"/>
      <c r="I29" s="167"/>
      <c r="J29" s="167"/>
      <c r="K29" s="167"/>
      <c r="L29" s="167"/>
      <c r="M29" s="167"/>
      <c r="N29" s="167"/>
      <c r="O29" s="167"/>
      <c r="P29" s="167"/>
      <c r="Q29" s="167"/>
      <c r="R29" s="167"/>
      <c r="S29" s="167"/>
      <c r="T29" s="167"/>
      <c r="U29" s="167"/>
      <c r="V29" s="167"/>
      <c r="W29" s="167"/>
      <c r="X29" s="167"/>
      <c r="Y29" s="167"/>
      <c r="Z29" s="167"/>
      <c r="AA29" s="167"/>
      <c r="AB29" s="167"/>
      <c r="AC29" s="167"/>
    </row>
    <row r="30" spans="1:29" s="166" customFormat="1" ht="16.5" customHeight="1">
      <c r="A30" s="840" t="s">
        <v>1038</v>
      </c>
      <c r="B30" s="841"/>
      <c r="C30" s="841"/>
      <c r="D30" s="842"/>
      <c r="E30" s="167"/>
      <c r="F30" s="167"/>
      <c r="G30" s="167"/>
      <c r="H30" s="167"/>
      <c r="I30" s="167"/>
      <c r="J30" s="167"/>
      <c r="K30" s="167"/>
      <c r="L30" s="167"/>
      <c r="M30" s="167"/>
      <c r="N30" s="167"/>
      <c r="O30" s="167"/>
      <c r="P30" s="167"/>
      <c r="Q30" s="167"/>
      <c r="R30" s="167"/>
      <c r="S30" s="167"/>
      <c r="T30" s="167"/>
      <c r="U30" s="167"/>
      <c r="V30" s="167"/>
      <c r="W30" s="167"/>
      <c r="X30" s="167"/>
      <c r="Y30" s="167"/>
      <c r="Z30" s="167"/>
      <c r="AA30" s="167"/>
      <c r="AB30" s="167"/>
      <c r="AC30" s="167"/>
    </row>
    <row r="31" spans="1:29" s="166" customFormat="1" ht="50.25" customHeight="1">
      <c r="A31" s="837" t="s">
        <v>1039</v>
      </c>
      <c r="B31" s="838"/>
      <c r="C31" s="838"/>
      <c r="D31" s="839"/>
      <c r="E31" s="167"/>
      <c r="F31" s="167"/>
      <c r="G31" s="167"/>
      <c r="H31" s="167"/>
      <c r="I31" s="167"/>
      <c r="J31" s="167"/>
      <c r="K31" s="167"/>
      <c r="L31" s="167"/>
      <c r="M31" s="167"/>
      <c r="N31" s="167"/>
      <c r="O31" s="167"/>
      <c r="P31" s="167"/>
      <c r="Q31" s="167"/>
      <c r="R31" s="167"/>
      <c r="S31" s="167"/>
      <c r="T31" s="167"/>
      <c r="U31" s="167"/>
      <c r="V31" s="167"/>
      <c r="W31" s="167"/>
      <c r="X31" s="167"/>
      <c r="Y31" s="167"/>
      <c r="Z31" s="167"/>
      <c r="AA31" s="167"/>
      <c r="AB31" s="167"/>
      <c r="AC31" s="167"/>
    </row>
    <row r="32" spans="1:29" s="166" customFormat="1" ht="47.25" customHeight="1" thickBot="1">
      <c r="A32" s="743" t="s">
        <v>1039</v>
      </c>
      <c r="B32" s="843"/>
      <c r="C32" s="843"/>
      <c r="D32" s="843"/>
      <c r="E32" s="167"/>
      <c r="F32" s="167"/>
      <c r="G32" s="167"/>
      <c r="H32" s="167"/>
      <c r="I32" s="167"/>
      <c r="J32" s="167"/>
      <c r="K32" s="167"/>
      <c r="L32" s="167"/>
      <c r="M32" s="167"/>
      <c r="N32" s="167"/>
      <c r="O32" s="167"/>
      <c r="P32" s="167"/>
      <c r="Q32" s="167"/>
      <c r="R32" s="167"/>
      <c r="S32" s="167"/>
      <c r="T32" s="167"/>
      <c r="U32" s="167"/>
      <c r="V32" s="167"/>
      <c r="W32" s="167"/>
      <c r="X32" s="167"/>
      <c r="Y32" s="167"/>
      <c r="Z32" s="167"/>
      <c r="AA32" s="167"/>
      <c r="AB32" s="167"/>
      <c r="AC32" s="167"/>
    </row>
    <row r="33" spans="1:29" s="166" customFormat="1" ht="16.5" customHeight="1">
      <c r="A33" s="844" t="s">
        <v>1040</v>
      </c>
      <c r="B33" s="845"/>
      <c r="C33" s="845"/>
      <c r="D33" s="846"/>
      <c r="E33" s="167"/>
      <c r="F33" s="167"/>
      <c r="G33" s="167"/>
      <c r="H33" s="167"/>
      <c r="I33" s="167"/>
      <c r="J33" s="167"/>
      <c r="K33" s="167"/>
      <c r="L33" s="167"/>
      <c r="M33" s="167"/>
      <c r="N33" s="167"/>
      <c r="O33" s="167"/>
      <c r="P33" s="167"/>
      <c r="Q33" s="167"/>
      <c r="R33" s="167"/>
      <c r="S33" s="167"/>
      <c r="T33" s="167"/>
      <c r="U33" s="167"/>
      <c r="V33" s="167"/>
      <c r="W33" s="167"/>
      <c r="X33" s="167"/>
      <c r="Y33" s="167"/>
      <c r="Z33" s="167"/>
      <c r="AA33" s="167"/>
      <c r="AB33" s="167"/>
      <c r="AC33" s="167"/>
    </row>
    <row r="34" spans="1:29" s="166" customFormat="1" ht="29.25" customHeight="1">
      <c r="A34" s="302" t="s">
        <v>1041</v>
      </c>
      <c r="B34" s="303" t="s">
        <v>1042</v>
      </c>
      <c r="C34" s="303" t="s">
        <v>1043</v>
      </c>
      <c r="D34" s="304" t="s">
        <v>1044</v>
      </c>
      <c r="E34" s="167"/>
      <c r="F34" s="167"/>
      <c r="G34" s="167"/>
      <c r="H34" s="167"/>
      <c r="I34" s="167"/>
      <c r="J34" s="167"/>
      <c r="K34" s="167"/>
      <c r="L34" s="167"/>
      <c r="M34" s="167"/>
      <c r="N34" s="167"/>
      <c r="O34" s="167"/>
      <c r="P34" s="167"/>
      <c r="Q34" s="167"/>
      <c r="R34" s="167"/>
      <c r="S34" s="167"/>
      <c r="T34" s="167"/>
      <c r="U34" s="167"/>
      <c r="V34" s="167"/>
      <c r="W34" s="167"/>
      <c r="X34" s="167"/>
      <c r="Y34" s="167"/>
      <c r="Z34" s="167"/>
      <c r="AA34" s="167"/>
      <c r="AB34" s="167"/>
      <c r="AC34" s="167"/>
    </row>
    <row r="35" spans="1:29" s="166" customFormat="1" ht="18.75" customHeight="1">
      <c r="A35" s="302" t="s">
        <v>1045</v>
      </c>
      <c r="B35" s="305" t="s">
        <v>1046</v>
      </c>
      <c r="C35" s="305" t="s">
        <v>1046</v>
      </c>
      <c r="D35" s="305" t="s">
        <v>1046</v>
      </c>
      <c r="E35" s="167"/>
      <c r="F35" s="167"/>
      <c r="G35" s="167"/>
      <c r="H35" s="167"/>
      <c r="I35" s="167"/>
      <c r="J35" s="167"/>
      <c r="K35" s="167"/>
      <c r="L35" s="167"/>
      <c r="M35" s="167"/>
      <c r="N35" s="167"/>
      <c r="O35" s="167"/>
      <c r="P35" s="167"/>
      <c r="Q35" s="167"/>
      <c r="R35" s="167"/>
      <c r="S35" s="167"/>
      <c r="T35" s="167"/>
      <c r="U35" s="167"/>
      <c r="V35" s="167"/>
      <c r="W35" s="167"/>
      <c r="X35" s="167"/>
      <c r="Y35" s="167"/>
      <c r="Z35" s="167"/>
      <c r="AA35" s="167"/>
      <c r="AB35" s="167"/>
      <c r="AC35" s="167"/>
    </row>
    <row r="36" spans="1:29" s="166" customFormat="1" ht="16.5" customHeight="1">
      <c r="A36" s="302" t="s">
        <v>1047</v>
      </c>
      <c r="B36" s="306" t="s">
        <v>1048</v>
      </c>
      <c r="C36" s="306" t="s">
        <v>1048</v>
      </c>
      <c r="D36" s="307" t="s">
        <v>1048</v>
      </c>
      <c r="E36" s="167"/>
      <c r="F36" s="167"/>
      <c r="G36" s="167"/>
      <c r="H36" s="167"/>
      <c r="I36" s="167"/>
      <c r="J36" s="167"/>
      <c r="K36" s="167"/>
      <c r="L36" s="167"/>
      <c r="M36" s="167"/>
      <c r="N36" s="167"/>
      <c r="O36" s="167"/>
      <c r="P36" s="167"/>
      <c r="Q36" s="167"/>
      <c r="R36" s="167"/>
      <c r="S36" s="167"/>
      <c r="T36" s="167"/>
      <c r="U36" s="167"/>
      <c r="V36" s="167"/>
      <c r="W36" s="167"/>
      <c r="X36" s="167"/>
      <c r="Y36" s="167"/>
      <c r="Z36" s="167"/>
      <c r="AA36" s="167"/>
      <c r="AB36" s="167"/>
      <c r="AC36" s="167"/>
    </row>
    <row r="37" spans="1:29" s="166" customFormat="1" ht="47.25" customHeight="1" thickBot="1">
      <c r="A37" s="308" t="s">
        <v>1049</v>
      </c>
      <c r="B37" s="309" t="s">
        <v>1050</v>
      </c>
      <c r="C37" s="309" t="s">
        <v>1050</v>
      </c>
      <c r="D37" s="310" t="s">
        <v>1050</v>
      </c>
      <c r="E37" s="167"/>
      <c r="F37" s="167"/>
      <c r="G37" s="167"/>
      <c r="H37" s="167"/>
      <c r="I37" s="167"/>
      <c r="J37" s="167"/>
      <c r="K37" s="167"/>
      <c r="L37" s="167"/>
      <c r="M37" s="167"/>
      <c r="N37" s="167"/>
      <c r="O37" s="167"/>
      <c r="P37" s="167"/>
      <c r="Q37" s="167"/>
      <c r="R37" s="167"/>
      <c r="S37" s="167"/>
      <c r="T37" s="167"/>
      <c r="U37" s="167"/>
      <c r="V37" s="167"/>
      <c r="W37" s="167"/>
      <c r="X37" s="167"/>
      <c r="Y37" s="167"/>
      <c r="Z37" s="167"/>
      <c r="AA37" s="167"/>
      <c r="AB37" s="167"/>
      <c r="AC37" s="167"/>
    </row>
    <row r="38" spans="1:29" s="166" customFormat="1" ht="16.5" customHeight="1">
      <c r="A38" s="311"/>
      <c r="B38" s="160"/>
      <c r="C38" s="160"/>
      <c r="D38" s="160"/>
      <c r="E38" s="167"/>
      <c r="F38" s="167"/>
      <c r="G38" s="167"/>
      <c r="H38" s="167"/>
      <c r="I38" s="167"/>
      <c r="J38" s="167"/>
      <c r="K38" s="167"/>
      <c r="L38" s="167"/>
      <c r="M38" s="167"/>
      <c r="N38" s="167"/>
      <c r="O38" s="167"/>
      <c r="P38" s="167"/>
      <c r="Q38" s="167"/>
      <c r="R38" s="167"/>
      <c r="S38" s="167"/>
      <c r="T38" s="167"/>
      <c r="U38" s="167"/>
      <c r="V38" s="167"/>
      <c r="W38" s="167"/>
      <c r="X38" s="167"/>
      <c r="Y38" s="167"/>
      <c r="Z38" s="167"/>
      <c r="AA38" s="167"/>
      <c r="AB38" s="167"/>
      <c r="AC38" s="167"/>
    </row>
    <row r="39" spans="1:29" s="166" customFormat="1" ht="31.5" customHeight="1">
      <c r="A39" s="848" t="s">
        <v>1051</v>
      </c>
      <c r="B39" s="848"/>
      <c r="C39" s="848"/>
      <c r="D39" s="848"/>
      <c r="E39" s="167"/>
      <c r="F39" s="167"/>
      <c r="G39" s="167"/>
      <c r="H39" s="167"/>
      <c r="I39" s="167"/>
      <c r="J39" s="167"/>
      <c r="K39" s="167"/>
      <c r="L39" s="167"/>
      <c r="M39" s="167"/>
      <c r="N39" s="167"/>
      <c r="O39" s="167"/>
      <c r="P39" s="167"/>
      <c r="Q39" s="167"/>
      <c r="R39" s="167"/>
      <c r="S39" s="167"/>
      <c r="T39" s="167"/>
      <c r="U39" s="167"/>
      <c r="V39" s="167"/>
      <c r="W39" s="167"/>
      <c r="X39" s="167"/>
      <c r="Y39" s="167"/>
      <c r="Z39" s="167"/>
      <c r="AA39" s="167"/>
      <c r="AB39" s="167"/>
      <c r="AC39" s="167"/>
    </row>
    <row r="40" spans="1:29" s="166" customFormat="1" ht="16.5" customHeight="1" thickBot="1">
      <c r="A40" s="849" t="s">
        <v>1436</v>
      </c>
      <c r="B40" s="849"/>
      <c r="C40" s="849"/>
      <c r="D40" s="849"/>
    </row>
    <row r="41" spans="1:29" ht="17.25" customHeight="1">
      <c r="A41" s="850" t="s">
        <v>847</v>
      </c>
      <c r="B41" s="851"/>
      <c r="C41" s="851"/>
      <c r="D41" s="852"/>
    </row>
    <row r="42" spans="1:29" ht="17.25" customHeight="1">
      <c r="A42" s="847" t="s">
        <v>51</v>
      </c>
      <c r="B42" s="847"/>
      <c r="C42" s="853" t="s">
        <v>1061</v>
      </c>
      <c r="D42" s="853"/>
    </row>
    <row r="43" spans="1:29" ht="26.25" customHeight="1">
      <c r="A43" s="835" t="s">
        <v>1052</v>
      </c>
      <c r="B43" s="835"/>
      <c r="C43" s="836" t="s">
        <v>1053</v>
      </c>
      <c r="D43" s="836"/>
    </row>
    <row r="44" spans="1:29" ht="28.5" customHeight="1">
      <c r="A44" s="835" t="s">
        <v>267</v>
      </c>
      <c r="B44" s="835"/>
      <c r="C44" s="835" t="s">
        <v>268</v>
      </c>
      <c r="D44" s="835"/>
    </row>
    <row r="45" spans="1:29" s="166" customFormat="1" ht="55.5" customHeight="1">
      <c r="A45" s="835" t="s">
        <v>57</v>
      </c>
      <c r="B45" s="835"/>
      <c r="C45" s="835" t="s">
        <v>854</v>
      </c>
      <c r="D45" s="835"/>
      <c r="E45" s="167"/>
      <c r="F45" s="167"/>
      <c r="G45" s="167"/>
      <c r="H45" s="167"/>
      <c r="I45" s="167"/>
      <c r="J45" s="167"/>
      <c r="K45" s="167"/>
      <c r="L45" s="167"/>
      <c r="M45" s="167"/>
      <c r="N45" s="167"/>
      <c r="O45" s="167"/>
      <c r="P45" s="167"/>
      <c r="Q45" s="167"/>
      <c r="R45" s="167"/>
      <c r="S45" s="167"/>
      <c r="T45" s="167"/>
      <c r="U45" s="167"/>
      <c r="V45" s="167"/>
      <c r="W45" s="167"/>
      <c r="X45" s="167"/>
      <c r="Y45" s="167"/>
      <c r="Z45" s="167"/>
      <c r="AA45" s="167"/>
      <c r="AB45" s="167"/>
      <c r="AC45" s="167"/>
    </row>
    <row r="46" spans="1:29" s="166" customFormat="1" ht="66.75" customHeight="1">
      <c r="A46" s="835" t="s">
        <v>58</v>
      </c>
      <c r="B46" s="835"/>
      <c r="C46" s="835" t="s">
        <v>855</v>
      </c>
      <c r="D46" s="835"/>
      <c r="E46" s="167"/>
      <c r="F46" s="167"/>
      <c r="G46" s="167"/>
      <c r="H46" s="167"/>
      <c r="I46" s="167"/>
      <c r="J46" s="167"/>
      <c r="K46" s="167"/>
      <c r="L46" s="167"/>
      <c r="M46" s="167"/>
      <c r="N46" s="167"/>
      <c r="O46" s="167"/>
      <c r="P46" s="167"/>
      <c r="Q46" s="167"/>
      <c r="R46" s="167"/>
      <c r="S46" s="167"/>
      <c r="T46" s="167"/>
      <c r="U46" s="167"/>
      <c r="V46" s="167"/>
      <c r="W46" s="167"/>
      <c r="X46" s="167"/>
      <c r="Y46" s="167"/>
      <c r="Z46" s="167"/>
      <c r="AA46" s="167"/>
      <c r="AB46" s="167"/>
      <c r="AC46" s="167"/>
    </row>
    <row r="47" spans="1:29">
      <c r="A47" s="836" t="s">
        <v>269</v>
      </c>
      <c r="B47" s="836"/>
      <c r="C47" s="836" t="s">
        <v>1054</v>
      </c>
      <c r="D47" s="836"/>
    </row>
    <row r="48" spans="1:29">
      <c r="A48" s="836" t="s">
        <v>61</v>
      </c>
      <c r="B48" s="836"/>
      <c r="C48" s="836" t="s">
        <v>1055</v>
      </c>
      <c r="D48" s="836"/>
    </row>
    <row r="49" spans="1:4">
      <c r="A49" s="836" t="s">
        <v>66</v>
      </c>
      <c r="B49" s="836"/>
      <c r="C49" s="836" t="s">
        <v>1056</v>
      </c>
      <c r="D49" s="836"/>
    </row>
    <row r="50" spans="1:4">
      <c r="A50" s="836" t="s">
        <v>1057</v>
      </c>
      <c r="B50" s="836"/>
      <c r="C50" s="836" t="s">
        <v>1058</v>
      </c>
      <c r="D50" s="836"/>
    </row>
    <row r="51" spans="1:4">
      <c r="A51" s="835" t="s">
        <v>89</v>
      </c>
      <c r="B51" s="835"/>
      <c r="C51" s="835" t="s">
        <v>882</v>
      </c>
      <c r="D51" s="835"/>
    </row>
    <row r="52" spans="1:4">
      <c r="A52" s="836" t="s">
        <v>209</v>
      </c>
      <c r="B52" s="836"/>
      <c r="C52" s="836" t="s">
        <v>1059</v>
      </c>
      <c r="D52" s="836"/>
    </row>
    <row r="53" spans="1:4">
      <c r="A53" s="836" t="s">
        <v>270</v>
      </c>
      <c r="B53" s="836"/>
      <c r="C53" s="836" t="s">
        <v>1060</v>
      </c>
      <c r="D53" s="836"/>
    </row>
    <row r="54" spans="1:4" ht="135" customHeight="1">
      <c r="A54" s="836" t="s">
        <v>271</v>
      </c>
      <c r="B54" s="836"/>
      <c r="C54" s="836" t="s">
        <v>1438</v>
      </c>
      <c r="D54" s="836"/>
    </row>
    <row r="55" spans="1:4">
      <c r="A55" s="835" t="s">
        <v>252</v>
      </c>
      <c r="B55" s="835"/>
      <c r="C55" s="835" t="s">
        <v>1029</v>
      </c>
      <c r="D55" s="835"/>
    </row>
    <row r="56" spans="1:4">
      <c r="A56" s="313"/>
      <c r="B56" s="314"/>
      <c r="C56" s="314"/>
      <c r="D56" s="315"/>
    </row>
    <row r="57" spans="1:4">
      <c r="A57" s="855" t="s">
        <v>382</v>
      </c>
      <c r="B57" s="856"/>
      <c r="C57" s="856"/>
      <c r="D57" s="857"/>
    </row>
    <row r="58" spans="1:4">
      <c r="A58" s="835" t="s">
        <v>896</v>
      </c>
      <c r="B58" s="835"/>
      <c r="C58" s="835" t="s">
        <v>897</v>
      </c>
      <c r="D58" s="835"/>
    </row>
    <row r="59" spans="1:4">
      <c r="A59" s="835" t="s">
        <v>898</v>
      </c>
      <c r="B59" s="835"/>
      <c r="C59" s="854" t="s">
        <v>1030</v>
      </c>
      <c r="D59" s="854"/>
    </row>
    <row r="60" spans="1:4">
      <c r="A60" s="835" t="s">
        <v>900</v>
      </c>
      <c r="B60" s="835"/>
      <c r="C60" s="854" t="s">
        <v>901</v>
      </c>
      <c r="D60" s="854"/>
    </row>
    <row r="61" spans="1:4">
      <c r="A61" s="835" t="s">
        <v>902</v>
      </c>
      <c r="B61" s="835"/>
      <c r="C61" s="854" t="s">
        <v>903</v>
      </c>
      <c r="D61" s="854"/>
    </row>
    <row r="62" spans="1:4" ht="13.5" thickBot="1">
      <c r="A62" s="316"/>
      <c r="B62" s="316"/>
      <c r="C62" s="316"/>
      <c r="D62" s="317"/>
    </row>
    <row r="63" spans="1:4">
      <c r="A63" s="858" t="s">
        <v>99</v>
      </c>
      <c r="B63" s="859"/>
      <c r="C63" s="859"/>
      <c r="D63" s="859"/>
    </row>
    <row r="64" spans="1:4" ht="13.5" thickBot="1">
      <c r="A64" s="318"/>
      <c r="B64" s="318"/>
      <c r="C64" s="318"/>
      <c r="D64" s="319"/>
    </row>
    <row r="65" spans="1:4" ht="13.5" thickBot="1">
      <c r="A65" s="860" t="s">
        <v>904</v>
      </c>
      <c r="B65" s="861"/>
      <c r="C65" s="861"/>
      <c r="D65" s="862"/>
    </row>
    <row r="66" spans="1:4" ht="13.5" thickBot="1">
      <c r="A66" s="320"/>
      <c r="B66" s="320"/>
      <c r="C66" s="320"/>
      <c r="D66" s="321"/>
    </row>
    <row r="67" spans="1:4" ht="13.5" thickBot="1">
      <c r="A67" s="730" t="s">
        <v>935</v>
      </c>
      <c r="B67" s="863"/>
      <c r="C67" s="863"/>
      <c r="D67" s="747"/>
    </row>
    <row r="68" spans="1:4">
      <c r="A68" s="229"/>
      <c r="B68" s="229"/>
      <c r="C68" s="229"/>
      <c r="D68" s="229"/>
    </row>
    <row r="69" spans="1:4">
      <c r="A69" s="697" t="s">
        <v>3</v>
      </c>
      <c r="B69" s="698"/>
      <c r="C69" s="697" t="s">
        <v>103</v>
      </c>
      <c r="D69" s="699"/>
    </row>
    <row r="70" spans="1:4">
      <c r="A70" s="695" t="s">
        <v>273</v>
      </c>
      <c r="B70" s="696"/>
      <c r="C70" s="864"/>
      <c r="D70" s="865"/>
    </row>
    <row r="71" spans="1:4" ht="13.5" thickBot="1">
      <c r="A71" s="297"/>
      <c r="B71" s="297"/>
      <c r="C71" s="297"/>
      <c r="D71" s="298"/>
    </row>
    <row r="72" spans="1:4" ht="13.5" thickBot="1">
      <c r="A72" s="730" t="s">
        <v>1003</v>
      </c>
      <c r="B72" s="863"/>
      <c r="C72" s="863"/>
      <c r="D72" s="747"/>
    </row>
    <row r="73" spans="1:4">
      <c r="A73" s="229"/>
      <c r="B73" s="229"/>
      <c r="C73" s="229"/>
      <c r="D73" s="229"/>
    </row>
    <row r="74" spans="1:4">
      <c r="A74" s="697" t="s">
        <v>106</v>
      </c>
      <c r="B74" s="699"/>
      <c r="C74" s="699"/>
      <c r="D74" s="698"/>
    </row>
    <row r="75" spans="1:4">
      <c r="A75" s="767" t="s">
        <v>961</v>
      </c>
      <c r="B75" s="866"/>
      <c r="C75" s="866"/>
      <c r="D75" s="867"/>
    </row>
    <row r="76" spans="1:4" ht="13.5" thickBot="1">
      <c r="A76" s="228"/>
      <c r="B76" s="228"/>
      <c r="C76" s="228"/>
      <c r="D76" s="228"/>
    </row>
    <row r="77" spans="1:4" ht="13.5" thickBot="1">
      <c r="A77" s="868" t="s">
        <v>402</v>
      </c>
      <c r="B77" s="869"/>
      <c r="C77" s="869"/>
      <c r="D77" s="870"/>
    </row>
    <row r="78" spans="1:4">
      <c r="A78" s="322"/>
      <c r="B78" s="322"/>
      <c r="C78" s="322"/>
      <c r="D78" s="322"/>
    </row>
    <row r="79" spans="1:4">
      <c r="A79" s="871" t="s">
        <v>108</v>
      </c>
      <c r="B79" s="872"/>
      <c r="C79" s="872"/>
      <c r="D79" s="873"/>
    </row>
    <row r="80" spans="1:4">
      <c r="A80" s="877" t="s">
        <v>193</v>
      </c>
      <c r="B80" s="878"/>
      <c r="C80" s="878"/>
      <c r="D80" s="879"/>
    </row>
    <row r="81" spans="1:4" ht="13.5" thickBot="1">
      <c r="A81" s="323"/>
      <c r="B81" s="323"/>
      <c r="C81" s="323"/>
      <c r="D81" s="323"/>
    </row>
    <row r="82" spans="1:4" ht="13.5" thickBot="1">
      <c r="A82" s="880" t="s">
        <v>1062</v>
      </c>
      <c r="B82" s="881"/>
      <c r="C82" s="881"/>
      <c r="D82" s="882"/>
    </row>
    <row r="83" spans="1:4">
      <c r="A83" s="883" t="s">
        <v>274</v>
      </c>
      <c r="B83" s="884"/>
      <c r="C83" s="884"/>
      <c r="D83" s="885"/>
    </row>
    <row r="84" spans="1:4" ht="13.5" thickBot="1">
      <c r="A84" s="323"/>
      <c r="B84" s="323"/>
      <c r="C84" s="323"/>
      <c r="D84" s="323"/>
    </row>
    <row r="85" spans="1:4">
      <c r="A85" s="886" t="s">
        <v>937</v>
      </c>
      <c r="B85" s="887"/>
      <c r="C85" s="887"/>
      <c r="D85" s="888"/>
    </row>
    <row r="86" spans="1:4" ht="13.5">
      <c r="A86" s="889" t="s">
        <v>1063</v>
      </c>
      <c r="B86" s="890"/>
      <c r="C86" s="890"/>
      <c r="D86" s="891"/>
    </row>
    <row r="87" spans="1:4" ht="13.5">
      <c r="A87" s="889" t="s">
        <v>1064</v>
      </c>
      <c r="B87" s="890"/>
      <c r="C87" s="890"/>
      <c r="D87" s="891"/>
    </row>
    <row r="88" spans="1:4" ht="13.5">
      <c r="A88" s="889" t="s">
        <v>1065</v>
      </c>
      <c r="B88" s="890"/>
      <c r="C88" s="890"/>
      <c r="D88" s="891"/>
    </row>
    <row r="89" spans="1:4" ht="13.5">
      <c r="A89" s="889" t="s">
        <v>1066</v>
      </c>
      <c r="B89" s="890"/>
      <c r="C89" s="890"/>
      <c r="D89" s="891"/>
    </row>
    <row r="90" spans="1:4" ht="13.5">
      <c r="A90" s="889" t="s">
        <v>1067</v>
      </c>
      <c r="B90" s="890"/>
      <c r="C90" s="890"/>
      <c r="D90" s="891"/>
    </row>
    <row r="91" spans="1:4" ht="13.5">
      <c r="A91" s="892" t="s">
        <v>257</v>
      </c>
      <c r="B91" s="893"/>
      <c r="C91" s="896" t="s">
        <v>1068</v>
      </c>
      <c r="D91" s="897"/>
    </row>
    <row r="92" spans="1:4" ht="13.5">
      <c r="A92" s="894"/>
      <c r="B92" s="895"/>
      <c r="C92" s="896" t="s">
        <v>1069</v>
      </c>
      <c r="D92" s="897"/>
    </row>
    <row r="93" spans="1:4">
      <c r="A93" s="225"/>
      <c r="B93" s="225"/>
      <c r="C93" s="225"/>
      <c r="D93" s="324"/>
    </row>
    <row r="94" spans="1:4">
      <c r="A94" s="874"/>
      <c r="B94" s="875"/>
      <c r="C94" s="875"/>
      <c r="D94" s="876"/>
    </row>
  </sheetData>
  <mergeCells count="85">
    <mergeCell ref="A77:D77"/>
    <mergeCell ref="A79:D79"/>
    <mergeCell ref="A94:D94"/>
    <mergeCell ref="A80:D80"/>
    <mergeCell ref="A82:D82"/>
    <mergeCell ref="A83:D83"/>
    <mergeCell ref="A85:D85"/>
    <mergeCell ref="A86:D86"/>
    <mergeCell ref="A91:B92"/>
    <mergeCell ref="C91:D91"/>
    <mergeCell ref="C92:D92"/>
    <mergeCell ref="A87:D87"/>
    <mergeCell ref="A88:D88"/>
    <mergeCell ref="A89:D89"/>
    <mergeCell ref="A90:D90"/>
    <mergeCell ref="A70:B70"/>
    <mergeCell ref="C70:D70"/>
    <mergeCell ref="A72:D72"/>
    <mergeCell ref="A74:D74"/>
    <mergeCell ref="A75:D75"/>
    <mergeCell ref="A63:D63"/>
    <mergeCell ref="A65:D65"/>
    <mergeCell ref="A67:D67"/>
    <mergeCell ref="A69:B69"/>
    <mergeCell ref="C69:D69"/>
    <mergeCell ref="C54:D54"/>
    <mergeCell ref="A55:B55"/>
    <mergeCell ref="C55:D55"/>
    <mergeCell ref="A54:B54"/>
    <mergeCell ref="A52:B52"/>
    <mergeCell ref="C52:D52"/>
    <mergeCell ref="A53:B53"/>
    <mergeCell ref="C53:D53"/>
    <mergeCell ref="A60:B60"/>
    <mergeCell ref="C60:D60"/>
    <mergeCell ref="A61:B61"/>
    <mergeCell ref="C61:D61"/>
    <mergeCell ref="A57:D57"/>
    <mergeCell ref="A58:B58"/>
    <mergeCell ref="C58:D58"/>
    <mergeCell ref="A59:B59"/>
    <mergeCell ref="C59:D59"/>
    <mergeCell ref="A51:B51"/>
    <mergeCell ref="C51:D51"/>
    <mergeCell ref="A43:B43"/>
    <mergeCell ref="C43:D43"/>
    <mergeCell ref="A44:B44"/>
    <mergeCell ref="C44:D44"/>
    <mergeCell ref="C45:D45"/>
    <mergeCell ref="A46:B46"/>
    <mergeCell ref="C46:D46"/>
    <mergeCell ref="A47:B47"/>
    <mergeCell ref="C47:D47"/>
    <mergeCell ref="A50:B50"/>
    <mergeCell ref="C50:D50"/>
    <mergeCell ref="C48:D48"/>
    <mergeCell ref="A49:B49"/>
    <mergeCell ref="C49:D49"/>
    <mergeCell ref="A45:B45"/>
    <mergeCell ref="A48:B48"/>
    <mergeCell ref="A25:D25"/>
    <mergeCell ref="A26:D26"/>
    <mergeCell ref="A27:D27"/>
    <mergeCell ref="A28:D28"/>
    <mergeCell ref="A29:D29"/>
    <mergeCell ref="A30:D30"/>
    <mergeCell ref="A31:D31"/>
    <mergeCell ref="A32:D32"/>
    <mergeCell ref="A33:D33"/>
    <mergeCell ref="A42:B42"/>
    <mergeCell ref="A39:D39"/>
    <mergeCell ref="A40:D40"/>
    <mergeCell ref="A41:D41"/>
    <mergeCell ref="C42:D42"/>
    <mergeCell ref="A1:B1"/>
    <mergeCell ref="A2:B2"/>
    <mergeCell ref="A6:B6"/>
    <mergeCell ref="A8:D8"/>
    <mergeCell ref="A10:D10"/>
    <mergeCell ref="A18:B18"/>
    <mergeCell ref="A20:B20"/>
    <mergeCell ref="A19:B19"/>
    <mergeCell ref="A23:D23"/>
    <mergeCell ref="A24:D24"/>
    <mergeCell ref="A22:D22"/>
  </mergeCells>
  <printOptions horizontalCentered="1"/>
  <pageMargins left="0" right="0" top="0.78740157480314998" bottom="0.78740157480314998" header="0.31496062992126" footer="0.31496062992126"/>
  <pageSetup scale="70" orientation="portrait"/>
  <headerFooter alignWithMargins="0">
    <oddFooter>&amp;CPágina &amp;P&amp;R&amp;A</oddFooter>
  </headerFooter>
  <legacy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57"/>
  <sheetViews>
    <sheetView workbookViewId="0">
      <selection activeCell="B4" sqref="B4"/>
    </sheetView>
  </sheetViews>
  <sheetFormatPr baseColWidth="10" defaultColWidth="70.85546875" defaultRowHeight="16.5"/>
  <cols>
    <col min="1" max="1" width="116.28515625" style="162" customWidth="1"/>
    <col min="2" max="16384" width="70.85546875" style="162"/>
  </cols>
  <sheetData>
    <row r="1" spans="1:1" ht="17.25" customHeight="1">
      <c r="A1" s="163" t="s">
        <v>275</v>
      </c>
    </row>
    <row r="2" spans="1:1" ht="17.25" customHeight="1">
      <c r="A2" s="163" t="s">
        <v>276</v>
      </c>
    </row>
    <row r="3" spans="1:1" ht="17.25" customHeight="1"/>
    <row r="4" spans="1:1" ht="17.25" customHeight="1">
      <c r="A4" s="162" t="s">
        <v>277</v>
      </c>
    </row>
    <row r="5" spans="1:1" ht="17.25" customHeight="1"/>
    <row r="6" spans="1:1" ht="29.25" customHeight="1">
      <c r="A6" s="162" t="s">
        <v>278</v>
      </c>
    </row>
    <row r="7" spans="1:1" ht="17.25" customHeight="1"/>
    <row r="8" spans="1:1" ht="30.75" customHeight="1">
      <c r="A8" s="162" t="s">
        <v>279</v>
      </c>
    </row>
    <row r="9" spans="1:1" ht="31.5" customHeight="1">
      <c r="A9" s="162" t="s">
        <v>280</v>
      </c>
    </row>
    <row r="10" spans="1:1" ht="17.25" customHeight="1">
      <c r="A10" s="162" t="s">
        <v>281</v>
      </c>
    </row>
    <row r="11" spans="1:1" ht="9" customHeight="1"/>
    <row r="12" spans="1:1" ht="17.25" customHeight="1">
      <c r="A12" s="162" t="s">
        <v>282</v>
      </c>
    </row>
    <row r="13" spans="1:1" ht="17.25" customHeight="1">
      <c r="A13" s="162" t="s">
        <v>25</v>
      </c>
    </row>
    <row r="14" spans="1:1" ht="17.25" customHeight="1" thickBot="1">
      <c r="A14" s="162" t="s">
        <v>283</v>
      </c>
    </row>
    <row r="15" spans="1:1" ht="17.25" customHeight="1">
      <c r="A15" s="392" t="s">
        <v>284</v>
      </c>
    </row>
    <row r="16" spans="1:1" ht="17.25" customHeight="1">
      <c r="A16" s="218" t="s">
        <v>285</v>
      </c>
    </row>
    <row r="17" spans="1:1" ht="17.25" customHeight="1">
      <c r="A17" s="218" t="s">
        <v>683</v>
      </c>
    </row>
    <row r="18" spans="1:1" ht="17.25" customHeight="1">
      <c r="A18" s="218" t="s">
        <v>288</v>
      </c>
    </row>
    <row r="19" spans="1:1" ht="17.25" customHeight="1">
      <c r="A19" s="218" t="s">
        <v>684</v>
      </c>
    </row>
    <row r="20" spans="1:1" ht="17.25" customHeight="1">
      <c r="A20" s="218" t="s">
        <v>286</v>
      </c>
    </row>
    <row r="21" spans="1:1" ht="17.25" customHeight="1">
      <c r="A21" s="219" t="s">
        <v>685</v>
      </c>
    </row>
    <row r="22" spans="1:1" ht="17.25" customHeight="1">
      <c r="A22" s="220" t="s">
        <v>686</v>
      </c>
    </row>
    <row r="23" spans="1:1" ht="18.75" customHeight="1">
      <c r="A23" s="220" t="s">
        <v>681</v>
      </c>
    </row>
    <row r="24" spans="1:1" ht="18.75" customHeight="1">
      <c r="A24" s="220" t="s">
        <v>687</v>
      </c>
    </row>
    <row r="25" spans="1:1" ht="18.75" customHeight="1">
      <c r="A25" s="220" t="s">
        <v>688</v>
      </c>
    </row>
    <row r="26" spans="1:1" ht="18.75" customHeight="1">
      <c r="A26" s="220" t="s">
        <v>680</v>
      </c>
    </row>
    <row r="27" spans="1:1" ht="18.75" customHeight="1">
      <c r="A27" s="220" t="s">
        <v>689</v>
      </c>
    </row>
    <row r="28" spans="1:1" ht="18.75" customHeight="1">
      <c r="A28" s="220" t="s">
        <v>287</v>
      </c>
    </row>
    <row r="29" spans="1:1" ht="18.75" customHeight="1">
      <c r="A29" s="220" t="s">
        <v>1318</v>
      </c>
    </row>
    <row r="30" spans="1:1" ht="18.75" customHeight="1">
      <c r="A30" s="220" t="s">
        <v>690</v>
      </c>
    </row>
    <row r="31" spans="1:1" ht="18.75" customHeight="1">
      <c r="A31" s="220" t="s">
        <v>1145</v>
      </c>
    </row>
    <row r="32" spans="1:1" ht="18.75" customHeight="1">
      <c r="A32" s="220" t="s">
        <v>1319</v>
      </c>
    </row>
    <row r="33" spans="1:1" ht="18.75" customHeight="1">
      <c r="A33" s="220" t="s">
        <v>1196</v>
      </c>
    </row>
    <row r="34" spans="1:1" ht="18.75" customHeight="1">
      <c r="A34" s="220" t="s">
        <v>1197</v>
      </c>
    </row>
    <row r="35" spans="1:1" ht="18.75" customHeight="1">
      <c r="A35" s="393" t="s">
        <v>820</v>
      </c>
    </row>
    <row r="36" spans="1:1" ht="14.45" customHeight="1">
      <c r="A36" s="394" t="s">
        <v>1146</v>
      </c>
    </row>
    <row r="37" spans="1:1" ht="18" customHeight="1" thickBot="1">
      <c r="A37" s="395" t="s">
        <v>691</v>
      </c>
    </row>
    <row r="38" spans="1:1" ht="18" customHeight="1">
      <c r="A38" s="162" t="s">
        <v>289</v>
      </c>
    </row>
    <row r="39" spans="1:1" ht="37.5" customHeight="1">
      <c r="A39" s="162" t="s">
        <v>290</v>
      </c>
    </row>
    <row r="40" spans="1:1" ht="18" customHeight="1">
      <c r="A40" s="162" t="s">
        <v>291</v>
      </c>
    </row>
    <row r="41" spans="1:1" ht="18" customHeight="1">
      <c r="A41" s="162" t="s">
        <v>292</v>
      </c>
    </row>
    <row r="42" spans="1:1" ht="18" customHeight="1">
      <c r="A42" s="162" t="s">
        <v>293</v>
      </c>
    </row>
    <row r="43" spans="1:1" ht="18" customHeight="1">
      <c r="A43" s="162" t="s">
        <v>294</v>
      </c>
    </row>
    <row r="44" spans="1:1" ht="18" customHeight="1">
      <c r="A44" s="162" t="s">
        <v>295</v>
      </c>
    </row>
    <row r="45" spans="1:1" ht="18" customHeight="1">
      <c r="A45" s="162" t="s">
        <v>296</v>
      </c>
    </row>
    <row r="46" spans="1:1" ht="18" customHeight="1">
      <c r="A46" s="162" t="s">
        <v>297</v>
      </c>
    </row>
    <row r="47" spans="1:1" ht="18" customHeight="1">
      <c r="A47" s="162" t="s">
        <v>298</v>
      </c>
    </row>
    <row r="48" spans="1:1" ht="18" customHeight="1"/>
    <row r="49" spans="1:1" ht="18" customHeight="1">
      <c r="A49" s="162" t="s">
        <v>299</v>
      </c>
    </row>
    <row r="50" spans="1:1" ht="18" customHeight="1"/>
    <row r="51" spans="1:1" ht="18" customHeight="1">
      <c r="A51" s="162" t="s">
        <v>300</v>
      </c>
    </row>
    <row r="52" spans="1:1" ht="18" customHeight="1">
      <c r="A52" s="162" t="s">
        <v>301</v>
      </c>
    </row>
    <row r="53" spans="1:1" ht="27" customHeight="1">
      <c r="A53" s="162" t="s">
        <v>302</v>
      </c>
    </row>
    <row r="54" spans="1:1" ht="18" customHeight="1">
      <c r="A54" s="162" t="s">
        <v>303</v>
      </c>
    </row>
    <row r="55" spans="1:1" ht="18" customHeight="1">
      <c r="A55" s="162" t="s">
        <v>283</v>
      </c>
    </row>
    <row r="56" spans="1:1" ht="18" customHeight="1">
      <c r="A56" s="162" t="s">
        <v>304</v>
      </c>
    </row>
    <row r="57" spans="1:1" ht="18" customHeight="1"/>
    <row r="58" spans="1:1" ht="18" customHeight="1">
      <c r="A58" s="162" t="s">
        <v>305</v>
      </c>
    </row>
    <row r="59" spans="1:1" ht="18" customHeight="1">
      <c r="A59" s="162" t="s">
        <v>306</v>
      </c>
    </row>
    <row r="60" spans="1:1" ht="18" customHeight="1">
      <c r="A60" s="162" t="s">
        <v>307</v>
      </c>
    </row>
    <row r="61" spans="1:1" ht="18" customHeight="1">
      <c r="A61" s="162" t="s">
        <v>308</v>
      </c>
    </row>
    <row r="62" spans="1:1" ht="18" customHeight="1">
      <c r="A62" s="162" t="s">
        <v>309</v>
      </c>
    </row>
    <row r="63" spans="1:1" ht="18" customHeight="1">
      <c r="A63" s="162" t="s">
        <v>310</v>
      </c>
    </row>
    <row r="64" spans="1:1" ht="18" customHeight="1">
      <c r="A64" s="162" t="s">
        <v>311</v>
      </c>
    </row>
    <row r="65" spans="1:1" ht="18" customHeight="1">
      <c r="A65" s="162" t="s">
        <v>312</v>
      </c>
    </row>
    <row r="66" spans="1:1" ht="18" customHeight="1">
      <c r="A66" s="162" t="s">
        <v>310</v>
      </c>
    </row>
    <row r="67" spans="1:1" ht="18" customHeight="1"/>
    <row r="68" spans="1:1" ht="18" customHeight="1">
      <c r="A68" s="162" t="s">
        <v>313</v>
      </c>
    </row>
    <row r="69" spans="1:1" ht="18" customHeight="1">
      <c r="A69" s="162" t="s">
        <v>312</v>
      </c>
    </row>
    <row r="70" spans="1:1" ht="18" customHeight="1">
      <c r="A70" s="162" t="s">
        <v>310</v>
      </c>
    </row>
    <row r="71" spans="1:1" ht="30" customHeight="1">
      <c r="A71" s="162" t="s">
        <v>314</v>
      </c>
    </row>
    <row r="72" spans="1:1" ht="30.75" customHeight="1">
      <c r="A72" s="162" t="s">
        <v>312</v>
      </c>
    </row>
    <row r="73" spans="1:1" ht="18" customHeight="1">
      <c r="A73" s="162" t="s">
        <v>315</v>
      </c>
    </row>
    <row r="74" spans="1:1" ht="18" customHeight="1">
      <c r="A74" s="162" t="s">
        <v>316</v>
      </c>
    </row>
    <row r="75" spans="1:1" ht="37.5" customHeight="1">
      <c r="A75" s="162" t="s">
        <v>317</v>
      </c>
    </row>
    <row r="76" spans="1:1" ht="18" customHeight="1">
      <c r="A76" s="162" t="s">
        <v>318</v>
      </c>
    </row>
    <row r="77" spans="1:1" ht="18" customHeight="1">
      <c r="A77" s="162" t="s">
        <v>315</v>
      </c>
    </row>
    <row r="78" spans="1:1" ht="18" customHeight="1">
      <c r="A78" s="162" t="s">
        <v>319</v>
      </c>
    </row>
    <row r="79" spans="1:1" ht="18" customHeight="1">
      <c r="A79" s="162" t="s">
        <v>320</v>
      </c>
    </row>
    <row r="80" spans="1:1" ht="18" customHeight="1">
      <c r="A80" s="162" t="s">
        <v>321</v>
      </c>
    </row>
    <row r="81" spans="1:1" ht="18" customHeight="1">
      <c r="A81" s="162" t="s">
        <v>322</v>
      </c>
    </row>
    <row r="82" spans="1:1" ht="18" customHeight="1"/>
    <row r="83" spans="1:1" ht="18" customHeight="1">
      <c r="A83" s="162" t="s">
        <v>323</v>
      </c>
    </row>
    <row r="84" spans="1:1" ht="18" customHeight="1">
      <c r="A84" s="162" t="s">
        <v>324</v>
      </c>
    </row>
    <row r="85" spans="1:1" ht="18" customHeight="1">
      <c r="A85" s="162" t="s">
        <v>325</v>
      </c>
    </row>
    <row r="86" spans="1:1" ht="18" customHeight="1">
      <c r="A86" s="162" t="s">
        <v>326</v>
      </c>
    </row>
    <row r="87" spans="1:1" ht="18" customHeight="1">
      <c r="A87" s="162" t="s">
        <v>327</v>
      </c>
    </row>
    <row r="88" spans="1:1" ht="18" customHeight="1">
      <c r="A88" s="162" t="s">
        <v>328</v>
      </c>
    </row>
    <row r="89" spans="1:1" ht="18" customHeight="1">
      <c r="A89" s="162" t="s">
        <v>329</v>
      </c>
    </row>
    <row r="90" spans="1:1" ht="36" customHeight="1">
      <c r="A90" s="162" t="s">
        <v>330</v>
      </c>
    </row>
    <row r="91" spans="1:1" ht="18" customHeight="1">
      <c r="A91" s="164"/>
    </row>
    <row r="92" spans="1:1" ht="15" customHeight="1"/>
    <row r="93" spans="1:1" ht="41.25" customHeight="1">
      <c r="A93" s="162" t="s">
        <v>331</v>
      </c>
    </row>
    <row r="94" spans="1:1" ht="18" customHeight="1">
      <c r="A94" s="162" t="s">
        <v>332</v>
      </c>
    </row>
    <row r="95" spans="1:1" s="161" customFormat="1" ht="37.5" customHeight="1">
      <c r="A95" s="162" t="s">
        <v>332</v>
      </c>
    </row>
    <row r="96" spans="1:1" ht="18" customHeight="1"/>
    <row r="97" spans="1:1" ht="27.75" customHeight="1">
      <c r="A97" s="162" t="s">
        <v>333</v>
      </c>
    </row>
    <row r="98" spans="1:1" ht="18" customHeight="1">
      <c r="A98" s="162" t="s">
        <v>334</v>
      </c>
    </row>
    <row r="99" spans="1:1" ht="19.5" customHeight="1">
      <c r="A99" s="162" t="s">
        <v>335</v>
      </c>
    </row>
    <row r="100" spans="1:1" ht="18" customHeight="1">
      <c r="A100" s="162" t="s">
        <v>336</v>
      </c>
    </row>
    <row r="101" spans="1:1" ht="14.25" customHeight="1"/>
    <row r="102" spans="1:1" ht="18" customHeight="1">
      <c r="A102" s="162" t="s">
        <v>337</v>
      </c>
    </row>
    <row r="103" spans="1:1" ht="18" customHeight="1"/>
    <row r="104" spans="1:1" ht="18" customHeight="1">
      <c r="A104" s="162" t="s">
        <v>338</v>
      </c>
    </row>
    <row r="105" spans="1:1" ht="18" customHeight="1">
      <c r="A105" s="162" t="s">
        <v>1344</v>
      </c>
    </row>
    <row r="106" spans="1:1" ht="42" customHeight="1">
      <c r="A106" s="162" t="s">
        <v>1343</v>
      </c>
    </row>
    <row r="107" spans="1:1" ht="18" customHeight="1">
      <c r="A107" s="162" t="s">
        <v>1342</v>
      </c>
    </row>
    <row r="108" spans="1:1" ht="18" customHeight="1">
      <c r="A108" s="162" t="s">
        <v>339</v>
      </c>
    </row>
    <row r="109" spans="1:1" ht="18" customHeight="1">
      <c r="A109" s="162" t="s">
        <v>340</v>
      </c>
    </row>
    <row r="110" spans="1:1" ht="42.75" customHeight="1">
      <c r="A110" s="162" t="s">
        <v>341</v>
      </c>
    </row>
    <row r="111" spans="1:1" ht="57.75" customHeight="1">
      <c r="A111" s="162" t="s">
        <v>342</v>
      </c>
    </row>
    <row r="112" spans="1:1" ht="18" customHeight="1">
      <c r="A112" s="162" t="s">
        <v>343</v>
      </c>
    </row>
    <row r="113" spans="1:1" ht="45.6" customHeight="1">
      <c r="A113" s="161" t="s">
        <v>344</v>
      </c>
    </row>
    <row r="114" spans="1:1" ht="18" customHeight="1"/>
    <row r="115" spans="1:1" ht="40.5" customHeight="1">
      <c r="A115" s="162" t="s">
        <v>345</v>
      </c>
    </row>
    <row r="116" spans="1:1" ht="18" customHeight="1">
      <c r="A116" s="162" t="s">
        <v>346</v>
      </c>
    </row>
    <row r="117" spans="1:1" ht="39.75" customHeight="1"/>
    <row r="118" spans="1:1" ht="18" customHeight="1"/>
    <row r="119" spans="1:1" ht="34.5" customHeight="1">
      <c r="A119" s="162" t="s">
        <v>347</v>
      </c>
    </row>
    <row r="120" spans="1:1" ht="36.75" customHeight="1">
      <c r="A120" s="162" t="s">
        <v>348</v>
      </c>
    </row>
    <row r="121" spans="1:1" ht="36.75" customHeight="1">
      <c r="A121" s="162" t="s">
        <v>349</v>
      </c>
    </row>
    <row r="122" spans="1:1" ht="18" customHeight="1"/>
    <row r="123" spans="1:1" ht="18" customHeight="1">
      <c r="A123" s="162" t="s">
        <v>350</v>
      </c>
    </row>
    <row r="124" spans="1:1" ht="18" customHeight="1">
      <c r="A124" s="162" t="s">
        <v>351</v>
      </c>
    </row>
    <row r="125" spans="1:1" ht="35.25" customHeight="1">
      <c r="A125" s="162" t="s">
        <v>352</v>
      </c>
    </row>
    <row r="126" spans="1:1" ht="18" customHeight="1">
      <c r="A126" s="162" t="s">
        <v>353</v>
      </c>
    </row>
    <row r="127" spans="1:1" ht="18" customHeight="1">
      <c r="A127" s="162" t="s">
        <v>354</v>
      </c>
    </row>
    <row r="128" spans="1:1" ht="18" customHeight="1">
      <c r="A128" s="162" t="s">
        <v>355</v>
      </c>
    </row>
    <row r="129" spans="1:1" ht="21.75" customHeight="1">
      <c r="A129" s="162" t="s">
        <v>356</v>
      </c>
    </row>
    <row r="130" spans="1:1" ht="58.5" customHeight="1">
      <c r="A130" s="162" t="s">
        <v>357</v>
      </c>
    </row>
    <row r="131" spans="1:1" ht="18" customHeight="1"/>
    <row r="132" spans="1:1" ht="18" customHeight="1">
      <c r="A132" s="162" t="s">
        <v>358</v>
      </c>
    </row>
    <row r="133" spans="1:1" ht="18" customHeight="1"/>
    <row r="134" spans="1:1" ht="18" customHeight="1">
      <c r="A134" s="165" t="s">
        <v>359</v>
      </c>
    </row>
    <row r="135" spans="1:1" ht="18" customHeight="1">
      <c r="A135" s="165" t="s">
        <v>360</v>
      </c>
    </row>
    <row r="136" spans="1:1" ht="18" customHeight="1"/>
    <row r="137" spans="1:1" ht="18" customHeight="1"/>
    <row r="138" spans="1:1" ht="18" customHeight="1"/>
    <row r="139" spans="1:1" ht="18" customHeight="1"/>
    <row r="140" spans="1:1" ht="18" customHeight="1"/>
    <row r="141" spans="1:1" ht="18" customHeight="1"/>
    <row r="142" spans="1:1" ht="18" customHeight="1"/>
    <row r="143" spans="1:1" ht="18" customHeight="1"/>
    <row r="144" spans="1:1" ht="18" customHeight="1"/>
    <row r="145" ht="18" customHeight="1"/>
    <row r="146" ht="18" customHeight="1"/>
    <row r="147" ht="18" customHeight="1"/>
    <row r="148" ht="18" customHeight="1"/>
    <row r="149" ht="18" customHeight="1"/>
    <row r="150" ht="18" customHeight="1"/>
    <row r="151" ht="18" customHeight="1"/>
    <row r="152" ht="18" customHeight="1"/>
    <row r="153" ht="18" customHeight="1"/>
    <row r="154" ht="18" customHeight="1"/>
    <row r="155" ht="18" customHeight="1"/>
    <row r="156" ht="18" customHeight="1"/>
    <row r="157" ht="18" customHeight="1"/>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3"/>
  <sheetViews>
    <sheetView topLeftCell="A54" workbookViewId="0">
      <selection activeCell="A26" sqref="A26"/>
    </sheetView>
  </sheetViews>
  <sheetFormatPr baseColWidth="10" defaultColWidth="11.42578125" defaultRowHeight="12.75"/>
  <cols>
    <col min="1" max="1" width="42.85546875" customWidth="1"/>
    <col min="2" max="2" width="99.28515625" customWidth="1"/>
  </cols>
  <sheetData>
    <row r="1" spans="1:2" ht="15">
      <c r="A1" s="913"/>
      <c r="B1" s="914"/>
    </row>
    <row r="2" spans="1:2">
      <c r="A2" s="915" t="s">
        <v>361</v>
      </c>
      <c r="B2" s="916"/>
    </row>
    <row r="3" spans="1:2">
      <c r="A3" s="149"/>
      <c r="B3" s="149"/>
    </row>
    <row r="4" spans="1:2">
      <c r="A4" s="150" t="s">
        <v>31</v>
      </c>
      <c r="B4" s="151"/>
    </row>
    <row r="5" spans="1:2">
      <c r="A5" s="149"/>
      <c r="B5" s="149"/>
    </row>
    <row r="6" spans="1:2" ht="15">
      <c r="A6" s="907" t="s">
        <v>32</v>
      </c>
      <c r="B6" s="908"/>
    </row>
    <row r="7" spans="1:2">
      <c r="A7" s="150"/>
      <c r="B7" s="150"/>
    </row>
    <row r="8" spans="1:2" ht="45.95" customHeight="1">
      <c r="A8" s="917" t="s">
        <v>827</v>
      </c>
      <c r="B8" s="917"/>
    </row>
    <row r="10" spans="1:2" ht="15">
      <c r="A10" s="907" t="s">
        <v>34</v>
      </c>
      <c r="B10" s="908"/>
    </row>
    <row r="11" spans="1:2">
      <c r="A11" s="152"/>
      <c r="B11" s="152"/>
    </row>
    <row r="12" spans="1:2">
      <c r="A12" s="153" t="s">
        <v>35</v>
      </c>
      <c r="B12" s="154" t="s">
        <v>362</v>
      </c>
    </row>
    <row r="13" spans="1:2">
      <c r="A13" s="153" t="s">
        <v>36</v>
      </c>
      <c r="B13" s="154" t="s">
        <v>363</v>
      </c>
    </row>
    <row r="14" spans="1:2">
      <c r="A14" s="153" t="s">
        <v>37</v>
      </c>
      <c r="B14" s="154" t="s">
        <v>364</v>
      </c>
    </row>
    <row r="16" spans="1:2" ht="76.5">
      <c r="A16" s="288" t="s">
        <v>38</v>
      </c>
      <c r="B16" s="222" t="s">
        <v>365</v>
      </c>
    </row>
    <row r="17" spans="1:2">
      <c r="A17" s="155"/>
      <c r="B17" s="156"/>
    </row>
    <row r="18" spans="1:2" ht="15">
      <c r="A18" s="907" t="s">
        <v>366</v>
      </c>
      <c r="B18" s="908"/>
    </row>
    <row r="20" spans="1:2">
      <c r="A20" s="909" t="s">
        <v>1251</v>
      </c>
      <c r="B20" s="909"/>
    </row>
    <row r="22" spans="1:2" ht="15">
      <c r="A22" s="907" t="s">
        <v>169</v>
      </c>
      <c r="B22" s="908"/>
    </row>
    <row r="23" spans="1:2">
      <c r="A23" s="150"/>
      <c r="B23" s="150"/>
    </row>
    <row r="24" spans="1:2">
      <c r="A24" s="157" t="s">
        <v>51</v>
      </c>
      <c r="B24" s="158" t="s">
        <v>3</v>
      </c>
    </row>
    <row r="25" spans="1:2">
      <c r="A25" s="910" t="s">
        <v>367</v>
      </c>
      <c r="B25" s="911"/>
    </row>
    <row r="26" spans="1:2" ht="38.25">
      <c r="A26" s="325" t="s">
        <v>1457</v>
      </c>
      <c r="B26" s="326" t="s">
        <v>368</v>
      </c>
    </row>
    <row r="27" spans="1:2" ht="25.5">
      <c r="A27" s="325" t="s">
        <v>369</v>
      </c>
      <c r="B27" s="326" t="s">
        <v>368</v>
      </c>
    </row>
    <row r="28" spans="1:2" ht="38.25">
      <c r="A28" s="327" t="s">
        <v>1346</v>
      </c>
      <c r="B28" s="328" t="s">
        <v>368</v>
      </c>
    </row>
    <row r="29" spans="1:2">
      <c r="A29" s="325" t="s">
        <v>1070</v>
      </c>
      <c r="B29" s="329">
        <v>4000000</v>
      </c>
    </row>
    <row r="30" spans="1:2">
      <c r="A30" s="325" t="s">
        <v>370</v>
      </c>
      <c r="B30" s="330">
        <v>4000000</v>
      </c>
    </row>
    <row r="31" spans="1:2">
      <c r="A31" s="331" t="s">
        <v>1071</v>
      </c>
      <c r="B31" s="300" t="s">
        <v>1072</v>
      </c>
    </row>
    <row r="32" spans="1:2" ht="13.5" thickBot="1">
      <c r="A32" s="331" t="s">
        <v>1073</v>
      </c>
      <c r="B32" s="300" t="s">
        <v>1074</v>
      </c>
    </row>
    <row r="33" spans="1:2" ht="13.5" thickBot="1">
      <c r="A33" s="912" t="s">
        <v>847</v>
      </c>
      <c r="B33" s="912"/>
    </row>
    <row r="34" spans="1:2" ht="51">
      <c r="A34" s="159" t="s">
        <v>51</v>
      </c>
      <c r="B34" s="158" t="s">
        <v>371</v>
      </c>
    </row>
    <row r="35" spans="1:2" ht="50.45" customHeight="1">
      <c r="A35" s="236" t="s">
        <v>1075</v>
      </c>
      <c r="B35" s="223" t="s">
        <v>1439</v>
      </c>
    </row>
    <row r="36" spans="1:2" ht="38.25">
      <c r="A36" s="236" t="s">
        <v>372</v>
      </c>
      <c r="B36" s="223" t="s">
        <v>1076</v>
      </c>
    </row>
    <row r="37" spans="1:2" ht="25.5">
      <c r="A37" s="236" t="s">
        <v>57</v>
      </c>
      <c r="B37" s="223" t="s">
        <v>1077</v>
      </c>
    </row>
    <row r="38" spans="1:2" ht="49.5" customHeight="1">
      <c r="A38" s="233" t="s">
        <v>58</v>
      </c>
      <c r="B38" s="222" t="s">
        <v>855</v>
      </c>
    </row>
    <row r="39" spans="1:2" ht="25.5">
      <c r="A39" s="236" t="s">
        <v>373</v>
      </c>
      <c r="B39" s="223" t="s">
        <v>374</v>
      </c>
    </row>
    <row r="40" spans="1:2" ht="63.75">
      <c r="A40" s="233" t="s">
        <v>856</v>
      </c>
      <c r="B40" s="230" t="s">
        <v>857</v>
      </c>
    </row>
    <row r="41" spans="1:2" ht="25.5">
      <c r="A41" s="236" t="s">
        <v>1078</v>
      </c>
      <c r="B41" s="223" t="s">
        <v>1079</v>
      </c>
    </row>
    <row r="42" spans="1:2" ht="25.5">
      <c r="A42" s="236" t="s">
        <v>375</v>
      </c>
      <c r="B42" s="223" t="s">
        <v>376</v>
      </c>
    </row>
    <row r="43" spans="1:2" ht="25.5">
      <c r="A43" s="236" t="s">
        <v>377</v>
      </c>
      <c r="B43" s="223" t="s">
        <v>378</v>
      </c>
    </row>
    <row r="44" spans="1:2" ht="38.25">
      <c r="A44" s="236" t="s">
        <v>70</v>
      </c>
      <c r="B44" s="332" t="s">
        <v>1080</v>
      </c>
    </row>
    <row r="45" spans="1:2" ht="25.5">
      <c r="A45" s="236" t="s">
        <v>90</v>
      </c>
      <c r="B45" s="223" t="s">
        <v>379</v>
      </c>
    </row>
    <row r="46" spans="1:2" ht="25.5">
      <c r="A46" s="236" t="s">
        <v>1081</v>
      </c>
      <c r="B46" s="223" t="s">
        <v>1082</v>
      </c>
    </row>
    <row r="47" spans="1:2" ht="25.5">
      <c r="A47" s="236" t="s">
        <v>380</v>
      </c>
      <c r="B47" s="223" t="s">
        <v>381</v>
      </c>
    </row>
    <row r="48" spans="1:2" ht="77.25" thickBot="1">
      <c r="A48" s="236" t="s">
        <v>272</v>
      </c>
      <c r="B48" s="333" t="s">
        <v>1083</v>
      </c>
    </row>
    <row r="49" spans="1:2">
      <c r="A49" s="725" t="s">
        <v>99</v>
      </c>
      <c r="B49" s="725"/>
    </row>
    <row r="50" spans="1:2" ht="13.5" thickBot="1">
      <c r="A50" s="334"/>
      <c r="B50" s="223"/>
    </row>
    <row r="51" spans="1:2">
      <c r="A51" s="689" t="s">
        <v>904</v>
      </c>
      <c r="B51" s="689"/>
    </row>
    <row r="52" spans="1:2" ht="13.5" thickBot="1">
      <c r="A52" s="277"/>
      <c r="B52" s="335"/>
    </row>
    <row r="53" spans="1:2" ht="13.5" thickBot="1">
      <c r="A53" s="673" t="s">
        <v>189</v>
      </c>
      <c r="B53" s="673"/>
    </row>
    <row r="54" spans="1:2">
      <c r="A54" s="229"/>
      <c r="B54" s="229"/>
    </row>
    <row r="55" spans="1:2">
      <c r="A55" s="249" t="s">
        <v>3</v>
      </c>
      <c r="B55" s="249" t="s">
        <v>103</v>
      </c>
    </row>
    <row r="56" spans="1:2">
      <c r="A56" s="695" t="s">
        <v>1084</v>
      </c>
      <c r="B56" s="696"/>
    </row>
    <row r="57" spans="1:2" ht="13.5" thickBot="1">
      <c r="A57" s="297"/>
      <c r="B57" s="298"/>
    </row>
    <row r="58" spans="1:2" ht="13.5" thickBot="1">
      <c r="A58" s="673" t="s">
        <v>190</v>
      </c>
      <c r="B58" s="673"/>
    </row>
    <row r="59" spans="1:2">
      <c r="A59" s="229"/>
      <c r="B59" s="229"/>
    </row>
    <row r="60" spans="1:2">
      <c r="A60" s="902" t="s">
        <v>106</v>
      </c>
      <c r="B60" s="902"/>
    </row>
    <row r="61" spans="1:2">
      <c r="A61" s="903" t="s">
        <v>961</v>
      </c>
      <c r="B61" s="903"/>
    </row>
    <row r="62" spans="1:2" ht="13.5" thickBot="1">
      <c r="A62" s="228"/>
      <c r="B62" s="228"/>
    </row>
    <row r="63" spans="1:2" ht="13.5" thickBot="1">
      <c r="A63" s="904" t="s">
        <v>191</v>
      </c>
      <c r="B63" s="904"/>
    </row>
    <row r="64" spans="1:2">
      <c r="A64" s="322"/>
      <c r="B64" s="322"/>
    </row>
    <row r="65" spans="1:2">
      <c r="A65" s="905" t="s">
        <v>108</v>
      </c>
      <c r="B65" s="905"/>
    </row>
    <row r="66" spans="1:2">
      <c r="A66" s="906" t="s">
        <v>193</v>
      </c>
      <c r="B66" s="906"/>
    </row>
    <row r="67" spans="1:2" ht="13.5" thickBot="1">
      <c r="A67" s="336"/>
      <c r="B67" s="336"/>
    </row>
    <row r="68" spans="1:2">
      <c r="A68" s="727" t="s">
        <v>194</v>
      </c>
      <c r="B68" s="727"/>
    </row>
    <row r="69" spans="1:2">
      <c r="A69" s="337" t="s">
        <v>383</v>
      </c>
      <c r="B69" s="338" t="s">
        <v>384</v>
      </c>
    </row>
    <row r="70" spans="1:2" ht="13.5">
      <c r="A70" s="898" t="s">
        <v>385</v>
      </c>
      <c r="B70" s="299" t="s">
        <v>1085</v>
      </c>
    </row>
    <row r="71" spans="1:2" ht="13.5">
      <c r="A71" s="898"/>
      <c r="B71" s="299" t="s">
        <v>1086</v>
      </c>
    </row>
    <row r="72" spans="1:2" ht="40.5">
      <c r="A72" s="898"/>
      <c r="B72" s="339" t="s">
        <v>1087</v>
      </c>
    </row>
    <row r="73" spans="1:2" ht="40.5">
      <c r="A73" s="898"/>
      <c r="B73" s="299" t="s">
        <v>1088</v>
      </c>
    </row>
    <row r="74" spans="1:2" ht="54">
      <c r="A74" s="898"/>
      <c r="B74" s="299" t="s">
        <v>1089</v>
      </c>
    </row>
    <row r="75" spans="1:2">
      <c r="A75" s="898" t="s">
        <v>386</v>
      </c>
      <c r="B75" s="340" t="s">
        <v>387</v>
      </c>
    </row>
    <row r="76" spans="1:2">
      <c r="A76" s="898"/>
      <c r="B76" s="341" t="s">
        <v>388</v>
      </c>
    </row>
    <row r="77" spans="1:2" ht="27">
      <c r="A77" s="899" t="s">
        <v>389</v>
      </c>
      <c r="B77" s="339" t="s">
        <v>1090</v>
      </c>
    </row>
    <row r="78" spans="1:2" ht="27">
      <c r="A78" s="900"/>
      <c r="B78" s="339" t="s">
        <v>1091</v>
      </c>
    </row>
    <row r="79" spans="1:2" ht="13.5">
      <c r="A79" s="900"/>
      <c r="B79" s="299" t="s">
        <v>1086</v>
      </c>
    </row>
    <row r="80" spans="1:2" ht="27">
      <c r="A80" s="901"/>
      <c r="B80" s="339" t="s">
        <v>1092</v>
      </c>
    </row>
    <row r="81" spans="1:2">
      <c r="A81" s="898" t="s">
        <v>391</v>
      </c>
      <c r="B81" s="342"/>
    </row>
    <row r="82" spans="1:2">
      <c r="A82" s="898"/>
      <c r="B82" s="343" t="s">
        <v>390</v>
      </c>
    </row>
    <row r="83" spans="1:2">
      <c r="A83" s="898"/>
      <c r="B83" s="341" t="s">
        <v>392</v>
      </c>
    </row>
  </sheetData>
  <mergeCells count="25">
    <mergeCell ref="A1:B1"/>
    <mergeCell ref="A2:B2"/>
    <mergeCell ref="A6:B6"/>
    <mergeCell ref="A8:B8"/>
    <mergeCell ref="A10:B10"/>
    <mergeCell ref="A18:B18"/>
    <mergeCell ref="A20:B20"/>
    <mergeCell ref="A22:B22"/>
    <mergeCell ref="A25:B25"/>
    <mergeCell ref="A58:B58"/>
    <mergeCell ref="A33:B33"/>
    <mergeCell ref="A49:B49"/>
    <mergeCell ref="A51:B51"/>
    <mergeCell ref="A53:B53"/>
    <mergeCell ref="A56:B56"/>
    <mergeCell ref="A60:B60"/>
    <mergeCell ref="A61:B61"/>
    <mergeCell ref="A63:B63"/>
    <mergeCell ref="A65:B65"/>
    <mergeCell ref="A66:B66"/>
    <mergeCell ref="A68:B68"/>
    <mergeCell ref="A70:A74"/>
    <mergeCell ref="A75:A76"/>
    <mergeCell ref="A77:A80"/>
    <mergeCell ref="A81:A83"/>
  </mergeCell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8"/>
  <sheetViews>
    <sheetView topLeftCell="A4" workbookViewId="0">
      <selection activeCell="G11" sqref="G11"/>
    </sheetView>
  </sheetViews>
  <sheetFormatPr baseColWidth="10" defaultColWidth="11.42578125" defaultRowHeight="16.5"/>
  <cols>
    <col min="1" max="1" width="102.140625" style="144" customWidth="1"/>
    <col min="2" max="16384" width="11.42578125" style="144"/>
  </cols>
  <sheetData>
    <row r="1" spans="1:1">
      <c r="A1" s="206" t="s">
        <v>393</v>
      </c>
    </row>
    <row r="2" spans="1:1">
      <c r="A2" s="206" t="s">
        <v>394</v>
      </c>
    </row>
    <row r="3" spans="1:1" ht="62.25" customHeight="1">
      <c r="A3" s="145" t="s">
        <v>1093</v>
      </c>
    </row>
    <row r="4" spans="1:1" ht="7.5" customHeight="1">
      <c r="A4" s="146"/>
    </row>
    <row r="5" spans="1:1">
      <c r="A5" s="206" t="s">
        <v>395</v>
      </c>
    </row>
    <row r="6" spans="1:1">
      <c r="A6" s="147" t="s">
        <v>396</v>
      </c>
    </row>
    <row r="7" spans="1:1">
      <c r="A7" s="147" t="s">
        <v>397</v>
      </c>
    </row>
    <row r="8" spans="1:1">
      <c r="A8" s="147" t="s">
        <v>398</v>
      </c>
    </row>
    <row r="9" spans="1:1">
      <c r="A9" s="147" t="s">
        <v>399</v>
      </c>
    </row>
    <row r="10" spans="1:1">
      <c r="A10" s="147" t="s">
        <v>400</v>
      </c>
    </row>
    <row r="11" spans="1:1">
      <c r="A11" s="147" t="s">
        <v>401</v>
      </c>
    </row>
    <row r="12" spans="1:1">
      <c r="A12" s="146"/>
    </row>
    <row r="13" spans="1:1">
      <c r="A13" s="206" t="s">
        <v>402</v>
      </c>
    </row>
    <row r="14" spans="1:1" ht="17.25" thickBot="1">
      <c r="A14" s="148" t="s">
        <v>403</v>
      </c>
    </row>
    <row r="15" spans="1:1" ht="17.25" thickBot="1">
      <c r="A15" s="344" t="s">
        <v>937</v>
      </c>
    </row>
    <row r="16" spans="1:1">
      <c r="A16" s="299" t="s">
        <v>905</v>
      </c>
    </row>
    <row r="17" spans="1:1">
      <c r="A17" s="299" t="s">
        <v>1094</v>
      </c>
    </row>
    <row r="18" spans="1:1">
      <c r="A18" s="299" t="s">
        <v>1095</v>
      </c>
    </row>
    <row r="19" spans="1:1">
      <c r="A19" s="299" t="s">
        <v>905</v>
      </c>
    </row>
    <row r="20" spans="1:1">
      <c r="A20" s="299" t="s">
        <v>1096</v>
      </c>
    </row>
    <row r="21" spans="1:1">
      <c r="A21" s="299" t="s">
        <v>1097</v>
      </c>
    </row>
    <row r="22" spans="1:1">
      <c r="A22" s="299" t="s">
        <v>1098</v>
      </c>
    </row>
    <row r="23" spans="1:1">
      <c r="A23" s="339" t="s">
        <v>905</v>
      </c>
    </row>
    <row r="24" spans="1:1">
      <c r="A24" s="299" t="s">
        <v>1099</v>
      </c>
    </row>
    <row r="25" spans="1:1">
      <c r="A25" s="299" t="s">
        <v>910</v>
      </c>
    </row>
    <row r="26" spans="1:1">
      <c r="A26" s="299" t="s">
        <v>8</v>
      </c>
    </row>
    <row r="27" spans="1:1">
      <c r="A27" s="339" t="s">
        <v>1100</v>
      </c>
    </row>
    <row r="28" spans="1:1">
      <c r="A28" s="299" t="s">
        <v>1101</v>
      </c>
    </row>
  </sheetData>
  <pageMargins left="0.7" right="0.7" top="0.75" bottom="0.75" header="0.3" footer="0.3"/>
  <pageSetup orientation="portrait" horizontalDpi="300" verticalDpi="30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6"/>
  <sheetViews>
    <sheetView topLeftCell="A28" zoomScale="89" zoomScaleNormal="89" workbookViewId="0">
      <selection sqref="A1:B1"/>
    </sheetView>
  </sheetViews>
  <sheetFormatPr baseColWidth="10" defaultColWidth="11.42578125" defaultRowHeight="12.75"/>
  <cols>
    <col min="1" max="1" width="53" style="121" customWidth="1"/>
    <col min="2" max="2" width="63.140625" style="121" customWidth="1"/>
    <col min="3" max="4" width="11.42578125" style="122"/>
    <col min="5" max="5" width="37.7109375" style="122" customWidth="1"/>
    <col min="6" max="16384" width="11.42578125" style="122"/>
  </cols>
  <sheetData>
    <row r="1" spans="1:5">
      <c r="A1" s="772" t="str">
        <f>'12. TRDM'!A1:B1</f>
        <v>MUNICIPIO DE GIRARDOT</v>
      </c>
      <c r="B1" s="773"/>
    </row>
    <row r="2" spans="1:5" ht="13.5" thickBot="1">
      <c r="A2" s="722" t="s">
        <v>404</v>
      </c>
      <c r="B2" s="928"/>
    </row>
    <row r="3" spans="1:5">
      <c r="A3" s="123"/>
      <c r="B3" s="962"/>
      <c r="C3" s="963"/>
      <c r="D3" s="963"/>
      <c r="E3" s="964"/>
    </row>
    <row r="4" spans="1:5">
      <c r="A4" s="124" t="s">
        <v>31</v>
      </c>
      <c r="B4" s="965"/>
      <c r="C4" s="966"/>
      <c r="D4" s="966"/>
      <c r="E4" s="967"/>
    </row>
    <row r="5" spans="1:5">
      <c r="A5" s="123"/>
      <c r="B5" s="965"/>
      <c r="C5" s="966"/>
      <c r="D5" s="966"/>
      <c r="E5" s="967"/>
    </row>
    <row r="6" spans="1:5">
      <c r="A6" s="968" t="s">
        <v>32</v>
      </c>
      <c r="B6" s="969"/>
      <c r="C6" s="969"/>
      <c r="D6" s="969"/>
      <c r="E6" s="970"/>
    </row>
    <row r="7" spans="1:5">
      <c r="A7" s="128"/>
      <c r="B7" s="128"/>
    </row>
    <row r="8" spans="1:5" ht="12.75" customHeight="1">
      <c r="A8" s="971" t="s">
        <v>405</v>
      </c>
      <c r="B8" s="972"/>
      <c r="C8" s="972"/>
      <c r="D8" s="972"/>
      <c r="E8" s="973"/>
    </row>
    <row r="9" spans="1:5">
      <c r="A9" s="128"/>
      <c r="B9" s="128"/>
    </row>
    <row r="10" spans="1:5">
      <c r="A10" s="968" t="s">
        <v>34</v>
      </c>
      <c r="B10" s="969"/>
      <c r="C10" s="969"/>
      <c r="D10" s="969"/>
      <c r="E10" s="970"/>
    </row>
    <row r="11" spans="1:5">
      <c r="A11" s="130"/>
      <c r="B11" s="130"/>
    </row>
    <row r="12" spans="1:5">
      <c r="A12" s="131" t="s">
        <v>35</v>
      </c>
      <c r="B12" s="974" t="str">
        <f>A1</f>
        <v>MUNICIPIO DE GIRARDOT</v>
      </c>
      <c r="C12" s="974"/>
      <c r="D12" s="974"/>
      <c r="E12" s="974"/>
    </row>
    <row r="13" spans="1:5">
      <c r="A13" s="131" t="s">
        <v>36</v>
      </c>
      <c r="B13" s="974" t="str">
        <f>A1</f>
        <v>MUNICIPIO DE GIRARDOT</v>
      </c>
      <c r="C13" s="974"/>
      <c r="D13" s="974"/>
      <c r="E13" s="974"/>
    </row>
    <row r="14" spans="1:5">
      <c r="A14" s="131" t="s">
        <v>37</v>
      </c>
      <c r="B14" s="974" t="str">
        <f>A1</f>
        <v>MUNICIPIO DE GIRARDOT</v>
      </c>
      <c r="C14" s="974"/>
      <c r="D14" s="974"/>
      <c r="E14" s="974"/>
    </row>
    <row r="16" spans="1:5">
      <c r="A16" s="921" t="s">
        <v>38</v>
      </c>
      <c r="B16" s="929"/>
      <c r="C16" s="930"/>
      <c r="D16" s="930"/>
      <c r="E16" s="931"/>
    </row>
    <row r="17" spans="1:5">
      <c r="A17" s="921"/>
      <c r="B17" s="932" t="s">
        <v>1102</v>
      </c>
      <c r="C17" s="933"/>
      <c r="D17" s="933"/>
      <c r="E17" s="934"/>
    </row>
    <row r="18" spans="1:5">
      <c r="A18" s="921"/>
      <c r="B18" s="932" t="s">
        <v>1103</v>
      </c>
      <c r="C18" s="933"/>
      <c r="D18" s="933"/>
      <c r="E18" s="934"/>
    </row>
    <row r="20" spans="1:5">
      <c r="A20" s="968" t="s">
        <v>197</v>
      </c>
      <c r="B20" s="969"/>
      <c r="C20" s="969"/>
      <c r="D20" s="969"/>
      <c r="E20" s="970"/>
    </row>
    <row r="21" spans="1:5">
      <c r="A21" s="918" t="s">
        <v>1104</v>
      </c>
      <c r="B21" s="918"/>
    </row>
    <row r="22" spans="1:5">
      <c r="A22" s="919" t="s">
        <v>198</v>
      </c>
      <c r="B22" s="345" t="s">
        <v>1340</v>
      </c>
    </row>
    <row r="23" spans="1:5" ht="13.5" thickBot="1">
      <c r="A23" s="920"/>
      <c r="B23" s="345" t="s">
        <v>1105</v>
      </c>
    </row>
    <row r="24" spans="1:5" ht="16.5">
      <c r="A24" s="923" t="s">
        <v>1106</v>
      </c>
      <c r="B24" s="924"/>
      <c r="C24" s="924"/>
      <c r="D24" s="924"/>
      <c r="E24" s="925"/>
    </row>
    <row r="25" spans="1:5">
      <c r="A25" s="926" t="s">
        <v>1107</v>
      </c>
      <c r="B25" s="926"/>
      <c r="C25" s="926"/>
      <c r="D25" s="926"/>
      <c r="E25" s="926"/>
    </row>
    <row r="26" spans="1:5">
      <c r="A26" s="926" t="s">
        <v>1108</v>
      </c>
      <c r="B26" s="926"/>
      <c r="C26" s="926"/>
      <c r="D26" s="926"/>
      <c r="E26" s="926"/>
    </row>
    <row r="27" spans="1:5">
      <c r="A27" s="926" t="s">
        <v>1109</v>
      </c>
      <c r="B27" s="926"/>
      <c r="C27" s="926"/>
      <c r="D27" s="926"/>
      <c r="E27" s="926"/>
    </row>
    <row r="28" spans="1:5">
      <c r="A28" s="926" t="s">
        <v>1110</v>
      </c>
      <c r="B28" s="926"/>
      <c r="C28" s="926"/>
      <c r="D28" s="926"/>
      <c r="E28" s="926"/>
    </row>
    <row r="29" spans="1:5">
      <c r="A29" s="926" t="s">
        <v>1111</v>
      </c>
      <c r="B29" s="926"/>
      <c r="C29" s="926"/>
      <c r="D29" s="926"/>
      <c r="E29" s="926"/>
    </row>
    <row r="30" spans="1:5">
      <c r="A30" s="926" t="s">
        <v>1112</v>
      </c>
      <c r="B30" s="926"/>
      <c r="C30" s="926"/>
      <c r="D30" s="926"/>
      <c r="E30" s="926"/>
    </row>
    <row r="31" spans="1:5">
      <c r="A31" s="926" t="s">
        <v>1113</v>
      </c>
      <c r="B31" s="926"/>
      <c r="C31" s="926"/>
      <c r="D31" s="926"/>
      <c r="E31" s="926"/>
    </row>
    <row r="32" spans="1:5" ht="13.5" thickBot="1">
      <c r="A32" s="346"/>
      <c r="B32" s="346"/>
      <c r="C32" s="346"/>
      <c r="D32" s="346"/>
      <c r="E32" s="346"/>
    </row>
    <row r="33" spans="1:5" ht="16.5">
      <c r="A33" s="923" t="s">
        <v>1114</v>
      </c>
      <c r="B33" s="924"/>
      <c r="C33" s="924"/>
      <c r="D33" s="924"/>
      <c r="E33" s="925"/>
    </row>
    <row r="34" spans="1:5">
      <c r="A34" s="927" t="s">
        <v>1115</v>
      </c>
      <c r="B34" s="927"/>
      <c r="C34" s="927"/>
      <c r="D34" s="927"/>
      <c r="E34" s="927"/>
    </row>
    <row r="35" spans="1:5">
      <c r="A35" s="926" t="s">
        <v>1116</v>
      </c>
      <c r="B35" s="926"/>
      <c r="C35" s="926"/>
      <c r="D35" s="926"/>
      <c r="E35" s="926"/>
    </row>
    <row r="36" spans="1:5">
      <c r="A36" s="926" t="s">
        <v>1117</v>
      </c>
      <c r="B36" s="926"/>
      <c r="C36" s="926"/>
      <c r="D36" s="926"/>
      <c r="E36" s="926"/>
    </row>
    <row r="37" spans="1:5">
      <c r="A37" s="927" t="s">
        <v>1118</v>
      </c>
      <c r="B37" s="927"/>
      <c r="C37" s="927"/>
      <c r="D37" s="927"/>
      <c r="E37" s="927"/>
    </row>
    <row r="38" spans="1:5">
      <c r="A38" s="926" t="s">
        <v>1119</v>
      </c>
      <c r="B38" s="926"/>
      <c r="C38" s="926"/>
      <c r="D38" s="926"/>
      <c r="E38" s="926"/>
    </row>
    <row r="39" spans="1:5">
      <c r="A39" s="926" t="s">
        <v>1120</v>
      </c>
      <c r="B39" s="926"/>
      <c r="C39" s="926"/>
      <c r="D39" s="926"/>
      <c r="E39" s="926"/>
    </row>
    <row r="40" spans="1:5">
      <c r="A40" s="926" t="s">
        <v>1121</v>
      </c>
      <c r="B40" s="926"/>
      <c r="C40" s="926"/>
      <c r="D40" s="926"/>
      <c r="E40" s="926"/>
    </row>
    <row r="41" spans="1:5" ht="13.5" thickBot="1">
      <c r="A41" s="346"/>
      <c r="B41" s="346"/>
      <c r="C41" s="346"/>
      <c r="D41" s="346"/>
      <c r="E41" s="346"/>
    </row>
    <row r="42" spans="1:5" ht="16.5">
      <c r="A42" s="923" t="s">
        <v>1122</v>
      </c>
      <c r="B42" s="924"/>
      <c r="C42" s="924"/>
      <c r="D42" s="924"/>
      <c r="E42" s="925"/>
    </row>
    <row r="43" spans="1:5">
      <c r="A43" s="935" t="s">
        <v>1123</v>
      </c>
      <c r="B43" s="936"/>
      <c r="C43" s="935" t="s">
        <v>1124</v>
      </c>
      <c r="D43" s="937"/>
      <c r="E43" s="936"/>
    </row>
    <row r="44" spans="1:5">
      <c r="A44" s="922" t="s">
        <v>52</v>
      </c>
      <c r="B44" s="922"/>
      <c r="C44" s="938" t="s">
        <v>53</v>
      </c>
      <c r="D44" s="938"/>
      <c r="E44" s="938"/>
    </row>
    <row r="45" spans="1:5">
      <c r="A45" s="922" t="s">
        <v>57</v>
      </c>
      <c r="B45" s="922"/>
      <c r="C45" s="938" t="s">
        <v>1125</v>
      </c>
      <c r="D45" s="938"/>
      <c r="E45" s="938"/>
    </row>
    <row r="46" spans="1:5">
      <c r="A46" s="922" t="s">
        <v>856</v>
      </c>
      <c r="B46" s="922"/>
      <c r="C46" s="938" t="s">
        <v>857</v>
      </c>
      <c r="D46" s="938"/>
      <c r="E46" s="938"/>
    </row>
    <row r="47" spans="1:5">
      <c r="A47" s="922" t="s">
        <v>58</v>
      </c>
      <c r="B47" s="922"/>
      <c r="C47" s="938" t="s">
        <v>1026</v>
      </c>
      <c r="D47" s="938"/>
      <c r="E47" s="938"/>
    </row>
    <row r="48" spans="1:5">
      <c r="A48" s="922" t="s">
        <v>68</v>
      </c>
      <c r="B48" s="922"/>
      <c r="C48" s="938" t="s">
        <v>995</v>
      </c>
      <c r="D48" s="938"/>
      <c r="E48" s="938"/>
    </row>
    <row r="49" spans="1:5">
      <c r="A49" s="922" t="s">
        <v>1126</v>
      </c>
      <c r="B49" s="922"/>
      <c r="C49" s="938" t="s">
        <v>71</v>
      </c>
      <c r="D49" s="938"/>
      <c r="E49" s="938"/>
    </row>
    <row r="50" spans="1:5">
      <c r="A50" s="922" t="s">
        <v>72</v>
      </c>
      <c r="B50" s="922"/>
      <c r="C50" s="938" t="s">
        <v>1127</v>
      </c>
      <c r="D50" s="938"/>
      <c r="E50" s="938"/>
    </row>
    <row r="51" spans="1:5">
      <c r="A51" s="922" t="s">
        <v>1128</v>
      </c>
      <c r="B51" s="922"/>
      <c r="C51" s="938" t="s">
        <v>1129</v>
      </c>
      <c r="D51" s="938"/>
      <c r="E51" s="938"/>
    </row>
    <row r="52" spans="1:5">
      <c r="A52" s="922" t="s">
        <v>90</v>
      </c>
      <c r="B52" s="922"/>
      <c r="C52" s="938" t="s">
        <v>883</v>
      </c>
      <c r="D52" s="938"/>
      <c r="E52" s="938"/>
    </row>
    <row r="53" spans="1:5">
      <c r="A53" s="922" t="s">
        <v>1130</v>
      </c>
      <c r="B53" s="922"/>
      <c r="C53" s="938" t="s">
        <v>1131</v>
      </c>
      <c r="D53" s="938"/>
      <c r="E53" s="938"/>
    </row>
    <row r="54" spans="1:5">
      <c r="A54" s="922" t="s">
        <v>380</v>
      </c>
      <c r="B54" s="922"/>
      <c r="C54" s="938" t="s">
        <v>1132</v>
      </c>
      <c r="D54" s="938"/>
      <c r="E54" s="938"/>
    </row>
    <row r="55" spans="1:5">
      <c r="A55" s="922" t="s">
        <v>886</v>
      </c>
      <c r="B55" s="922"/>
      <c r="C55" s="938" t="s">
        <v>887</v>
      </c>
      <c r="D55" s="938"/>
      <c r="E55" s="938"/>
    </row>
    <row r="56" spans="1:5">
      <c r="A56" s="922" t="s">
        <v>1133</v>
      </c>
      <c r="B56" s="922"/>
      <c r="C56" s="938" t="s">
        <v>1134</v>
      </c>
      <c r="D56" s="938"/>
      <c r="E56" s="938"/>
    </row>
    <row r="57" spans="1:5">
      <c r="A57" s="922" t="s">
        <v>1135</v>
      </c>
      <c r="B57" s="922"/>
      <c r="C57" s="938" t="s">
        <v>1136</v>
      </c>
      <c r="D57" s="938"/>
      <c r="E57" s="938"/>
    </row>
    <row r="58" spans="1:5" ht="13.5" thickBot="1">
      <c r="A58" s="939" t="s">
        <v>1137</v>
      </c>
      <c r="B58" s="940"/>
      <c r="C58" s="940"/>
      <c r="D58" s="940"/>
      <c r="E58" s="941"/>
    </row>
    <row r="59" spans="1:5" ht="16.5">
      <c r="A59" s="923" t="s">
        <v>382</v>
      </c>
      <c r="B59" s="924"/>
      <c r="C59" s="924"/>
      <c r="D59" s="924"/>
      <c r="E59" s="925"/>
    </row>
    <row r="60" spans="1:5">
      <c r="A60" s="244" t="s">
        <v>896</v>
      </c>
      <c r="B60" s="942" t="s">
        <v>897</v>
      </c>
      <c r="C60" s="943"/>
      <c r="D60" s="943"/>
      <c r="E60" s="944"/>
    </row>
    <row r="61" spans="1:5">
      <c r="A61" s="244" t="s">
        <v>898</v>
      </c>
      <c r="B61" s="942" t="s">
        <v>1030</v>
      </c>
      <c r="C61" s="943"/>
      <c r="D61" s="943"/>
      <c r="E61" s="944"/>
    </row>
    <row r="62" spans="1:5">
      <c r="A62" s="244" t="s">
        <v>900</v>
      </c>
      <c r="B62" s="942" t="s">
        <v>901</v>
      </c>
      <c r="C62" s="943"/>
      <c r="D62" s="943"/>
      <c r="E62" s="944"/>
    </row>
    <row r="63" spans="1:5">
      <c r="A63" s="244" t="s">
        <v>902</v>
      </c>
      <c r="B63" s="942" t="s">
        <v>903</v>
      </c>
      <c r="C63" s="943"/>
      <c r="D63" s="943"/>
      <c r="E63" s="944"/>
    </row>
    <row r="64" spans="1:5" ht="16.5">
      <c r="A64" s="945" t="s">
        <v>1138</v>
      </c>
      <c r="B64" s="946"/>
      <c r="C64" s="946"/>
      <c r="D64" s="946"/>
      <c r="E64" s="947"/>
    </row>
    <row r="65" spans="1:5" ht="16.5">
      <c r="A65" s="347"/>
      <c r="B65" s="347"/>
      <c r="C65" s="348"/>
      <c r="D65" s="348"/>
      <c r="E65" s="348"/>
    </row>
    <row r="66" spans="1:5" ht="13.5" thickBot="1">
      <c r="A66" s="953" t="s">
        <v>904</v>
      </c>
      <c r="B66" s="954"/>
      <c r="C66" s="954"/>
      <c r="D66" s="954"/>
      <c r="E66" s="954"/>
    </row>
    <row r="67" spans="1:5" ht="17.25" thickBot="1">
      <c r="A67" s="955" t="s">
        <v>1139</v>
      </c>
      <c r="B67" s="956"/>
      <c r="C67" s="956"/>
      <c r="D67" s="956"/>
      <c r="E67" s="957"/>
    </row>
    <row r="68" spans="1:5">
      <c r="A68" s="349"/>
      <c r="B68" s="349"/>
      <c r="C68" s="350"/>
      <c r="D68" s="350"/>
      <c r="E68" s="350"/>
    </row>
    <row r="69" spans="1:5">
      <c r="A69" s="958" t="s">
        <v>3</v>
      </c>
      <c r="B69" s="958"/>
      <c r="C69" s="958" t="s">
        <v>103</v>
      </c>
      <c r="D69" s="958"/>
      <c r="E69" s="958"/>
    </row>
    <row r="70" spans="1:5">
      <c r="A70" s="959" t="s">
        <v>961</v>
      </c>
      <c r="B70" s="960"/>
      <c r="C70" s="960"/>
      <c r="D70" s="960"/>
      <c r="E70" s="961"/>
    </row>
    <row r="71" spans="1:5" ht="13.5" thickBot="1">
      <c r="A71" s="351"/>
      <c r="B71" s="352"/>
      <c r="C71" s="350"/>
      <c r="D71" s="350"/>
      <c r="E71" s="350"/>
    </row>
    <row r="72" spans="1:5" ht="17.25" thickBot="1">
      <c r="A72" s="955" t="s">
        <v>936</v>
      </c>
      <c r="B72" s="956"/>
      <c r="C72" s="956"/>
      <c r="D72" s="956"/>
      <c r="E72" s="957"/>
    </row>
    <row r="73" spans="1:5">
      <c r="A73" s="349"/>
      <c r="B73" s="349"/>
      <c r="C73" s="350"/>
      <c r="D73" s="350"/>
      <c r="E73" s="350"/>
    </row>
    <row r="74" spans="1:5">
      <c r="A74" s="984" t="s">
        <v>106</v>
      </c>
      <c r="B74" s="984"/>
      <c r="C74" s="984"/>
      <c r="D74" s="984"/>
      <c r="E74" s="984"/>
    </row>
    <row r="75" spans="1:5">
      <c r="A75" s="948" t="s">
        <v>1140</v>
      </c>
      <c r="B75" s="948"/>
      <c r="C75" s="948"/>
      <c r="D75" s="948"/>
      <c r="E75" s="948"/>
    </row>
    <row r="76" spans="1:5" ht="13.5" thickBot="1">
      <c r="A76" s="353"/>
      <c r="B76" s="354"/>
      <c r="C76" s="354"/>
      <c r="D76" s="354"/>
      <c r="E76" s="353"/>
    </row>
    <row r="77" spans="1:5" ht="17.25" thickBot="1">
      <c r="A77" s="949" t="s">
        <v>402</v>
      </c>
      <c r="B77" s="950"/>
      <c r="C77" s="950"/>
      <c r="D77" s="950"/>
      <c r="E77" s="951"/>
    </row>
    <row r="78" spans="1:5">
      <c r="A78" s="355"/>
      <c r="B78" s="355"/>
      <c r="C78" s="356"/>
      <c r="D78" s="356"/>
      <c r="E78" s="357"/>
    </row>
    <row r="79" spans="1:5">
      <c r="A79" s="952" t="s">
        <v>108</v>
      </c>
      <c r="B79" s="952"/>
      <c r="C79" s="952" t="s">
        <v>1141</v>
      </c>
      <c r="D79" s="952"/>
      <c r="E79" s="952"/>
    </row>
    <row r="80" spans="1:5">
      <c r="A80" s="358"/>
      <c r="B80" s="358"/>
      <c r="C80" s="359"/>
      <c r="D80" s="359"/>
      <c r="E80" s="359"/>
    </row>
    <row r="81" spans="1:5" ht="13.5" thickBot="1">
      <c r="A81" s="975"/>
      <c r="B81" s="975"/>
      <c r="C81" s="975"/>
      <c r="D81" s="975"/>
      <c r="E81" s="975"/>
    </row>
    <row r="82" spans="1:5" ht="16.5">
      <c r="A82" s="976" t="s">
        <v>194</v>
      </c>
      <c r="B82" s="977"/>
      <c r="C82" s="977"/>
      <c r="D82" s="977"/>
      <c r="E82" s="978"/>
    </row>
    <row r="83" spans="1:5">
      <c r="A83" s="979" t="s">
        <v>1142</v>
      </c>
      <c r="B83" s="980"/>
      <c r="C83" s="980"/>
      <c r="D83" s="980"/>
      <c r="E83" s="981"/>
    </row>
    <row r="84" spans="1:5">
      <c r="A84" s="979" t="s">
        <v>1143</v>
      </c>
      <c r="B84" s="980"/>
      <c r="C84" s="980"/>
      <c r="D84" s="980"/>
      <c r="E84" s="981"/>
    </row>
    <row r="85" spans="1:5">
      <c r="A85" s="982" t="s">
        <v>1144</v>
      </c>
      <c r="B85" s="983"/>
      <c r="C85" s="983"/>
      <c r="D85" s="983"/>
      <c r="E85" s="983"/>
    </row>
    <row r="86" spans="1:5">
      <c r="A86" s="952"/>
      <c r="B86" s="952"/>
      <c r="C86" s="952"/>
      <c r="D86" s="952"/>
      <c r="E86" s="952"/>
    </row>
  </sheetData>
  <mergeCells count="87">
    <mergeCell ref="A86:E86"/>
    <mergeCell ref="B3:E5"/>
    <mergeCell ref="A6:E6"/>
    <mergeCell ref="A8:E8"/>
    <mergeCell ref="A10:E10"/>
    <mergeCell ref="A20:E20"/>
    <mergeCell ref="B12:E12"/>
    <mergeCell ref="B13:E13"/>
    <mergeCell ref="B14:E14"/>
    <mergeCell ref="A81:E81"/>
    <mergeCell ref="A82:E82"/>
    <mergeCell ref="A83:E83"/>
    <mergeCell ref="A84:E84"/>
    <mergeCell ref="A85:E85"/>
    <mergeCell ref="A72:E72"/>
    <mergeCell ref="A74:E74"/>
    <mergeCell ref="A77:E77"/>
    <mergeCell ref="A79:B79"/>
    <mergeCell ref="C79:E79"/>
    <mergeCell ref="A66:E66"/>
    <mergeCell ref="A67:E67"/>
    <mergeCell ref="A69:B69"/>
    <mergeCell ref="C69:E69"/>
    <mergeCell ref="A70:E70"/>
    <mergeCell ref="B61:E61"/>
    <mergeCell ref="B62:E62"/>
    <mergeCell ref="B63:E63"/>
    <mergeCell ref="A64:E64"/>
    <mergeCell ref="A75:E75"/>
    <mergeCell ref="C57:E57"/>
    <mergeCell ref="A58:E58"/>
    <mergeCell ref="A59:E59"/>
    <mergeCell ref="A57:B57"/>
    <mergeCell ref="B60:E60"/>
    <mergeCell ref="A54:B54"/>
    <mergeCell ref="C54:E54"/>
    <mergeCell ref="C55:E55"/>
    <mergeCell ref="A55:B55"/>
    <mergeCell ref="A56:B56"/>
    <mergeCell ref="C56:E56"/>
    <mergeCell ref="A51:B51"/>
    <mergeCell ref="C51:E51"/>
    <mergeCell ref="A52:B52"/>
    <mergeCell ref="C52:E52"/>
    <mergeCell ref="A53:B53"/>
    <mergeCell ref="C53:E53"/>
    <mergeCell ref="A48:B48"/>
    <mergeCell ref="C48:E48"/>
    <mergeCell ref="A49:B49"/>
    <mergeCell ref="C49:E49"/>
    <mergeCell ref="C50:E50"/>
    <mergeCell ref="A45:B45"/>
    <mergeCell ref="C45:E45"/>
    <mergeCell ref="A46:B46"/>
    <mergeCell ref="C46:E46"/>
    <mergeCell ref="C47:E47"/>
    <mergeCell ref="A42:E42"/>
    <mergeCell ref="A43:B43"/>
    <mergeCell ref="C43:E43"/>
    <mergeCell ref="A44:B44"/>
    <mergeCell ref="C44:E44"/>
    <mergeCell ref="A36:E36"/>
    <mergeCell ref="A37:E37"/>
    <mergeCell ref="A38:E38"/>
    <mergeCell ref="A39:E39"/>
    <mergeCell ref="A40:E40"/>
    <mergeCell ref="A1:B1"/>
    <mergeCell ref="A2:B2"/>
    <mergeCell ref="B16:E16"/>
    <mergeCell ref="B17:E17"/>
    <mergeCell ref="B18:E18"/>
    <mergeCell ref="A21:B21"/>
    <mergeCell ref="A22:A23"/>
    <mergeCell ref="A16:A18"/>
    <mergeCell ref="A47:B47"/>
    <mergeCell ref="A50:B50"/>
    <mergeCell ref="A24:E24"/>
    <mergeCell ref="A25:E25"/>
    <mergeCell ref="A26:E26"/>
    <mergeCell ref="A27:E27"/>
    <mergeCell ref="A28:E28"/>
    <mergeCell ref="A29:E29"/>
    <mergeCell ref="A30:E30"/>
    <mergeCell ref="A31:E31"/>
    <mergeCell ref="A33:E33"/>
    <mergeCell ref="A34:E34"/>
    <mergeCell ref="A35:E35"/>
  </mergeCells>
  <pageMargins left="0.7" right="0.7" top="0.75" bottom="0.75" header="0.3" footer="0.3"/>
  <pageSetup orientation="portrait"/>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2"/>
  <sheetViews>
    <sheetView topLeftCell="A10" workbookViewId="0">
      <selection activeCell="D33" sqref="D33"/>
    </sheetView>
  </sheetViews>
  <sheetFormatPr baseColWidth="10" defaultColWidth="11.42578125" defaultRowHeight="17.25" customHeight="1"/>
  <cols>
    <col min="1" max="1" width="40.5703125" style="116" customWidth="1"/>
    <col min="2" max="2" width="19.28515625" style="117" customWidth="1"/>
    <col min="3" max="3" width="15.42578125" style="112" bestFit="1" customWidth="1"/>
    <col min="4" max="16384" width="11.42578125" style="112"/>
  </cols>
  <sheetData>
    <row r="1" spans="1:3" ht="17.25" customHeight="1" thickBot="1">
      <c r="A1" s="992" t="s">
        <v>406</v>
      </c>
      <c r="B1" s="992"/>
    </row>
    <row r="2" spans="1:3" ht="17.25" customHeight="1" thickBot="1">
      <c r="A2" s="424" t="s">
        <v>407</v>
      </c>
      <c r="B2" s="381"/>
    </row>
    <row r="3" spans="1:3" s="360" customFormat="1" ht="17.25" customHeight="1" thickBot="1">
      <c r="A3" s="425" t="s">
        <v>408</v>
      </c>
      <c r="B3" s="216">
        <f>'ANEXO 1. EDIFICACIONES'!I64</f>
        <v>62263048014</v>
      </c>
    </row>
    <row r="4" spans="1:3" ht="17.25" customHeight="1">
      <c r="A4" s="426" t="s">
        <v>409</v>
      </c>
      <c r="B4" s="661">
        <v>1314030822</v>
      </c>
      <c r="C4" s="360"/>
    </row>
    <row r="5" spans="1:3" ht="17.25" customHeight="1">
      <c r="A5" s="426" t="s">
        <v>821</v>
      </c>
      <c r="B5" s="661">
        <v>1137308000</v>
      </c>
      <c r="C5" s="360"/>
    </row>
    <row r="6" spans="1:3" ht="17.25" customHeight="1">
      <c r="A6" s="426" t="s">
        <v>822</v>
      </c>
      <c r="B6" s="661">
        <v>250690000</v>
      </c>
      <c r="C6" s="360"/>
    </row>
    <row r="7" spans="1:3" ht="17.25" customHeight="1">
      <c r="A7" s="426" t="s">
        <v>823</v>
      </c>
      <c r="B7" s="382">
        <v>800000000</v>
      </c>
      <c r="C7" s="360"/>
    </row>
    <row r="8" spans="1:3" ht="17.25" customHeight="1">
      <c r="A8" s="426" t="s">
        <v>413</v>
      </c>
      <c r="B8" s="383">
        <v>198516423</v>
      </c>
      <c r="C8" s="360"/>
    </row>
    <row r="9" spans="1:3" ht="17.25" customHeight="1">
      <c r="A9" s="426" t="s">
        <v>414</v>
      </c>
      <c r="B9" s="383">
        <v>170304863</v>
      </c>
      <c r="C9" s="360"/>
    </row>
    <row r="10" spans="1:3" ht="17.25" customHeight="1">
      <c r="A10" s="426" t="s">
        <v>824</v>
      </c>
      <c r="B10" s="384">
        <v>20000000</v>
      </c>
      <c r="C10" s="360"/>
    </row>
    <row r="11" spans="1:3" ht="17.25" customHeight="1">
      <c r="A11" s="426" t="s">
        <v>412</v>
      </c>
      <c r="B11" s="384">
        <v>550000000</v>
      </c>
      <c r="C11" s="360"/>
    </row>
    <row r="12" spans="1:3" ht="17.25" customHeight="1">
      <c r="A12" s="426" t="s">
        <v>415</v>
      </c>
      <c r="B12" s="382">
        <v>196593000</v>
      </c>
      <c r="C12" s="360"/>
    </row>
    <row r="13" spans="1:3" ht="17.25" customHeight="1">
      <c r="A13" s="426" t="s">
        <v>411</v>
      </c>
      <c r="B13" s="382">
        <v>2419576877</v>
      </c>
      <c r="C13" s="360"/>
    </row>
    <row r="14" spans="1:3" ht="17.25" customHeight="1">
      <c r="A14" s="426" t="s">
        <v>825</v>
      </c>
      <c r="B14" s="382">
        <v>300000000</v>
      </c>
      <c r="C14" s="360"/>
    </row>
    <row r="15" spans="1:3" ht="17.25" customHeight="1">
      <c r="A15" s="426" t="s">
        <v>826</v>
      </c>
      <c r="B15" s="382">
        <v>910000000</v>
      </c>
      <c r="C15" s="662">
        <f>SUM(B3:B15)</f>
        <v>70530067999</v>
      </c>
    </row>
    <row r="16" spans="1:3" ht="17.25" customHeight="1">
      <c r="A16" s="427" t="s">
        <v>416</v>
      </c>
      <c r="B16" s="986">
        <f>+'ANEXO 2. TRME'!I16</f>
        <v>4040253051.6700001</v>
      </c>
      <c r="C16" s="360"/>
    </row>
    <row r="17" spans="1:3" ht="17.25" customHeight="1">
      <c r="A17" s="428" t="s">
        <v>417</v>
      </c>
      <c r="B17" s="986"/>
      <c r="C17" s="360"/>
    </row>
    <row r="18" spans="1:3" ht="14.25" customHeight="1">
      <c r="A18" s="429" t="s">
        <v>418</v>
      </c>
      <c r="B18" s="430">
        <f>+(B20+B19)</f>
        <v>3721800000</v>
      </c>
      <c r="C18" s="360"/>
    </row>
    <row r="19" spans="1:3" ht="13.5" customHeight="1">
      <c r="A19" s="431" t="s">
        <v>419</v>
      </c>
      <c r="B19" s="430">
        <f>+'ANEXO 3. AUTOMÓVILES'!I84</f>
        <v>537200000</v>
      </c>
      <c r="C19" s="360"/>
    </row>
    <row r="20" spans="1:3" ht="17.25" customHeight="1" thickBot="1">
      <c r="A20" s="432" t="s">
        <v>10</v>
      </c>
      <c r="B20" s="430">
        <f>+'ANEXO 3. AUTOMÓVILES'!I23</f>
        <v>3184600000</v>
      </c>
      <c r="C20" s="360"/>
    </row>
    <row r="21" spans="1:3" ht="12.75" customHeight="1">
      <c r="A21" s="433" t="s">
        <v>420</v>
      </c>
      <c r="B21" s="987">
        <v>300000000</v>
      </c>
      <c r="C21" s="360"/>
    </row>
    <row r="22" spans="1:3" ht="17.25" customHeight="1" thickBot="1">
      <c r="A22" s="434" t="s">
        <v>421</v>
      </c>
      <c r="B22" s="988"/>
      <c r="C22" s="360"/>
    </row>
    <row r="23" spans="1:3" ht="17.25" customHeight="1">
      <c r="A23" s="435" t="s">
        <v>422</v>
      </c>
      <c r="B23" s="989">
        <v>350000000</v>
      </c>
      <c r="C23" s="360"/>
    </row>
    <row r="24" spans="1:3" ht="17.25" customHeight="1" thickBot="1">
      <c r="A24" s="434" t="s">
        <v>421</v>
      </c>
      <c r="B24" s="988"/>
      <c r="C24" s="360"/>
    </row>
    <row r="25" spans="1:3" ht="17.25" customHeight="1">
      <c r="A25" s="436" t="s">
        <v>423</v>
      </c>
      <c r="B25" s="990">
        <v>1000000000</v>
      </c>
      <c r="C25" s="360"/>
    </row>
    <row r="26" spans="1:3" ht="17.25" customHeight="1" thickBot="1">
      <c r="A26" s="438" t="s">
        <v>421</v>
      </c>
      <c r="B26" s="991"/>
      <c r="C26" s="360"/>
    </row>
    <row r="27" spans="1:3" ht="17.25" customHeight="1" thickBot="1">
      <c r="A27" s="439" t="s">
        <v>424</v>
      </c>
      <c r="B27" s="437" t="s">
        <v>828</v>
      </c>
      <c r="C27" s="360"/>
    </row>
    <row r="28" spans="1:3" s="366" customFormat="1" ht="30.75" customHeight="1" thickBot="1">
      <c r="A28" s="440" t="s">
        <v>1248</v>
      </c>
      <c r="B28" s="367" t="s">
        <v>1249</v>
      </c>
    </row>
    <row r="29" spans="1:3" ht="21.75" customHeight="1">
      <c r="A29" s="436" t="s">
        <v>425</v>
      </c>
      <c r="B29" s="441" t="s">
        <v>829</v>
      </c>
      <c r="C29" s="360"/>
    </row>
    <row r="30" spans="1:3" ht="17.25" customHeight="1">
      <c r="A30" s="627" t="s">
        <v>11</v>
      </c>
      <c r="B30" s="628" t="s">
        <v>829</v>
      </c>
    </row>
    <row r="31" spans="1:3" s="113" customFormat="1" ht="17.25" customHeight="1">
      <c r="A31" s="993"/>
      <c r="B31" s="993"/>
    </row>
    <row r="32" spans="1:3" ht="17.25" customHeight="1">
      <c r="A32" s="985"/>
      <c r="B32" s="985"/>
    </row>
    <row r="33" spans="1:2" s="114" customFormat="1" ht="17.25" customHeight="1">
      <c r="A33" s="985"/>
      <c r="B33" s="985"/>
    </row>
    <row r="34" spans="1:2" s="115" customFormat="1" ht="17.25" customHeight="1">
      <c r="A34" s="118"/>
      <c r="B34" s="119"/>
    </row>
    <row r="35" spans="1:2" s="115" customFormat="1" ht="17.25" customHeight="1">
      <c r="A35" s="118"/>
      <c r="B35" s="119"/>
    </row>
    <row r="36" spans="1:2" s="115" customFormat="1" ht="17.25" customHeight="1">
      <c r="A36" s="118"/>
      <c r="B36" s="119"/>
    </row>
    <row r="37" spans="1:2" s="115" customFormat="1" ht="17.25" customHeight="1">
      <c r="A37" s="118"/>
      <c r="B37" s="119"/>
    </row>
    <row r="38" spans="1:2" s="115" customFormat="1" ht="17.25" customHeight="1">
      <c r="A38" s="985"/>
      <c r="B38" s="985"/>
    </row>
    <row r="39" spans="1:2" s="115" customFormat="1" ht="17.25" customHeight="1">
      <c r="A39" s="118"/>
      <c r="B39" s="119"/>
    </row>
    <row r="40" spans="1:2" s="114" customFormat="1" ht="17.25" customHeight="1">
      <c r="A40" s="985"/>
      <c r="B40" s="985"/>
    </row>
    <row r="41" spans="1:2" s="114" customFormat="1" ht="17.25" customHeight="1">
      <c r="A41" s="120"/>
      <c r="B41" s="117"/>
    </row>
    <row r="42" spans="1:2" s="114" customFormat="1" ht="17.25" customHeight="1">
      <c r="A42" s="985"/>
      <c r="B42" s="985"/>
    </row>
  </sheetData>
  <mergeCells count="11">
    <mergeCell ref="A1:B1"/>
    <mergeCell ref="A31:B31"/>
    <mergeCell ref="A32:B32"/>
    <mergeCell ref="A33:B33"/>
    <mergeCell ref="A38:B38"/>
    <mergeCell ref="A40:B40"/>
    <mergeCell ref="A42:B42"/>
    <mergeCell ref="B16:B17"/>
    <mergeCell ref="B21:B22"/>
    <mergeCell ref="B23:B24"/>
    <mergeCell ref="B25:B26"/>
  </mergeCells>
  <pageMargins left="0.7" right="0.7" top="0.75" bottom="0.75" header="0.3" footer="0.3"/>
  <pageSetup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sheetPr>
  <dimension ref="A1:S65"/>
  <sheetViews>
    <sheetView topLeftCell="E59" zoomScale="130" zoomScaleNormal="130" workbookViewId="0">
      <selection activeCell="I64" sqref="I64"/>
    </sheetView>
  </sheetViews>
  <sheetFormatPr baseColWidth="10" defaultColWidth="11.42578125" defaultRowHeight="14.25" customHeight="1"/>
  <cols>
    <col min="1" max="1" width="3.7109375" style="95" customWidth="1"/>
    <col min="2" max="2" width="6.42578125" style="98" customWidth="1"/>
    <col min="3" max="3" width="19.28515625" style="99" bestFit="1" customWidth="1"/>
    <col min="4" max="4" width="8.5703125" style="100" customWidth="1"/>
    <col min="5" max="5" width="42.7109375" style="100" customWidth="1"/>
    <col min="6" max="7" width="15.42578125" style="97" hidden="1" customWidth="1"/>
    <col min="8" max="8" width="1.5703125" style="97" customWidth="1"/>
    <col min="9" max="9" width="14.28515625" style="97" customWidth="1"/>
    <col min="10" max="10" width="12.7109375" style="97" customWidth="1"/>
    <col min="11" max="11" width="13.42578125" style="97" customWidth="1"/>
    <col min="12" max="12" width="15.85546875" style="97" customWidth="1"/>
    <col min="13" max="13" width="13.85546875" style="97" customWidth="1"/>
    <col min="14" max="14" width="12.7109375" style="97" customWidth="1"/>
    <col min="15" max="15" width="13.42578125" style="97" customWidth="1"/>
    <col min="16" max="16" width="12.28515625" style="97" customWidth="1"/>
    <col min="17" max="17" width="12.140625" style="97" customWidth="1"/>
    <col min="18" max="18" width="30.28515625" style="97"/>
    <col min="19" max="16384" width="11.42578125" style="97"/>
  </cols>
  <sheetData>
    <row r="1" spans="1:19" s="95" customFormat="1" ht="49.5" customHeight="1" thickBot="1">
      <c r="A1" s="101" t="s">
        <v>426</v>
      </c>
      <c r="B1" s="102" t="s">
        <v>427</v>
      </c>
      <c r="C1" s="103" t="s">
        <v>428</v>
      </c>
      <c r="D1" s="104" t="s">
        <v>429</v>
      </c>
      <c r="E1" s="104" t="s">
        <v>430</v>
      </c>
      <c r="F1" s="105" t="s">
        <v>431</v>
      </c>
      <c r="G1" s="106"/>
      <c r="H1" s="107"/>
      <c r="I1" s="104" t="s">
        <v>3</v>
      </c>
      <c r="J1" s="104" t="s">
        <v>432</v>
      </c>
      <c r="K1" s="110" t="s">
        <v>409</v>
      </c>
      <c r="L1" s="110" t="s">
        <v>411</v>
      </c>
      <c r="M1" s="110" t="s">
        <v>410</v>
      </c>
      <c r="N1" s="110" t="s">
        <v>433</v>
      </c>
      <c r="O1" s="110" t="s">
        <v>434</v>
      </c>
      <c r="P1" s="110" t="s">
        <v>414</v>
      </c>
      <c r="Q1" s="110" t="s">
        <v>413</v>
      </c>
      <c r="R1" s="111"/>
      <c r="S1" s="111"/>
    </row>
    <row r="2" spans="1:19" ht="14.25" customHeight="1">
      <c r="A2" s="487">
        <v>1</v>
      </c>
      <c r="B2" s="450" t="s">
        <v>435</v>
      </c>
      <c r="C2" s="451" t="s">
        <v>436</v>
      </c>
      <c r="D2" s="452" t="s">
        <v>437</v>
      </c>
      <c r="E2" s="452" t="s">
        <v>438</v>
      </c>
      <c r="F2" s="453">
        <v>2082020000</v>
      </c>
      <c r="G2" s="454">
        <v>1.1999999999999999E-3</v>
      </c>
      <c r="H2" s="453">
        <f>+F2*G2</f>
        <v>2498424</v>
      </c>
      <c r="I2" s="1053">
        <v>11373158000</v>
      </c>
      <c r="J2" s="455" t="s">
        <v>439</v>
      </c>
      <c r="K2" s="456">
        <v>416416000</v>
      </c>
      <c r="L2" s="456">
        <v>998481361</v>
      </c>
      <c r="M2" s="456">
        <v>481880000</v>
      </c>
      <c r="N2" s="456">
        <v>800000000</v>
      </c>
      <c r="O2" s="456"/>
      <c r="P2" s="456">
        <v>98569863</v>
      </c>
      <c r="Q2" s="457">
        <v>175000000</v>
      </c>
    </row>
    <row r="3" spans="1:19" ht="27.75" customHeight="1">
      <c r="A3" s="488">
        <v>2</v>
      </c>
      <c r="B3" s="442" t="s">
        <v>435</v>
      </c>
      <c r="C3" s="443" t="s">
        <v>436</v>
      </c>
      <c r="D3" s="444" t="s">
        <v>440</v>
      </c>
      <c r="E3" s="444" t="s">
        <v>441</v>
      </c>
      <c r="F3" s="445">
        <v>104371000</v>
      </c>
      <c r="G3" s="446">
        <v>1.1999999999999999E-3</v>
      </c>
      <c r="H3" s="445">
        <f t="shared" ref="H3:H18" si="0">+F3*G3</f>
        <v>125245.19999999998</v>
      </c>
      <c r="I3" s="445">
        <v>567318500</v>
      </c>
      <c r="J3" s="447" t="s">
        <v>439</v>
      </c>
      <c r="K3" s="448">
        <v>248328000</v>
      </c>
      <c r="L3" s="448">
        <v>155205000</v>
      </c>
      <c r="M3" s="448"/>
      <c r="N3" s="448"/>
      <c r="O3" s="448">
        <v>196593000</v>
      </c>
      <c r="P3" s="448"/>
      <c r="Q3" s="449"/>
    </row>
    <row r="4" spans="1:19" ht="14.25" customHeight="1">
      <c r="A4" s="488">
        <v>3</v>
      </c>
      <c r="B4" s="442" t="s">
        <v>435</v>
      </c>
      <c r="C4" s="443" t="s">
        <v>436</v>
      </c>
      <c r="D4" s="444" t="s">
        <v>437</v>
      </c>
      <c r="E4" s="444" t="s">
        <v>442</v>
      </c>
      <c r="F4" s="445">
        <v>500224000</v>
      </c>
      <c r="G4" s="446">
        <v>1.1999999999999999E-3</v>
      </c>
      <c r="H4" s="445">
        <f t="shared" si="0"/>
        <v>600268.79999999993</v>
      </c>
      <c r="I4" s="445">
        <v>413880000</v>
      </c>
      <c r="J4" s="447" t="s">
        <v>439</v>
      </c>
      <c r="K4" s="448">
        <v>12416400</v>
      </c>
      <c r="L4" s="448">
        <v>60096597</v>
      </c>
      <c r="M4" s="448"/>
      <c r="N4" s="448"/>
      <c r="O4" s="448"/>
      <c r="P4" s="448"/>
      <c r="Q4" s="449"/>
    </row>
    <row r="5" spans="1:19" ht="14.25" customHeight="1">
      <c r="A5" s="488">
        <v>4</v>
      </c>
      <c r="B5" s="442" t="s">
        <v>435</v>
      </c>
      <c r="C5" s="443" t="s">
        <v>436</v>
      </c>
      <c r="D5" s="444" t="s">
        <v>437</v>
      </c>
      <c r="E5" s="444" t="s">
        <v>443</v>
      </c>
      <c r="F5" s="445">
        <v>36489000</v>
      </c>
      <c r="G5" s="446">
        <v>1.1999999999999999E-3</v>
      </c>
      <c r="H5" s="445">
        <f t="shared" si="0"/>
        <v>43786.799999999996</v>
      </c>
      <c r="I5" s="445">
        <v>602195400</v>
      </c>
      <c r="J5" s="447" t="s">
        <v>439</v>
      </c>
      <c r="K5" s="448">
        <v>103470000</v>
      </c>
      <c r="L5" s="448">
        <v>71735000</v>
      </c>
      <c r="M5" s="448"/>
      <c r="N5" s="448"/>
      <c r="O5" s="448"/>
      <c r="P5" s="448"/>
      <c r="Q5" s="449"/>
    </row>
    <row r="6" spans="1:19" ht="14.25" customHeight="1">
      <c r="A6" s="488">
        <v>5</v>
      </c>
      <c r="B6" s="442" t="s">
        <v>435</v>
      </c>
      <c r="C6" s="443" t="s">
        <v>436</v>
      </c>
      <c r="D6" s="444" t="s">
        <v>437</v>
      </c>
      <c r="E6" s="444" t="s">
        <v>444</v>
      </c>
      <c r="F6" s="445">
        <v>1175909000</v>
      </c>
      <c r="G6" s="446">
        <v>1.1999999999999999E-3</v>
      </c>
      <c r="H6" s="445">
        <f t="shared" si="0"/>
        <v>1411090.7999999998</v>
      </c>
      <c r="I6" s="445">
        <v>513880000</v>
      </c>
      <c r="J6" s="447" t="s">
        <v>439</v>
      </c>
      <c r="K6" s="448">
        <v>16791692</v>
      </c>
      <c r="L6" s="448"/>
      <c r="M6" s="448">
        <v>103470000</v>
      </c>
      <c r="N6" s="448"/>
      <c r="O6" s="448"/>
      <c r="P6" s="448"/>
      <c r="Q6" s="449"/>
    </row>
    <row r="7" spans="1:19" ht="14.25" customHeight="1">
      <c r="A7" s="488">
        <v>6</v>
      </c>
      <c r="B7" s="442" t="s">
        <v>435</v>
      </c>
      <c r="C7" s="443" t="s">
        <v>436</v>
      </c>
      <c r="D7" s="444" t="s">
        <v>437</v>
      </c>
      <c r="E7" s="444" t="s">
        <v>445</v>
      </c>
      <c r="F7" s="445"/>
      <c r="G7" s="446"/>
      <c r="H7" s="445"/>
      <c r="I7" s="445">
        <v>2789632560</v>
      </c>
      <c r="J7" s="447" t="s">
        <v>439</v>
      </c>
      <c r="K7" s="448"/>
      <c r="L7" s="448"/>
      <c r="M7" s="448"/>
      <c r="N7" s="448"/>
      <c r="O7" s="448"/>
      <c r="P7" s="448"/>
      <c r="Q7" s="449"/>
    </row>
    <row r="8" spans="1:19" ht="14.25" customHeight="1">
      <c r="A8" s="488">
        <v>7</v>
      </c>
      <c r="B8" s="442" t="s">
        <v>435</v>
      </c>
      <c r="C8" s="443" t="s">
        <v>436</v>
      </c>
      <c r="D8" s="444" t="s">
        <v>437</v>
      </c>
      <c r="E8" s="444" t="s">
        <v>446</v>
      </c>
      <c r="F8" s="445"/>
      <c r="G8" s="446"/>
      <c r="H8" s="445"/>
      <c r="I8" s="445">
        <v>2685325698</v>
      </c>
      <c r="J8" s="447" t="s">
        <v>439</v>
      </c>
      <c r="K8" s="448"/>
      <c r="L8" s="448"/>
      <c r="M8" s="448"/>
      <c r="N8" s="448"/>
      <c r="O8" s="448"/>
      <c r="P8" s="448"/>
      <c r="Q8" s="449"/>
    </row>
    <row r="9" spans="1:19" ht="14.25" customHeight="1">
      <c r="A9" s="488">
        <v>8</v>
      </c>
      <c r="B9" s="442" t="s">
        <v>435</v>
      </c>
      <c r="C9" s="443" t="s">
        <v>436</v>
      </c>
      <c r="D9" s="444" t="s">
        <v>437</v>
      </c>
      <c r="E9" s="444" t="s">
        <v>447</v>
      </c>
      <c r="F9" s="445">
        <v>52817000</v>
      </c>
      <c r="G9" s="446">
        <v>1.1999999999999999E-3</v>
      </c>
      <c r="H9" s="445">
        <f t="shared" si="0"/>
        <v>63380.399999999994</v>
      </c>
      <c r="I9" s="445">
        <v>2258974500</v>
      </c>
      <c r="J9" s="447" t="s">
        <v>439</v>
      </c>
      <c r="K9" s="448"/>
      <c r="L9" s="448"/>
      <c r="M9" s="448">
        <v>500000000</v>
      </c>
      <c r="N9" s="448"/>
      <c r="O9" s="448"/>
      <c r="P9" s="448"/>
      <c r="Q9" s="449"/>
    </row>
    <row r="10" spans="1:19" ht="14.25" customHeight="1">
      <c r="A10" s="488">
        <v>9</v>
      </c>
      <c r="B10" s="442" t="s">
        <v>435</v>
      </c>
      <c r="C10" s="443" t="s">
        <v>436</v>
      </c>
      <c r="D10" s="444" t="s">
        <v>437</v>
      </c>
      <c r="E10" s="458" t="s">
        <v>448</v>
      </c>
      <c r="F10" s="445">
        <v>33400000</v>
      </c>
      <c r="G10" s="446">
        <v>1.1999999999999999E-3</v>
      </c>
      <c r="H10" s="445">
        <f t="shared" si="0"/>
        <v>40080</v>
      </c>
      <c r="I10" s="445">
        <v>1382965290</v>
      </c>
      <c r="J10" s="447" t="s">
        <v>439</v>
      </c>
      <c r="K10" s="448">
        <v>303470000</v>
      </c>
      <c r="L10" s="448">
        <v>31041000</v>
      </c>
      <c r="M10" s="448"/>
      <c r="N10" s="448"/>
      <c r="O10" s="448"/>
      <c r="P10" s="448">
        <v>71735000</v>
      </c>
      <c r="Q10" s="449"/>
    </row>
    <row r="11" spans="1:19" ht="14.25" customHeight="1">
      <c r="A11" s="488">
        <v>10</v>
      </c>
      <c r="B11" s="442" t="s">
        <v>435</v>
      </c>
      <c r="C11" s="443" t="s">
        <v>436</v>
      </c>
      <c r="D11" s="444" t="s">
        <v>437</v>
      </c>
      <c r="E11" s="458" t="s">
        <v>449</v>
      </c>
      <c r="F11" s="445">
        <v>190622000</v>
      </c>
      <c r="G11" s="446">
        <v>1.1999999999999999E-3</v>
      </c>
      <c r="H11" s="445">
        <f t="shared" si="0"/>
        <v>228746.4</v>
      </c>
      <c r="I11" s="445">
        <v>24832800</v>
      </c>
      <c r="J11" s="447" t="s">
        <v>439</v>
      </c>
      <c r="K11" s="448">
        <v>3104100</v>
      </c>
      <c r="L11" s="448"/>
      <c r="M11" s="448">
        <v>20347000</v>
      </c>
      <c r="N11" s="448"/>
      <c r="O11" s="448"/>
      <c r="P11" s="448"/>
      <c r="Q11" s="449"/>
    </row>
    <row r="12" spans="1:19" ht="18">
      <c r="A12" s="488">
        <v>11</v>
      </c>
      <c r="B12" s="442" t="s">
        <v>435</v>
      </c>
      <c r="C12" s="443" t="s">
        <v>436</v>
      </c>
      <c r="D12" s="444" t="s">
        <v>437</v>
      </c>
      <c r="E12" s="444" t="s">
        <v>450</v>
      </c>
      <c r="F12" s="445">
        <v>120750000</v>
      </c>
      <c r="G12" s="446">
        <v>1.1999999999999999E-3</v>
      </c>
      <c r="H12" s="445">
        <f t="shared" si="0"/>
        <v>144900</v>
      </c>
      <c r="I12" s="445">
        <v>677431815</v>
      </c>
      <c r="J12" s="447" t="s">
        <v>439</v>
      </c>
      <c r="K12" s="448"/>
      <c r="L12" s="448"/>
      <c r="M12" s="448"/>
      <c r="N12" s="448"/>
      <c r="O12" s="448"/>
      <c r="P12" s="448"/>
      <c r="Q12" s="449"/>
    </row>
    <row r="13" spans="1:19" ht="14.25" customHeight="1">
      <c r="A13" s="488">
        <v>12</v>
      </c>
      <c r="B13" s="442" t="s">
        <v>435</v>
      </c>
      <c r="C13" s="443" t="s">
        <v>436</v>
      </c>
      <c r="D13" s="444" t="s">
        <v>437</v>
      </c>
      <c r="E13" s="444" t="s">
        <v>1356</v>
      </c>
      <c r="F13" s="445">
        <v>319320000</v>
      </c>
      <c r="G13" s="446">
        <v>1.1999999999999999E-3</v>
      </c>
      <c r="H13" s="445">
        <f t="shared" si="0"/>
        <v>383183.99999999994</v>
      </c>
      <c r="I13" s="445">
        <v>250034630</v>
      </c>
      <c r="J13" s="447" t="s">
        <v>439</v>
      </c>
      <c r="K13" s="448">
        <v>10034630</v>
      </c>
      <c r="L13" s="448">
        <v>53838538</v>
      </c>
      <c r="M13" s="448">
        <v>31611000</v>
      </c>
      <c r="N13" s="448"/>
      <c r="O13" s="448"/>
      <c r="P13" s="448"/>
      <c r="Q13" s="449">
        <v>23516423</v>
      </c>
    </row>
    <row r="14" spans="1:19" ht="14.25" customHeight="1">
      <c r="A14" s="488">
        <v>13</v>
      </c>
      <c r="B14" s="442" t="s">
        <v>435</v>
      </c>
      <c r="C14" s="443" t="s">
        <v>436</v>
      </c>
      <c r="D14" s="444" t="s">
        <v>437</v>
      </c>
      <c r="E14" s="458" t="s">
        <v>451</v>
      </c>
      <c r="F14" s="445">
        <v>40761000</v>
      </c>
      <c r="G14" s="446">
        <v>1.1999999999999999E-3</v>
      </c>
      <c r="H14" s="445">
        <f t="shared" si="0"/>
        <v>48913.2</v>
      </c>
      <c r="I14" s="445">
        <v>600000000</v>
      </c>
      <c r="J14" s="447" t="s">
        <v>439</v>
      </c>
      <c r="K14" s="448">
        <v>200000000</v>
      </c>
      <c r="L14" s="448"/>
      <c r="M14" s="448"/>
      <c r="N14" s="448"/>
      <c r="O14" s="448"/>
      <c r="P14" s="448"/>
      <c r="Q14" s="449"/>
    </row>
    <row r="15" spans="1:19" ht="14.25" customHeight="1">
      <c r="A15" s="488">
        <v>14</v>
      </c>
      <c r="B15" s="442" t="s">
        <v>435</v>
      </c>
      <c r="C15" s="443" t="s">
        <v>436</v>
      </c>
      <c r="D15" s="444" t="s">
        <v>437</v>
      </c>
      <c r="E15" s="458" t="s">
        <v>452</v>
      </c>
      <c r="F15" s="445"/>
      <c r="G15" s="446"/>
      <c r="H15" s="445"/>
      <c r="I15" s="445">
        <v>3300000000</v>
      </c>
      <c r="J15" s="447" t="s">
        <v>439</v>
      </c>
      <c r="K15" s="448"/>
      <c r="L15" s="448"/>
      <c r="M15" s="448"/>
      <c r="N15" s="448"/>
      <c r="O15" s="448"/>
      <c r="P15" s="448"/>
      <c r="Q15" s="449"/>
    </row>
    <row r="16" spans="1:19" ht="14.25" customHeight="1">
      <c r="A16" s="488">
        <v>15</v>
      </c>
      <c r="B16" s="442" t="s">
        <v>435</v>
      </c>
      <c r="C16" s="443" t="s">
        <v>436</v>
      </c>
      <c r="D16" s="444" t="s">
        <v>437</v>
      </c>
      <c r="E16" s="444" t="s">
        <v>453</v>
      </c>
      <c r="F16" s="445">
        <v>960989000</v>
      </c>
      <c r="G16" s="446">
        <v>1.1999999999999999E-3</v>
      </c>
      <c r="H16" s="445">
        <f t="shared" si="0"/>
        <v>1153186.7999999998</v>
      </c>
      <c r="I16" s="445"/>
      <c r="J16" s="447" t="s">
        <v>439</v>
      </c>
      <c r="K16" s="448"/>
      <c r="L16" s="448">
        <v>134903409</v>
      </c>
      <c r="M16" s="448"/>
      <c r="N16" s="448"/>
      <c r="O16" s="448"/>
      <c r="P16" s="448"/>
      <c r="Q16" s="449"/>
    </row>
    <row r="17" spans="1:17" ht="21.75" customHeight="1">
      <c r="A17" s="488">
        <v>16</v>
      </c>
      <c r="B17" s="442" t="s">
        <v>435</v>
      </c>
      <c r="C17" s="443" t="s">
        <v>436</v>
      </c>
      <c r="D17" s="444" t="s">
        <v>437</v>
      </c>
      <c r="E17" s="444" t="s">
        <v>454</v>
      </c>
      <c r="F17" s="445">
        <v>380376000</v>
      </c>
      <c r="G17" s="446">
        <v>1.1999999999999999E-3</v>
      </c>
      <c r="H17" s="445">
        <f t="shared" si="0"/>
        <v>456451.19999999995</v>
      </c>
      <c r="I17" s="445"/>
      <c r="J17" s="447" t="s">
        <v>439</v>
      </c>
      <c r="K17" s="448"/>
      <c r="L17" s="448">
        <v>265137986</v>
      </c>
      <c r="M17" s="448"/>
      <c r="N17" s="448"/>
      <c r="O17" s="448"/>
      <c r="P17" s="448"/>
      <c r="Q17" s="449"/>
    </row>
    <row r="18" spans="1:17" ht="14.25" customHeight="1">
      <c r="A18" s="488">
        <v>17</v>
      </c>
      <c r="B18" s="442" t="s">
        <v>435</v>
      </c>
      <c r="C18" s="443" t="s">
        <v>436</v>
      </c>
      <c r="D18" s="444" t="s">
        <v>437</v>
      </c>
      <c r="E18" s="444" t="s">
        <v>455</v>
      </c>
      <c r="F18" s="445">
        <v>3500000</v>
      </c>
      <c r="G18" s="446">
        <v>1.1999999999999999E-3</v>
      </c>
      <c r="H18" s="445">
        <f t="shared" si="0"/>
        <v>4200</v>
      </c>
      <c r="I18" s="445"/>
      <c r="J18" s="447" t="s">
        <v>439</v>
      </c>
      <c r="K18" s="448"/>
      <c r="L18" s="448">
        <v>265137986</v>
      </c>
      <c r="M18" s="448"/>
      <c r="N18" s="448"/>
      <c r="O18" s="448"/>
      <c r="P18" s="448"/>
      <c r="Q18" s="449"/>
    </row>
    <row r="19" spans="1:17" ht="14.25" customHeight="1">
      <c r="A19" s="488">
        <v>18</v>
      </c>
      <c r="B19" s="442" t="s">
        <v>435</v>
      </c>
      <c r="C19" s="443" t="s">
        <v>436</v>
      </c>
      <c r="D19" s="444" t="s">
        <v>437</v>
      </c>
      <c r="E19" s="444" t="s">
        <v>456</v>
      </c>
      <c r="F19" s="445"/>
      <c r="G19" s="446"/>
      <c r="H19" s="445"/>
      <c r="I19" s="445">
        <v>500000000</v>
      </c>
      <c r="J19" s="447" t="s">
        <v>439</v>
      </c>
      <c r="K19" s="448"/>
      <c r="L19" s="448"/>
      <c r="M19" s="448"/>
      <c r="N19" s="448"/>
      <c r="O19" s="448"/>
      <c r="P19" s="448"/>
      <c r="Q19" s="449"/>
    </row>
    <row r="20" spans="1:17" ht="24" customHeight="1">
      <c r="A20" s="488">
        <v>19</v>
      </c>
      <c r="B20" s="459" t="s">
        <v>435</v>
      </c>
      <c r="C20" s="443" t="s">
        <v>436</v>
      </c>
      <c r="D20" s="444" t="s">
        <v>437</v>
      </c>
      <c r="E20" s="444" t="s">
        <v>457</v>
      </c>
      <c r="F20" s="445"/>
      <c r="G20" s="460"/>
      <c r="H20" s="445"/>
      <c r="I20" s="461">
        <v>437277000</v>
      </c>
      <c r="J20" s="462" t="s">
        <v>439</v>
      </c>
      <c r="K20" s="448"/>
      <c r="L20" s="448"/>
      <c r="M20" s="448"/>
      <c r="N20" s="448"/>
      <c r="O20" s="448"/>
      <c r="P20" s="448"/>
      <c r="Q20" s="449"/>
    </row>
    <row r="21" spans="1:17" ht="18.75" customHeight="1">
      <c r="A21" s="488">
        <v>20</v>
      </c>
      <c r="B21" s="459" t="s">
        <v>435</v>
      </c>
      <c r="C21" s="443" t="s">
        <v>436</v>
      </c>
      <c r="D21" s="444" t="s">
        <v>437</v>
      </c>
      <c r="E21" s="444" t="s">
        <v>457</v>
      </c>
      <c r="F21" s="445"/>
      <c r="G21" s="460"/>
      <c r="H21" s="445"/>
      <c r="I21" s="463">
        <v>374613000</v>
      </c>
      <c r="J21" s="462" t="s">
        <v>439</v>
      </c>
      <c r="K21" s="448"/>
      <c r="L21" s="448" t="s">
        <v>25</v>
      </c>
      <c r="M21" s="448"/>
      <c r="N21" s="448"/>
      <c r="O21" s="448"/>
      <c r="P21" s="448"/>
      <c r="Q21" s="449"/>
    </row>
    <row r="22" spans="1:17" ht="22.5" customHeight="1">
      <c r="A22" s="488">
        <v>21</v>
      </c>
      <c r="B22" s="459" t="s">
        <v>435</v>
      </c>
      <c r="C22" s="443" t="s">
        <v>436</v>
      </c>
      <c r="D22" s="444" t="s">
        <v>437</v>
      </c>
      <c r="E22" s="444" t="s">
        <v>458</v>
      </c>
      <c r="F22" s="445"/>
      <c r="G22" s="460"/>
      <c r="H22" s="445"/>
      <c r="I22" s="463">
        <v>280079000</v>
      </c>
      <c r="J22" s="462" t="s">
        <v>439</v>
      </c>
      <c r="K22" s="448"/>
      <c r="L22" s="448"/>
      <c r="M22" s="448"/>
      <c r="N22" s="448"/>
      <c r="O22" s="448"/>
      <c r="P22" s="448"/>
      <c r="Q22" s="449"/>
    </row>
    <row r="23" spans="1:17" ht="21.75" customHeight="1">
      <c r="A23" s="488">
        <v>22</v>
      </c>
      <c r="B23" s="459" t="s">
        <v>435</v>
      </c>
      <c r="C23" s="443" t="s">
        <v>436</v>
      </c>
      <c r="D23" s="444" t="s">
        <v>437</v>
      </c>
      <c r="E23" s="444" t="s">
        <v>459</v>
      </c>
      <c r="F23" s="445"/>
      <c r="G23" s="460"/>
      <c r="H23" s="445"/>
      <c r="I23" s="463">
        <v>340005000</v>
      </c>
      <c r="J23" s="462" t="s">
        <v>439</v>
      </c>
      <c r="K23" s="448"/>
      <c r="L23" s="448"/>
      <c r="M23" s="448"/>
      <c r="N23" s="448"/>
      <c r="O23" s="448"/>
      <c r="P23" s="448"/>
      <c r="Q23" s="449"/>
    </row>
    <row r="24" spans="1:17" ht="24.75" customHeight="1">
      <c r="A24" s="488">
        <v>23</v>
      </c>
      <c r="B24" s="459" t="s">
        <v>435</v>
      </c>
      <c r="C24" s="443" t="s">
        <v>436</v>
      </c>
      <c r="D24" s="444" t="s">
        <v>437</v>
      </c>
      <c r="E24" s="444" t="s">
        <v>460</v>
      </c>
      <c r="F24" s="445"/>
      <c r="G24" s="460"/>
      <c r="H24" s="445"/>
      <c r="I24" s="463">
        <v>665235000</v>
      </c>
      <c r="J24" s="462" t="s">
        <v>439</v>
      </c>
      <c r="K24" s="448"/>
      <c r="L24" s="448"/>
      <c r="M24" s="448"/>
      <c r="N24" s="448"/>
      <c r="O24" s="448"/>
      <c r="P24" s="448"/>
      <c r="Q24" s="449"/>
    </row>
    <row r="25" spans="1:17" ht="14.25" customHeight="1">
      <c r="A25" s="488">
        <v>24</v>
      </c>
      <c r="B25" s="459" t="s">
        <v>435</v>
      </c>
      <c r="C25" s="443" t="s">
        <v>436</v>
      </c>
      <c r="D25" s="444" t="s">
        <v>437</v>
      </c>
      <c r="E25" s="444" t="s">
        <v>461</v>
      </c>
      <c r="F25" s="445"/>
      <c r="G25" s="460"/>
      <c r="H25" s="445"/>
      <c r="I25" s="464">
        <v>125896325</v>
      </c>
      <c r="J25" s="462" t="s">
        <v>439</v>
      </c>
      <c r="K25" s="448"/>
      <c r="L25" s="448"/>
      <c r="M25" s="448"/>
      <c r="N25" s="448"/>
      <c r="O25" s="448"/>
      <c r="P25" s="448"/>
      <c r="Q25" s="449"/>
    </row>
    <row r="26" spans="1:17" ht="14.25" customHeight="1">
      <c r="A26" s="488">
        <v>25</v>
      </c>
      <c r="B26" s="459" t="s">
        <v>435</v>
      </c>
      <c r="C26" s="443" t="s">
        <v>436</v>
      </c>
      <c r="D26" s="444" t="s">
        <v>437</v>
      </c>
      <c r="E26" s="444" t="s">
        <v>462</v>
      </c>
      <c r="F26" s="445"/>
      <c r="G26" s="460"/>
      <c r="H26" s="445"/>
      <c r="I26" s="464">
        <v>229507000</v>
      </c>
      <c r="J26" s="462" t="s">
        <v>439</v>
      </c>
      <c r="K26" s="448"/>
      <c r="L26" s="448"/>
      <c r="M26" s="448"/>
      <c r="N26" s="448"/>
      <c r="O26" s="448"/>
      <c r="P26" s="448"/>
      <c r="Q26" s="449"/>
    </row>
    <row r="27" spans="1:17" ht="14.25" customHeight="1">
      <c r="A27" s="488">
        <v>26</v>
      </c>
      <c r="B27" s="459" t="s">
        <v>435</v>
      </c>
      <c r="C27" s="443" t="s">
        <v>436</v>
      </c>
      <c r="D27" s="444" t="s">
        <v>437</v>
      </c>
      <c r="E27" s="444" t="s">
        <v>463</v>
      </c>
      <c r="F27" s="445"/>
      <c r="G27" s="460"/>
      <c r="H27" s="445"/>
      <c r="I27" s="464">
        <v>2125543000</v>
      </c>
      <c r="J27" s="462" t="s">
        <v>439</v>
      </c>
      <c r="K27" s="448"/>
      <c r="L27" s="448"/>
      <c r="M27" s="448"/>
      <c r="N27" s="448"/>
      <c r="O27" s="448"/>
      <c r="P27" s="448"/>
      <c r="Q27" s="449"/>
    </row>
    <row r="28" spans="1:17" ht="24" customHeight="1">
      <c r="A28" s="488">
        <v>27</v>
      </c>
      <c r="B28" s="459" t="s">
        <v>435</v>
      </c>
      <c r="C28" s="443" t="s">
        <v>436</v>
      </c>
      <c r="D28" s="444" t="s">
        <v>437</v>
      </c>
      <c r="E28" s="444" t="s">
        <v>464</v>
      </c>
      <c r="F28" s="445"/>
      <c r="G28" s="460"/>
      <c r="H28" s="445"/>
      <c r="I28" s="464">
        <v>85874000</v>
      </c>
      <c r="J28" s="462" t="s">
        <v>439</v>
      </c>
      <c r="K28" s="448"/>
      <c r="L28" s="448"/>
      <c r="M28" s="448"/>
      <c r="N28" s="448"/>
      <c r="O28" s="448"/>
      <c r="P28" s="448"/>
      <c r="Q28" s="449"/>
    </row>
    <row r="29" spans="1:17" ht="14.25" customHeight="1">
      <c r="A29" s="488">
        <v>28</v>
      </c>
      <c r="B29" s="459" t="s">
        <v>435</v>
      </c>
      <c r="C29" s="443" t="s">
        <v>436</v>
      </c>
      <c r="D29" s="444" t="s">
        <v>437</v>
      </c>
      <c r="E29" s="444" t="s">
        <v>465</v>
      </c>
      <c r="F29" s="445"/>
      <c r="G29" s="460"/>
      <c r="H29" s="445"/>
      <c r="I29" s="464">
        <v>2125543000</v>
      </c>
      <c r="J29" s="462" t="s">
        <v>439</v>
      </c>
      <c r="K29" s="448"/>
      <c r="L29" s="448"/>
      <c r="M29" s="448"/>
      <c r="N29" s="448"/>
      <c r="O29" s="448"/>
      <c r="P29" s="448"/>
      <c r="Q29" s="449"/>
    </row>
    <row r="30" spans="1:17" ht="14.25" customHeight="1">
      <c r="A30" s="488">
        <v>29</v>
      </c>
      <c r="B30" s="459" t="s">
        <v>435</v>
      </c>
      <c r="C30" s="443" t="s">
        <v>436</v>
      </c>
      <c r="D30" s="444" t="s">
        <v>437</v>
      </c>
      <c r="E30" s="444" t="s">
        <v>466</v>
      </c>
      <c r="F30" s="445"/>
      <c r="G30" s="460"/>
      <c r="H30" s="445"/>
      <c r="I30" s="464">
        <v>150130000</v>
      </c>
      <c r="J30" s="462" t="s">
        <v>439</v>
      </c>
      <c r="K30" s="448"/>
      <c r="L30" s="448"/>
      <c r="M30" s="448"/>
      <c r="N30" s="448"/>
      <c r="O30" s="448"/>
      <c r="P30" s="448"/>
      <c r="Q30" s="449"/>
    </row>
    <row r="31" spans="1:17" ht="14.25" customHeight="1">
      <c r="A31" s="488">
        <v>30</v>
      </c>
      <c r="B31" s="459" t="s">
        <v>435</v>
      </c>
      <c r="C31" s="443" t="s">
        <v>436</v>
      </c>
      <c r="D31" s="444" t="s">
        <v>437</v>
      </c>
      <c r="E31" s="444" t="s">
        <v>467</v>
      </c>
      <c r="F31" s="445"/>
      <c r="G31" s="460"/>
      <c r="H31" s="445"/>
      <c r="I31" s="464">
        <v>55000000</v>
      </c>
      <c r="J31" s="462" t="s">
        <v>439</v>
      </c>
      <c r="K31" s="448"/>
      <c r="L31" s="448"/>
      <c r="M31" s="448"/>
      <c r="N31" s="448"/>
      <c r="O31" s="448"/>
      <c r="P31" s="448"/>
      <c r="Q31" s="449"/>
    </row>
    <row r="32" spans="1:17" ht="14.25" customHeight="1">
      <c r="A32" s="488">
        <v>31</v>
      </c>
      <c r="B32" s="459" t="s">
        <v>435</v>
      </c>
      <c r="C32" s="443" t="s">
        <v>436</v>
      </c>
      <c r="D32" s="444" t="s">
        <v>437</v>
      </c>
      <c r="E32" s="444" t="s">
        <v>468</v>
      </c>
      <c r="F32" s="445"/>
      <c r="G32" s="460"/>
      <c r="H32" s="445"/>
      <c r="I32" s="464">
        <v>45896326</v>
      </c>
      <c r="J32" s="462" t="s">
        <v>439</v>
      </c>
      <c r="K32" s="448"/>
      <c r="L32" s="448"/>
      <c r="M32" s="448"/>
      <c r="N32" s="448"/>
      <c r="O32" s="448"/>
      <c r="P32" s="448"/>
      <c r="Q32" s="449"/>
    </row>
    <row r="33" spans="1:17" ht="14.25" customHeight="1">
      <c r="A33" s="488">
        <v>32</v>
      </c>
      <c r="B33" s="459" t="s">
        <v>435</v>
      </c>
      <c r="C33" s="443" t="s">
        <v>436</v>
      </c>
      <c r="D33" s="444" t="s">
        <v>437</v>
      </c>
      <c r="E33" s="444" t="s">
        <v>469</v>
      </c>
      <c r="F33" s="445"/>
      <c r="G33" s="460"/>
      <c r="H33" s="445"/>
      <c r="I33" s="464">
        <v>39252000</v>
      </c>
      <c r="J33" s="462" t="s">
        <v>439</v>
      </c>
      <c r="K33" s="448"/>
      <c r="L33" s="448"/>
      <c r="M33" s="448"/>
      <c r="N33" s="448"/>
      <c r="O33" s="448"/>
      <c r="P33" s="448"/>
      <c r="Q33" s="449"/>
    </row>
    <row r="34" spans="1:17" ht="14.25" customHeight="1">
      <c r="A34" s="488">
        <v>33</v>
      </c>
      <c r="B34" s="459" t="s">
        <v>435</v>
      </c>
      <c r="C34" s="443" t="s">
        <v>436</v>
      </c>
      <c r="D34" s="444" t="s">
        <v>437</v>
      </c>
      <c r="E34" s="444" t="s">
        <v>470</v>
      </c>
      <c r="F34" s="445"/>
      <c r="G34" s="460"/>
      <c r="H34" s="445"/>
      <c r="I34" s="464">
        <v>45869332</v>
      </c>
      <c r="J34" s="462" t="s">
        <v>439</v>
      </c>
      <c r="K34" s="448"/>
      <c r="L34" s="448"/>
      <c r="M34" s="448"/>
      <c r="N34" s="448"/>
      <c r="O34" s="448"/>
      <c r="P34" s="448"/>
      <c r="Q34" s="449"/>
    </row>
    <row r="35" spans="1:17" ht="14.25" customHeight="1">
      <c r="A35" s="488">
        <v>34</v>
      </c>
      <c r="B35" s="459" t="s">
        <v>435</v>
      </c>
      <c r="C35" s="443" t="s">
        <v>436</v>
      </c>
      <c r="D35" s="444" t="s">
        <v>437</v>
      </c>
      <c r="E35" s="444" t="s">
        <v>471</v>
      </c>
      <c r="F35" s="445"/>
      <c r="G35" s="460"/>
      <c r="H35" s="445"/>
      <c r="I35" s="464">
        <v>35689369</v>
      </c>
      <c r="J35" s="462" t="s">
        <v>439</v>
      </c>
      <c r="K35" s="448"/>
      <c r="L35" s="448"/>
      <c r="M35" s="448"/>
      <c r="N35" s="448"/>
      <c r="O35" s="448"/>
      <c r="P35" s="448"/>
      <c r="Q35" s="449"/>
    </row>
    <row r="36" spans="1:17" ht="14.25" customHeight="1">
      <c r="A36" s="488">
        <v>35</v>
      </c>
      <c r="B36" s="459" t="s">
        <v>435</v>
      </c>
      <c r="C36" s="443" t="s">
        <v>436</v>
      </c>
      <c r="D36" s="444" t="s">
        <v>437</v>
      </c>
      <c r="E36" s="444" t="s">
        <v>472</v>
      </c>
      <c r="F36" s="445"/>
      <c r="G36" s="460"/>
      <c r="H36" s="445"/>
      <c r="I36" s="464">
        <v>2509564000</v>
      </c>
      <c r="J36" s="462" t="s">
        <v>439</v>
      </c>
      <c r="K36" s="448"/>
      <c r="L36" s="448"/>
      <c r="M36" s="448"/>
      <c r="N36" s="448"/>
      <c r="O36" s="448"/>
      <c r="P36" s="448"/>
      <c r="Q36" s="449"/>
    </row>
    <row r="37" spans="1:17" ht="14.25" customHeight="1">
      <c r="A37" s="488">
        <v>36</v>
      </c>
      <c r="B37" s="459" t="s">
        <v>435</v>
      </c>
      <c r="C37" s="443" t="s">
        <v>436</v>
      </c>
      <c r="D37" s="444" t="s">
        <v>437</v>
      </c>
      <c r="E37" s="444" t="s">
        <v>473</v>
      </c>
      <c r="F37" s="445"/>
      <c r="G37" s="460"/>
      <c r="H37" s="445"/>
      <c r="I37" s="464">
        <v>164442000</v>
      </c>
      <c r="J37" s="462" t="s">
        <v>439</v>
      </c>
      <c r="K37" s="448"/>
      <c r="L37" s="448"/>
      <c r="M37" s="448"/>
      <c r="N37" s="448"/>
      <c r="O37" s="448"/>
      <c r="P37" s="448"/>
      <c r="Q37" s="449"/>
    </row>
    <row r="38" spans="1:17" ht="22.5" customHeight="1">
      <c r="A38" s="488">
        <v>37</v>
      </c>
      <c r="B38" s="459" t="s">
        <v>435</v>
      </c>
      <c r="C38" s="443" t="s">
        <v>436</v>
      </c>
      <c r="D38" s="444" t="s">
        <v>437</v>
      </c>
      <c r="E38" s="444" t="s">
        <v>474</v>
      </c>
      <c r="F38" s="445"/>
      <c r="G38" s="460"/>
      <c r="H38" s="445"/>
      <c r="I38" s="464">
        <v>71918000</v>
      </c>
      <c r="J38" s="462" t="s">
        <v>439</v>
      </c>
      <c r="K38" s="448"/>
      <c r="L38" s="448"/>
      <c r="M38" s="448"/>
      <c r="N38" s="448"/>
      <c r="O38" s="448"/>
      <c r="P38" s="448"/>
      <c r="Q38" s="449"/>
    </row>
    <row r="39" spans="1:17" ht="14.25" customHeight="1">
      <c r="A39" s="488">
        <v>38</v>
      </c>
      <c r="B39" s="459" t="s">
        <v>435</v>
      </c>
      <c r="C39" s="443" t="s">
        <v>436</v>
      </c>
      <c r="D39" s="444" t="s">
        <v>437</v>
      </c>
      <c r="E39" s="444" t="s">
        <v>475</v>
      </c>
      <c r="F39" s="445"/>
      <c r="G39" s="460"/>
      <c r="H39" s="445"/>
      <c r="I39" s="464">
        <v>89568963</v>
      </c>
      <c r="J39" s="462" t="s">
        <v>439</v>
      </c>
      <c r="K39" s="448"/>
      <c r="L39" s="448"/>
      <c r="M39" s="448"/>
      <c r="N39" s="448"/>
      <c r="O39" s="448"/>
      <c r="P39" s="448"/>
      <c r="Q39" s="449"/>
    </row>
    <row r="40" spans="1:17" ht="14.25" customHeight="1">
      <c r="A40" s="488">
        <v>39</v>
      </c>
      <c r="B40" s="459" t="s">
        <v>435</v>
      </c>
      <c r="C40" s="443" t="s">
        <v>436</v>
      </c>
      <c r="D40" s="444" t="s">
        <v>437</v>
      </c>
      <c r="E40" s="444" t="s">
        <v>476</v>
      </c>
      <c r="F40" s="445"/>
      <c r="G40" s="460"/>
      <c r="H40" s="445"/>
      <c r="I40" s="464">
        <v>258963258</v>
      </c>
      <c r="J40" s="462" t="s">
        <v>439</v>
      </c>
      <c r="K40" s="448"/>
      <c r="L40" s="448"/>
      <c r="M40" s="448"/>
      <c r="N40" s="448"/>
      <c r="O40" s="448"/>
      <c r="P40" s="448"/>
      <c r="Q40" s="449"/>
    </row>
    <row r="41" spans="1:17" ht="14.25" customHeight="1">
      <c r="A41" s="488">
        <v>40</v>
      </c>
      <c r="B41" s="459" t="s">
        <v>435</v>
      </c>
      <c r="C41" s="443" t="s">
        <v>436</v>
      </c>
      <c r="D41" s="444" t="s">
        <v>437</v>
      </c>
      <c r="E41" s="444" t="s">
        <v>477</v>
      </c>
      <c r="F41" s="445"/>
      <c r="G41" s="460"/>
      <c r="H41" s="445"/>
      <c r="I41" s="464">
        <v>392355000</v>
      </c>
      <c r="J41" s="462" t="s">
        <v>439</v>
      </c>
      <c r="K41" s="448"/>
      <c r="L41" s="448"/>
      <c r="M41" s="448"/>
      <c r="N41" s="448"/>
      <c r="O41" s="448"/>
      <c r="P41" s="448"/>
      <c r="Q41" s="449"/>
    </row>
    <row r="42" spans="1:17" ht="19.5" customHeight="1">
      <c r="A42" s="488">
        <v>41</v>
      </c>
      <c r="B42" s="459" t="s">
        <v>435</v>
      </c>
      <c r="C42" s="443" t="s">
        <v>436</v>
      </c>
      <c r="D42" s="444" t="s">
        <v>437</v>
      </c>
      <c r="E42" s="444" t="s">
        <v>478</v>
      </c>
      <c r="F42" s="465"/>
      <c r="G42" s="466"/>
      <c r="H42" s="465"/>
      <c r="I42" s="467">
        <v>334137000</v>
      </c>
      <c r="J42" s="462" t="s">
        <v>439</v>
      </c>
      <c r="K42" s="468"/>
      <c r="L42" s="468"/>
      <c r="M42" s="468"/>
      <c r="N42" s="468"/>
      <c r="O42" s="468"/>
      <c r="P42" s="468"/>
      <c r="Q42" s="469"/>
    </row>
    <row r="43" spans="1:17" ht="18" customHeight="1">
      <c r="A43" s="488">
        <v>42</v>
      </c>
      <c r="B43" s="459" t="s">
        <v>435</v>
      </c>
      <c r="C43" s="443" t="s">
        <v>436</v>
      </c>
      <c r="D43" s="444" t="s">
        <v>437</v>
      </c>
      <c r="E43" s="444" t="s">
        <v>479</v>
      </c>
      <c r="F43" s="445"/>
      <c r="G43" s="460"/>
      <c r="H43" s="445"/>
      <c r="I43" s="464">
        <v>108059000</v>
      </c>
      <c r="J43" s="462" t="s">
        <v>439</v>
      </c>
      <c r="K43" s="448"/>
      <c r="L43" s="448"/>
      <c r="M43" s="448"/>
      <c r="N43" s="448"/>
      <c r="O43" s="448"/>
      <c r="P43" s="448"/>
      <c r="Q43" s="449"/>
    </row>
    <row r="44" spans="1:17" ht="14.25" customHeight="1">
      <c r="A44" s="488">
        <v>43</v>
      </c>
      <c r="B44" s="459" t="s">
        <v>435</v>
      </c>
      <c r="C44" s="443" t="s">
        <v>436</v>
      </c>
      <c r="D44" s="444" t="s">
        <v>437</v>
      </c>
      <c r="E44" s="444" t="s">
        <v>480</v>
      </c>
      <c r="F44" s="445"/>
      <c r="G44" s="460"/>
      <c r="H44" s="445"/>
      <c r="I44" s="464">
        <v>184883000</v>
      </c>
      <c r="J44" s="462" t="s">
        <v>439</v>
      </c>
      <c r="K44" s="448"/>
      <c r="L44" s="448"/>
      <c r="M44" s="448"/>
      <c r="N44" s="448"/>
      <c r="O44" s="448"/>
      <c r="P44" s="448"/>
      <c r="Q44" s="449"/>
    </row>
    <row r="45" spans="1:17" ht="14.25" customHeight="1">
      <c r="A45" s="488">
        <v>44</v>
      </c>
      <c r="B45" s="459" t="s">
        <v>435</v>
      </c>
      <c r="C45" s="443" t="s">
        <v>436</v>
      </c>
      <c r="D45" s="444" t="s">
        <v>437</v>
      </c>
      <c r="E45" s="444" t="s">
        <v>481</v>
      </c>
      <c r="F45" s="445"/>
      <c r="G45" s="460"/>
      <c r="H45" s="445"/>
      <c r="I45" s="464">
        <v>147338000</v>
      </c>
      <c r="J45" s="462" t="s">
        <v>439</v>
      </c>
      <c r="K45" s="448"/>
      <c r="L45" s="448"/>
      <c r="M45" s="448"/>
      <c r="N45" s="448"/>
      <c r="O45" s="448"/>
      <c r="P45" s="448"/>
      <c r="Q45" s="449"/>
    </row>
    <row r="46" spans="1:17" ht="14.25" customHeight="1">
      <c r="A46" s="488">
        <v>45</v>
      </c>
      <c r="B46" s="459" t="s">
        <v>435</v>
      </c>
      <c r="C46" s="443" t="s">
        <v>436</v>
      </c>
      <c r="D46" s="444" t="s">
        <v>437</v>
      </c>
      <c r="E46" s="444" t="s">
        <v>1239</v>
      </c>
      <c r="F46" s="445"/>
      <c r="G46" s="460"/>
      <c r="H46" s="445"/>
      <c r="I46" s="464">
        <v>1384435000</v>
      </c>
      <c r="J46" s="462" t="s">
        <v>439</v>
      </c>
      <c r="K46" s="448"/>
      <c r="L46" s="448"/>
      <c r="M46" s="448"/>
      <c r="N46" s="448"/>
      <c r="O46" s="448"/>
      <c r="P46" s="448"/>
      <c r="Q46" s="449"/>
    </row>
    <row r="47" spans="1:17" ht="18" customHeight="1">
      <c r="A47" s="488">
        <v>46</v>
      </c>
      <c r="B47" s="459" t="s">
        <v>435</v>
      </c>
      <c r="C47" s="443" t="s">
        <v>436</v>
      </c>
      <c r="D47" s="444" t="s">
        <v>437</v>
      </c>
      <c r="E47" s="444" t="s">
        <v>1240</v>
      </c>
      <c r="F47" s="445"/>
      <c r="G47" s="460"/>
      <c r="H47" s="445"/>
      <c r="I47" s="464">
        <v>234593000</v>
      </c>
      <c r="J47" s="462" t="s">
        <v>439</v>
      </c>
      <c r="K47" s="448"/>
      <c r="L47" s="448"/>
      <c r="M47" s="448"/>
      <c r="N47" s="448"/>
      <c r="O47" s="448"/>
      <c r="P47" s="448"/>
      <c r="Q47" s="449"/>
    </row>
    <row r="48" spans="1:17" ht="19.5" customHeight="1">
      <c r="A48" s="488">
        <v>47</v>
      </c>
      <c r="B48" s="459" t="s">
        <v>435</v>
      </c>
      <c r="C48" s="443" t="s">
        <v>436</v>
      </c>
      <c r="D48" s="444" t="s">
        <v>437</v>
      </c>
      <c r="E48" s="444" t="s">
        <v>1241</v>
      </c>
      <c r="F48" s="445"/>
      <c r="G48" s="460"/>
      <c r="H48" s="445"/>
      <c r="I48" s="464">
        <v>58324000</v>
      </c>
      <c r="J48" s="462" t="s">
        <v>439</v>
      </c>
      <c r="K48" s="448"/>
      <c r="L48" s="448"/>
      <c r="M48" s="448"/>
      <c r="N48" s="448"/>
      <c r="O48" s="448"/>
      <c r="P48" s="448"/>
      <c r="Q48" s="449"/>
    </row>
    <row r="49" spans="1:17" ht="14.25" customHeight="1">
      <c r="A49" s="488">
        <v>48</v>
      </c>
      <c r="B49" s="459" t="s">
        <v>435</v>
      </c>
      <c r="C49" s="443" t="s">
        <v>436</v>
      </c>
      <c r="D49" s="444" t="s">
        <v>437</v>
      </c>
      <c r="E49" s="444" t="s">
        <v>1242</v>
      </c>
      <c r="F49" s="445"/>
      <c r="G49" s="460"/>
      <c r="H49" s="445"/>
      <c r="I49" s="464">
        <v>83147000</v>
      </c>
      <c r="J49" s="462" t="s">
        <v>439</v>
      </c>
      <c r="K49" s="448"/>
      <c r="L49" s="448"/>
      <c r="M49" s="448"/>
      <c r="N49" s="448"/>
      <c r="O49" s="448"/>
      <c r="P49" s="448"/>
      <c r="Q49" s="449"/>
    </row>
    <row r="50" spans="1:17" ht="21" customHeight="1">
      <c r="A50" s="488">
        <v>49</v>
      </c>
      <c r="B50" s="459" t="s">
        <v>435</v>
      </c>
      <c r="C50" s="443" t="s">
        <v>436</v>
      </c>
      <c r="D50" s="444" t="s">
        <v>437</v>
      </c>
      <c r="E50" s="444" t="s">
        <v>1243</v>
      </c>
      <c r="F50" s="445"/>
      <c r="G50" s="460"/>
      <c r="H50" s="445"/>
      <c r="I50" s="464">
        <v>120846000</v>
      </c>
      <c r="J50" s="462" t="s">
        <v>439</v>
      </c>
      <c r="K50" s="448"/>
      <c r="L50" s="448"/>
      <c r="M50" s="448"/>
      <c r="N50" s="448"/>
      <c r="O50" s="448"/>
      <c r="P50" s="448"/>
      <c r="Q50" s="449"/>
    </row>
    <row r="51" spans="1:17" ht="14.25" customHeight="1">
      <c r="A51" s="488">
        <v>50</v>
      </c>
      <c r="B51" s="459" t="s">
        <v>435</v>
      </c>
      <c r="C51" s="443" t="s">
        <v>436</v>
      </c>
      <c r="D51" s="444" t="s">
        <v>437</v>
      </c>
      <c r="E51" s="444" t="s">
        <v>1244</v>
      </c>
      <c r="F51" s="445"/>
      <c r="G51" s="460"/>
      <c r="H51" s="445"/>
      <c r="I51" s="464">
        <v>226044000</v>
      </c>
      <c r="J51" s="462" t="s">
        <v>439</v>
      </c>
      <c r="K51" s="448"/>
      <c r="L51" s="448"/>
      <c r="M51" s="448"/>
      <c r="N51" s="448"/>
      <c r="O51" s="448"/>
      <c r="P51" s="448"/>
      <c r="Q51" s="449"/>
    </row>
    <row r="52" spans="1:17" ht="19.5" customHeight="1">
      <c r="A52" s="488">
        <v>51</v>
      </c>
      <c r="B52" s="459" t="s">
        <v>435</v>
      </c>
      <c r="C52" s="443" t="s">
        <v>436</v>
      </c>
      <c r="D52" s="444" t="s">
        <v>437</v>
      </c>
      <c r="E52" s="444" t="s">
        <v>1245</v>
      </c>
      <c r="F52" s="445"/>
      <c r="G52" s="460"/>
      <c r="H52" s="445"/>
      <c r="I52" s="464">
        <v>273121000</v>
      </c>
      <c r="J52" s="462" t="s">
        <v>439</v>
      </c>
      <c r="K52" s="448"/>
      <c r="L52" s="448"/>
      <c r="M52" s="448"/>
      <c r="N52" s="448"/>
      <c r="O52" s="448"/>
      <c r="P52" s="448"/>
      <c r="Q52" s="449"/>
    </row>
    <row r="53" spans="1:17" ht="14.25" customHeight="1">
      <c r="A53" s="488">
        <v>52</v>
      </c>
      <c r="B53" s="459" t="s">
        <v>435</v>
      </c>
      <c r="C53" s="443" t="s">
        <v>436</v>
      </c>
      <c r="D53" s="444" t="s">
        <v>437</v>
      </c>
      <c r="E53" s="444" t="s">
        <v>1246</v>
      </c>
      <c r="F53" s="445"/>
      <c r="G53" s="460"/>
      <c r="H53" s="445"/>
      <c r="I53" s="464">
        <v>440075000</v>
      </c>
      <c r="J53" s="462" t="s">
        <v>439</v>
      </c>
      <c r="K53" s="448"/>
      <c r="L53" s="448"/>
      <c r="M53" s="448"/>
      <c r="N53" s="448"/>
      <c r="O53" s="448"/>
      <c r="P53" s="448"/>
      <c r="Q53" s="449"/>
    </row>
    <row r="54" spans="1:17" ht="14.25" customHeight="1">
      <c r="A54" s="488">
        <v>53</v>
      </c>
      <c r="B54" s="459" t="s">
        <v>435</v>
      </c>
      <c r="C54" s="443" t="s">
        <v>436</v>
      </c>
      <c r="D54" s="444" t="s">
        <v>437</v>
      </c>
      <c r="E54" s="444" t="s">
        <v>482</v>
      </c>
      <c r="F54" s="445"/>
      <c r="G54" s="460"/>
      <c r="H54" s="445"/>
      <c r="I54" s="464">
        <v>565459000</v>
      </c>
      <c r="J54" s="462" t="s">
        <v>439</v>
      </c>
      <c r="K54" s="448"/>
      <c r="L54" s="448"/>
      <c r="M54" s="448"/>
      <c r="N54" s="448"/>
      <c r="O54" s="448"/>
      <c r="P54" s="448"/>
      <c r="Q54" s="449"/>
    </row>
    <row r="55" spans="1:17" ht="21" customHeight="1">
      <c r="A55" s="488">
        <v>54</v>
      </c>
      <c r="B55" s="459" t="s">
        <v>435</v>
      </c>
      <c r="C55" s="443" t="s">
        <v>436</v>
      </c>
      <c r="D55" s="444" t="s">
        <v>437</v>
      </c>
      <c r="E55" s="444" t="s">
        <v>483</v>
      </c>
      <c r="F55" s="445"/>
      <c r="G55" s="460"/>
      <c r="H55" s="445"/>
      <c r="I55" s="464">
        <v>209276000</v>
      </c>
      <c r="J55" s="462" t="s">
        <v>439</v>
      </c>
      <c r="K55" s="448"/>
      <c r="L55" s="448"/>
      <c r="M55" s="448"/>
      <c r="N55" s="448"/>
      <c r="O55" s="448"/>
      <c r="P55" s="448"/>
      <c r="Q55" s="449"/>
    </row>
    <row r="56" spans="1:17" ht="21" customHeight="1">
      <c r="A56" s="488">
        <v>55</v>
      </c>
      <c r="B56" s="459" t="s">
        <v>435</v>
      </c>
      <c r="C56" s="443" t="s">
        <v>436</v>
      </c>
      <c r="D56" s="444" t="s">
        <v>832</v>
      </c>
      <c r="E56" s="444" t="s">
        <v>833</v>
      </c>
      <c r="F56" s="445"/>
      <c r="G56" s="460"/>
      <c r="H56" s="445"/>
      <c r="I56" s="464">
        <v>9000000000</v>
      </c>
      <c r="J56" s="462" t="s">
        <v>439</v>
      </c>
      <c r="K56" s="448"/>
      <c r="L56" s="448"/>
      <c r="M56" s="448"/>
      <c r="N56" s="448"/>
      <c r="O56" s="448"/>
      <c r="P56" s="448"/>
      <c r="Q56" s="449"/>
    </row>
    <row r="57" spans="1:17" ht="21" customHeight="1">
      <c r="A57" s="488">
        <v>56</v>
      </c>
      <c r="B57" s="459" t="s">
        <v>435</v>
      </c>
      <c r="C57" s="443" t="s">
        <v>436</v>
      </c>
      <c r="D57" s="444" t="s">
        <v>832</v>
      </c>
      <c r="E57" s="444" t="s">
        <v>834</v>
      </c>
      <c r="F57" s="445"/>
      <c r="G57" s="460"/>
      <c r="H57" s="445"/>
      <c r="I57" s="464">
        <v>3000000000</v>
      </c>
      <c r="J57" s="462" t="s">
        <v>439</v>
      </c>
      <c r="K57" s="448"/>
      <c r="L57" s="448"/>
      <c r="M57" s="448"/>
      <c r="N57" s="448"/>
      <c r="O57" s="448"/>
      <c r="P57" s="448"/>
      <c r="Q57" s="449"/>
    </row>
    <row r="58" spans="1:17" ht="25.5" customHeight="1">
      <c r="A58" s="488">
        <v>57</v>
      </c>
      <c r="B58" s="459" t="s">
        <v>435</v>
      </c>
      <c r="C58" s="443" t="s">
        <v>436</v>
      </c>
      <c r="D58" s="444" t="s">
        <v>437</v>
      </c>
      <c r="E58" s="444" t="s">
        <v>484</v>
      </c>
      <c r="F58" s="445"/>
      <c r="G58" s="460"/>
      <c r="H58" s="445"/>
      <c r="I58" s="464">
        <v>450270000</v>
      </c>
      <c r="J58" s="462" t="s">
        <v>439</v>
      </c>
      <c r="K58" s="448"/>
      <c r="L58" s="448"/>
      <c r="M58" s="448"/>
      <c r="N58" s="448"/>
      <c r="O58" s="448"/>
      <c r="P58" s="448"/>
      <c r="Q58" s="449"/>
    </row>
    <row r="59" spans="1:17" ht="14.25" customHeight="1">
      <c r="A59" s="488">
        <v>58</v>
      </c>
      <c r="B59" s="459" t="s">
        <v>435</v>
      </c>
      <c r="C59" s="443" t="s">
        <v>436</v>
      </c>
      <c r="D59" s="444" t="s">
        <v>437</v>
      </c>
      <c r="E59" s="444" t="s">
        <v>485</v>
      </c>
      <c r="F59" s="445"/>
      <c r="G59" s="460"/>
      <c r="H59" s="445"/>
      <c r="I59" s="464">
        <v>30000000</v>
      </c>
      <c r="J59" s="462" t="s">
        <v>439</v>
      </c>
      <c r="K59" s="448"/>
      <c r="L59" s="448"/>
      <c r="M59" s="448"/>
      <c r="N59" s="448"/>
      <c r="O59" s="448"/>
      <c r="P59" s="448"/>
      <c r="Q59" s="449"/>
    </row>
    <row r="60" spans="1:17" ht="14.25" customHeight="1">
      <c r="A60" s="488">
        <v>59</v>
      </c>
      <c r="B60" s="470" t="s">
        <v>435</v>
      </c>
      <c r="C60" s="471" t="s">
        <v>436</v>
      </c>
      <c r="D60" s="472" t="s">
        <v>437</v>
      </c>
      <c r="E60" s="473" t="s">
        <v>486</v>
      </c>
      <c r="F60" s="474"/>
      <c r="G60" s="475"/>
      <c r="H60" s="474"/>
      <c r="I60" s="476">
        <v>1178989000</v>
      </c>
      <c r="J60" s="477" t="s">
        <v>439</v>
      </c>
      <c r="K60" s="478"/>
      <c r="L60" s="478"/>
      <c r="M60" s="478"/>
      <c r="N60" s="478"/>
      <c r="O60" s="478"/>
      <c r="P60" s="478"/>
      <c r="Q60" s="479"/>
    </row>
    <row r="61" spans="1:17" s="486" customFormat="1" ht="54" customHeight="1">
      <c r="A61" s="488">
        <v>60</v>
      </c>
      <c r="B61" s="480"/>
      <c r="C61" s="481" t="s">
        <v>436</v>
      </c>
      <c r="D61" s="482"/>
      <c r="E61" s="483" t="s">
        <v>1238</v>
      </c>
      <c r="F61" s="362"/>
      <c r="G61" s="484"/>
      <c r="H61" s="362"/>
      <c r="I61" s="363">
        <v>4392969871</v>
      </c>
      <c r="J61" s="485" t="s">
        <v>439</v>
      </c>
      <c r="K61" s="364"/>
      <c r="L61" s="364"/>
      <c r="M61" s="364"/>
      <c r="N61" s="364"/>
      <c r="O61" s="364"/>
      <c r="P61" s="364"/>
      <c r="Q61" s="364"/>
    </row>
    <row r="62" spans="1:17" s="486" customFormat="1" ht="48" customHeight="1">
      <c r="A62" s="488">
        <v>61</v>
      </c>
      <c r="B62" s="480"/>
      <c r="C62" s="481" t="s">
        <v>436</v>
      </c>
      <c r="D62" s="482"/>
      <c r="E62" s="483" t="s">
        <v>1238</v>
      </c>
      <c r="F62" s="362"/>
      <c r="G62" s="484"/>
      <c r="H62" s="362"/>
      <c r="I62" s="363">
        <v>697695815</v>
      </c>
      <c r="J62" s="485" t="s">
        <v>439</v>
      </c>
      <c r="K62" s="364"/>
      <c r="L62" s="364"/>
      <c r="M62" s="364"/>
      <c r="N62" s="364"/>
      <c r="O62" s="364"/>
      <c r="P62" s="364"/>
      <c r="Q62" s="364"/>
    </row>
    <row r="63" spans="1:17" s="486" customFormat="1" ht="48" customHeight="1">
      <c r="A63" s="488">
        <v>62</v>
      </c>
      <c r="B63" s="480"/>
      <c r="C63" s="481" t="s">
        <v>436</v>
      </c>
      <c r="D63" s="482"/>
      <c r="E63" s="483" t="s">
        <v>1237</v>
      </c>
      <c r="F63" s="362"/>
      <c r="G63" s="484"/>
      <c r="H63" s="362"/>
      <c r="I63" s="363">
        <v>555536562</v>
      </c>
      <c r="J63" s="485" t="s">
        <v>439</v>
      </c>
      <c r="K63" s="364"/>
      <c r="L63" s="364"/>
      <c r="M63" s="364"/>
      <c r="N63" s="364"/>
      <c r="O63" s="364"/>
      <c r="P63" s="364"/>
      <c r="Q63" s="364"/>
    </row>
    <row r="64" spans="1:17" s="96" customFormat="1" ht="24" customHeight="1" thickBot="1">
      <c r="A64" s="95"/>
      <c r="B64" s="994" t="s">
        <v>487</v>
      </c>
      <c r="C64" s="995"/>
      <c r="D64" s="995"/>
      <c r="E64" s="996"/>
      <c r="F64" s="108">
        <f>SUM(F2:F19)</f>
        <v>6001548000</v>
      </c>
      <c r="G64" s="109"/>
      <c r="H64" s="109">
        <f>+I64-F64</f>
        <v>56261500014</v>
      </c>
      <c r="I64" s="1054">
        <f>SUM(I2:I63)</f>
        <v>62263048014</v>
      </c>
      <c r="J64" s="365"/>
      <c r="K64" s="217">
        <f t="shared" ref="K64:Q64" si="1">SUM(K2:K19)</f>
        <v>1314030822</v>
      </c>
      <c r="L64" s="217">
        <f t="shared" si="1"/>
        <v>2035576877</v>
      </c>
      <c r="M64" s="217">
        <f t="shared" si="1"/>
        <v>1137308000</v>
      </c>
      <c r="N64" s="217">
        <f t="shared" si="1"/>
        <v>800000000</v>
      </c>
      <c r="O64" s="217">
        <f t="shared" si="1"/>
        <v>196593000</v>
      </c>
      <c r="P64" s="217">
        <f t="shared" si="1"/>
        <v>170304863</v>
      </c>
      <c r="Q64" s="217">
        <f t="shared" si="1"/>
        <v>198516423</v>
      </c>
    </row>
    <row r="65" spans="19:19" ht="14.25" customHeight="1">
      <c r="S65" s="97">
        <v>198516423</v>
      </c>
    </row>
  </sheetData>
  <autoFilter ref="B1:J64"/>
  <mergeCells count="1">
    <mergeCell ref="B64:E64"/>
  </mergeCells>
  <pageMargins left="0.23622047244094499" right="0.23622047244094499" top="0.74803149606299202" bottom="0.74803149606299202" header="0.31496062992126" footer="0.31496062992126"/>
  <pageSetup paperSize="14" scale="92"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sheetPr>
  <dimension ref="A1:J21"/>
  <sheetViews>
    <sheetView tabSelected="1" workbookViewId="0">
      <selection activeCell="I15" sqref="I15"/>
    </sheetView>
  </sheetViews>
  <sheetFormatPr baseColWidth="10" defaultColWidth="11.42578125" defaultRowHeight="15.75" customHeight="1"/>
  <cols>
    <col min="1" max="1" width="1.85546875" style="53" customWidth="1"/>
    <col min="2" max="2" width="6.7109375" style="52" customWidth="1"/>
    <col min="3" max="3" width="28.140625" style="53" customWidth="1"/>
    <col min="4" max="4" width="13" style="53" customWidth="1"/>
    <col min="5" max="5" width="28.7109375" style="53" customWidth="1"/>
    <col min="6" max="6" width="11.42578125" style="94" customWidth="1"/>
    <col min="7" max="8" width="19.85546875" style="94" hidden="1" customWidth="1"/>
    <col min="9" max="9" width="19.140625" style="373" customWidth="1"/>
    <col min="10" max="10" width="15.5703125" style="53"/>
    <col min="11" max="16384" width="11.42578125" style="53"/>
  </cols>
  <sheetData>
    <row r="1" spans="1:10" ht="15.75" customHeight="1">
      <c r="B1" s="997" t="s">
        <v>488</v>
      </c>
      <c r="C1" s="997"/>
      <c r="D1" s="997"/>
      <c r="E1" s="997"/>
      <c r="F1" s="997"/>
      <c r="G1" s="997"/>
      <c r="H1" s="997"/>
      <c r="I1" s="997"/>
    </row>
    <row r="2" spans="1:10" ht="15.75" customHeight="1">
      <c r="F2" s="53"/>
      <c r="G2" s="53"/>
      <c r="H2" s="53"/>
    </row>
    <row r="3" spans="1:10" ht="15" customHeight="1">
      <c r="B3" s="558" t="s">
        <v>489</v>
      </c>
      <c r="C3" s="559" t="s">
        <v>490</v>
      </c>
      <c r="D3" s="559" t="s">
        <v>491</v>
      </c>
      <c r="E3" s="559" t="s">
        <v>492</v>
      </c>
      <c r="F3" s="560" t="s">
        <v>493</v>
      </c>
      <c r="G3" s="560" t="s">
        <v>494</v>
      </c>
      <c r="H3" s="560" t="s">
        <v>495</v>
      </c>
      <c r="I3" s="561" t="s">
        <v>496</v>
      </c>
    </row>
    <row r="4" spans="1:10" ht="15.75" customHeight="1">
      <c r="B4" s="562">
        <v>1</v>
      </c>
      <c r="C4" s="554" t="s">
        <v>501</v>
      </c>
      <c r="D4" s="554" t="s">
        <v>502</v>
      </c>
      <c r="E4" s="554" t="s">
        <v>1355</v>
      </c>
      <c r="F4" s="555">
        <v>2010</v>
      </c>
      <c r="G4" s="555" t="s">
        <v>503</v>
      </c>
      <c r="H4" s="556" t="s">
        <v>504</v>
      </c>
      <c r="I4" s="563">
        <v>99552552</v>
      </c>
      <c r="J4" s="53" t="e">
        <f>COUNTIF('[3]INVENTARIO FINAL'!$B$3:$B$92,D4)</f>
        <v>#VALUE!</v>
      </c>
    </row>
    <row r="5" spans="1:10" ht="15.75" customHeight="1">
      <c r="B5" s="562">
        <v>2</v>
      </c>
      <c r="C5" s="557" t="s">
        <v>499</v>
      </c>
      <c r="D5" s="557" t="s">
        <v>507</v>
      </c>
      <c r="E5" s="554" t="s">
        <v>506</v>
      </c>
      <c r="F5" s="555">
        <v>2017</v>
      </c>
      <c r="G5" s="555"/>
      <c r="H5" s="555"/>
      <c r="I5" s="553">
        <v>261921039</v>
      </c>
      <c r="J5" s="53" t="e">
        <f>COUNTIF('[3]INVENTARIO FINAL'!$B$3:$B$92,D5)</f>
        <v>#VALUE!</v>
      </c>
    </row>
    <row r="6" spans="1:10" ht="15.75" customHeight="1">
      <c r="B6" s="562">
        <v>3</v>
      </c>
      <c r="C6" s="554" t="s">
        <v>508</v>
      </c>
      <c r="D6" s="554" t="s">
        <v>509</v>
      </c>
      <c r="E6" s="554" t="s">
        <v>510</v>
      </c>
      <c r="F6" s="555">
        <v>2017</v>
      </c>
      <c r="G6" s="555"/>
      <c r="H6" s="555"/>
      <c r="I6" s="553">
        <v>648663169</v>
      </c>
      <c r="J6" s="53" t="e">
        <f>COUNTIF('[3]INVENTARIO FINAL'!$B$3:$B$92,D6)</f>
        <v>#VALUE!</v>
      </c>
    </row>
    <row r="7" spans="1:10" ht="15.75" customHeight="1">
      <c r="A7" s="385"/>
      <c r="B7" s="562">
        <v>4</v>
      </c>
      <c r="C7" s="557" t="s">
        <v>497</v>
      </c>
      <c r="D7" s="557" t="s">
        <v>511</v>
      </c>
      <c r="E7" s="554" t="s">
        <v>512</v>
      </c>
      <c r="F7" s="555">
        <v>2017</v>
      </c>
      <c r="G7" s="555"/>
      <c r="H7" s="555"/>
      <c r="I7" s="553">
        <v>296637250</v>
      </c>
      <c r="J7" s="53" t="e">
        <f>COUNTIF('[3]INVENTARIO FINAL'!$B$3:$B$92,D7)</f>
        <v>#VALUE!</v>
      </c>
    </row>
    <row r="8" spans="1:10" ht="15.75" customHeight="1">
      <c r="A8" s="385"/>
      <c r="B8" s="562">
        <v>5</v>
      </c>
      <c r="C8" s="557" t="s">
        <v>1330</v>
      </c>
      <c r="D8" s="557" t="s">
        <v>1331</v>
      </c>
      <c r="E8" s="554" t="s">
        <v>1347</v>
      </c>
      <c r="F8" s="555">
        <v>2024</v>
      </c>
      <c r="G8" s="555"/>
      <c r="H8" s="555"/>
      <c r="I8" s="553">
        <v>246406187</v>
      </c>
      <c r="J8" s="53" t="e">
        <f>COUNTIF('[3]INVENTARIO FINAL'!$B$3:$B$92,D8)</f>
        <v>#VALUE!</v>
      </c>
    </row>
    <row r="9" spans="1:10" ht="15.75" customHeight="1">
      <c r="A9" s="385"/>
      <c r="B9" s="562">
        <v>6</v>
      </c>
      <c r="C9" s="557" t="s">
        <v>1330</v>
      </c>
      <c r="D9" s="557" t="s">
        <v>1332</v>
      </c>
      <c r="E9" s="554" t="s">
        <v>1348</v>
      </c>
      <c r="F9" s="555">
        <v>2024</v>
      </c>
      <c r="G9" s="555"/>
      <c r="H9" s="555"/>
      <c r="I9" s="553">
        <v>246406187</v>
      </c>
      <c r="J9" s="53" t="e">
        <f>COUNTIF('[3]INVENTARIO FINAL'!$B$3:$B$92,D9)</f>
        <v>#VALUE!</v>
      </c>
    </row>
    <row r="10" spans="1:10" ht="15.75" customHeight="1">
      <c r="A10" s="385"/>
      <c r="B10" s="562">
        <v>7</v>
      </c>
      <c r="C10" s="557" t="s">
        <v>1350</v>
      </c>
      <c r="D10" s="557" t="s">
        <v>1349</v>
      </c>
      <c r="E10" s="554" t="s">
        <v>1351</v>
      </c>
      <c r="F10" s="555">
        <v>2025</v>
      </c>
      <c r="G10" s="555"/>
      <c r="H10" s="555"/>
      <c r="I10" s="553">
        <v>205000000</v>
      </c>
      <c r="J10" s="53" t="e">
        <f>COUNTIF('[3]INVENTARIO FINAL'!$B$3:$B$92,D10)</f>
        <v>#VALUE!</v>
      </c>
    </row>
    <row r="11" spans="1:10" ht="15.75" customHeight="1">
      <c r="A11" s="385"/>
      <c r="B11" s="562">
        <v>8</v>
      </c>
      <c r="C11" s="557" t="s">
        <v>1353</v>
      </c>
      <c r="D11" s="557" t="s">
        <v>1352</v>
      </c>
      <c r="E11" s="554" t="s">
        <v>1354</v>
      </c>
      <c r="F11" s="555">
        <v>2025</v>
      </c>
      <c r="G11" s="555"/>
      <c r="H11" s="555"/>
      <c r="I11" s="553">
        <v>559000000</v>
      </c>
      <c r="J11" s="53" t="e">
        <f>COUNTIF('[3]INVENTARIO FINAL'!$B$3:$B$92,D11)</f>
        <v>#VALUE!</v>
      </c>
    </row>
    <row r="12" spans="1:10" ht="15.75" customHeight="1">
      <c r="B12" s="562">
        <v>9</v>
      </c>
      <c r="C12" s="1065" t="s">
        <v>1368</v>
      </c>
      <c r="D12" s="1065" t="s">
        <v>1369</v>
      </c>
      <c r="E12" s="1066" t="s">
        <v>1370</v>
      </c>
      <c r="F12" s="555">
        <v>2025</v>
      </c>
      <c r="G12" s="555"/>
      <c r="H12" s="555"/>
      <c r="I12" s="1067">
        <v>1142666666.6700001</v>
      </c>
      <c r="J12" s="53" t="e">
        <f>COUNTIF('[3]INVENTARIO FINAL'!$B$3:$B$92,D12)</f>
        <v>#VALUE!</v>
      </c>
    </row>
    <row r="13" spans="1:10" ht="15.75" customHeight="1">
      <c r="B13" s="562">
        <v>10</v>
      </c>
      <c r="C13" s="557" t="s">
        <v>1371</v>
      </c>
      <c r="D13" s="557" t="s">
        <v>1372</v>
      </c>
      <c r="E13" s="554" t="s">
        <v>1373</v>
      </c>
      <c r="F13" s="555">
        <v>2025</v>
      </c>
      <c r="G13" s="555"/>
      <c r="H13" s="555"/>
      <c r="I13" s="553">
        <v>132000000</v>
      </c>
    </row>
    <row r="14" spans="1:10" ht="15.75" customHeight="1">
      <c r="B14" s="562">
        <v>11</v>
      </c>
      <c r="C14" s="1065" t="s">
        <v>25</v>
      </c>
      <c r="D14" s="1065" t="s">
        <v>25</v>
      </c>
      <c r="E14" s="1066" t="s">
        <v>25</v>
      </c>
      <c r="F14" s="555">
        <v>2025</v>
      </c>
      <c r="G14" s="555"/>
      <c r="H14" s="555"/>
      <c r="I14" s="1067" t="s">
        <v>25</v>
      </c>
    </row>
    <row r="15" spans="1:10" ht="15.75" customHeight="1">
      <c r="B15" s="562">
        <v>12</v>
      </c>
      <c r="C15" s="565" t="s">
        <v>497</v>
      </c>
      <c r="D15" s="565">
        <v>905063</v>
      </c>
      <c r="E15" s="566" t="s">
        <v>498</v>
      </c>
      <c r="F15" s="567">
        <v>2010</v>
      </c>
      <c r="G15" s="567"/>
      <c r="H15" s="567"/>
      <c r="I15" s="568">
        <v>202000001</v>
      </c>
    </row>
    <row r="16" spans="1:10" ht="15.75" customHeight="1">
      <c r="A16" s="385"/>
      <c r="B16" s="998" t="s">
        <v>487</v>
      </c>
      <c r="C16" s="998"/>
      <c r="D16" s="998"/>
      <c r="E16" s="998"/>
      <c r="F16" s="998"/>
      <c r="G16" s="998"/>
      <c r="H16" s="998"/>
      <c r="I16" s="564">
        <f>SUM(I4:I15)</f>
        <v>4040253051.6700001</v>
      </c>
    </row>
    <row r="17" spans="1:9" ht="15.75" customHeight="1">
      <c r="A17" s="385"/>
      <c r="B17" s="54"/>
    </row>
    <row r="18" spans="1:9" s="82" customFormat="1" ht="15.75" customHeight="1">
      <c r="B18" s="53"/>
      <c r="C18" s="53"/>
      <c r="D18" s="53"/>
      <c r="E18" s="53"/>
      <c r="F18" s="53"/>
      <c r="G18" s="53"/>
      <c r="H18" s="53"/>
      <c r="I18" s="53"/>
    </row>
    <row r="19" spans="1:9" ht="15.75" customHeight="1">
      <c r="B19" s="53"/>
      <c r="F19" s="53"/>
      <c r="G19" s="53"/>
      <c r="H19" s="53"/>
      <c r="I19" s="53"/>
    </row>
    <row r="20" spans="1:9" ht="15.75" customHeight="1">
      <c r="B20" s="53"/>
      <c r="F20" s="53"/>
      <c r="G20" s="53"/>
      <c r="H20" s="53"/>
      <c r="I20" s="53"/>
    </row>
    <row r="21" spans="1:9" ht="15.75" customHeight="1">
      <c r="B21" s="53"/>
      <c r="F21" s="53"/>
      <c r="G21" s="53"/>
      <c r="H21" s="53"/>
      <c r="I21" s="53"/>
    </row>
  </sheetData>
  <mergeCells count="2">
    <mergeCell ref="B1:I1"/>
    <mergeCell ref="B16:H16"/>
  </mergeCells>
  <phoneticPr fontId="107" type="noConversion"/>
  <pageMargins left="0.7" right="0.7" top="0.75" bottom="0.75" header="0.3" footer="0.3"/>
  <pageSetup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sheetPr>
  <dimension ref="A1:C26"/>
  <sheetViews>
    <sheetView view="pageLayout" topLeftCell="A4" zoomScaleNormal="100" workbookViewId="0">
      <selection activeCell="A4" sqref="A4"/>
    </sheetView>
  </sheetViews>
  <sheetFormatPr baseColWidth="10" defaultColWidth="58.42578125" defaultRowHeight="19.5" customHeight="1"/>
  <cols>
    <col min="1" max="1" width="6.42578125" style="52" customWidth="1"/>
    <col min="2" max="2" width="73.5703125" style="372" customWidth="1"/>
    <col min="3" max="3" width="55.140625" style="53" customWidth="1"/>
    <col min="4" max="16384" width="58.42578125" style="53"/>
  </cols>
  <sheetData>
    <row r="1" spans="1:3" ht="10.5" customHeight="1">
      <c r="A1" s="999" t="s">
        <v>679</v>
      </c>
      <c r="B1" s="999"/>
      <c r="C1" s="82"/>
    </row>
    <row r="2" spans="1:3" ht="12" customHeight="1">
      <c r="A2" s="1000"/>
      <c r="B2" s="1000"/>
    </row>
    <row r="3" spans="1:3" ht="19.5" customHeight="1" thickBot="1">
      <c r="A3" s="207" t="s">
        <v>489</v>
      </c>
      <c r="B3" s="371" t="s">
        <v>283</v>
      </c>
    </row>
    <row r="4" spans="1:3" ht="19.5" customHeight="1">
      <c r="A4" s="83">
        <v>1</v>
      </c>
      <c r="B4" s="392" t="s">
        <v>284</v>
      </c>
      <c r="C4" s="52"/>
    </row>
    <row r="5" spans="1:3" ht="17.25" customHeight="1">
      <c r="A5" s="84">
        <v>2</v>
      </c>
      <c r="B5" s="218" t="s">
        <v>285</v>
      </c>
      <c r="C5" s="52"/>
    </row>
    <row r="6" spans="1:3" ht="18" customHeight="1">
      <c r="A6" s="83">
        <v>3</v>
      </c>
      <c r="B6" s="218" t="s">
        <v>683</v>
      </c>
      <c r="C6" s="52"/>
    </row>
    <row r="7" spans="1:3" ht="14.25" customHeight="1">
      <c r="A7" s="84">
        <v>4</v>
      </c>
      <c r="B7" s="218" t="s">
        <v>288</v>
      </c>
      <c r="C7" s="52"/>
    </row>
    <row r="8" spans="1:3" ht="16.5" customHeight="1">
      <c r="A8" s="83">
        <v>5</v>
      </c>
      <c r="B8" s="218" t="s">
        <v>684</v>
      </c>
      <c r="C8" s="52"/>
    </row>
    <row r="9" spans="1:3" ht="17.25" customHeight="1">
      <c r="A9" s="84">
        <v>6</v>
      </c>
      <c r="B9" s="218" t="s">
        <v>286</v>
      </c>
      <c r="C9" s="52"/>
    </row>
    <row r="10" spans="1:3" ht="15.75" customHeight="1">
      <c r="A10" s="83">
        <v>7</v>
      </c>
      <c r="B10" s="219" t="s">
        <v>685</v>
      </c>
      <c r="C10" s="52"/>
    </row>
    <row r="11" spans="1:3" ht="15.75" customHeight="1">
      <c r="A11" s="84">
        <v>8</v>
      </c>
      <c r="B11" s="220" t="s">
        <v>1375</v>
      </c>
      <c r="C11" s="52"/>
    </row>
    <row r="12" spans="1:3" ht="15" customHeight="1">
      <c r="A12" s="83">
        <v>9</v>
      </c>
      <c r="B12" s="220" t="s">
        <v>681</v>
      </c>
      <c r="C12" s="52"/>
    </row>
    <row r="13" spans="1:3" ht="17.25" customHeight="1">
      <c r="A13" s="84">
        <v>10</v>
      </c>
      <c r="B13" s="220" t="s">
        <v>1374</v>
      </c>
      <c r="C13" s="52"/>
    </row>
    <row r="14" spans="1:3" ht="16.5" customHeight="1">
      <c r="A14" s="83">
        <v>11</v>
      </c>
      <c r="B14" s="220" t="s">
        <v>688</v>
      </c>
      <c r="C14" s="52"/>
    </row>
    <row r="15" spans="1:3" ht="15.75" customHeight="1">
      <c r="A15" s="84">
        <v>12</v>
      </c>
      <c r="B15" s="220" t="s">
        <v>680</v>
      </c>
      <c r="C15" s="52"/>
    </row>
    <row r="16" spans="1:3" ht="15.75" customHeight="1">
      <c r="A16" s="361">
        <v>13</v>
      </c>
      <c r="B16" s="220" t="s">
        <v>689</v>
      </c>
      <c r="C16" s="52"/>
    </row>
    <row r="17" spans="1:3" ht="15.75" customHeight="1">
      <c r="A17" s="361">
        <v>14</v>
      </c>
      <c r="B17" s="220" t="s">
        <v>287</v>
      </c>
      <c r="C17" s="52"/>
    </row>
    <row r="18" spans="1:3" ht="13.5" customHeight="1">
      <c r="A18" s="83">
        <v>15</v>
      </c>
      <c r="B18" s="220" t="s">
        <v>1318</v>
      </c>
      <c r="C18" s="52"/>
    </row>
    <row r="19" spans="1:3" ht="13.5" customHeight="1">
      <c r="A19" s="84">
        <v>16</v>
      </c>
      <c r="B19" s="220" t="s">
        <v>690</v>
      </c>
      <c r="C19" s="52"/>
    </row>
    <row r="20" spans="1:3" ht="13.5" customHeight="1">
      <c r="A20" s="83">
        <v>17</v>
      </c>
      <c r="B20" s="220" t="s">
        <v>1145</v>
      </c>
      <c r="C20" s="52"/>
    </row>
    <row r="21" spans="1:3" ht="13.5" customHeight="1">
      <c r="A21" s="84">
        <v>18</v>
      </c>
      <c r="B21" s="220" t="s">
        <v>1319</v>
      </c>
      <c r="C21" s="52"/>
    </row>
    <row r="22" spans="1:3" ht="15.75" customHeight="1">
      <c r="A22" s="83">
        <v>19</v>
      </c>
      <c r="B22" s="220" t="s">
        <v>1196</v>
      </c>
      <c r="C22" s="52"/>
    </row>
    <row r="23" spans="1:3" ht="15" customHeight="1">
      <c r="A23" s="84">
        <v>20</v>
      </c>
      <c r="B23" s="220" t="s">
        <v>1197</v>
      </c>
      <c r="C23" s="52"/>
    </row>
    <row r="24" spans="1:3" ht="19.5" customHeight="1">
      <c r="A24" s="410">
        <v>21</v>
      </c>
      <c r="B24" s="393" t="s">
        <v>820</v>
      </c>
      <c r="C24" s="52"/>
    </row>
    <row r="25" spans="1:3" ht="19.5" customHeight="1">
      <c r="A25" s="420">
        <v>22</v>
      </c>
      <c r="B25" s="394" t="s">
        <v>1146</v>
      </c>
      <c r="C25" s="52"/>
    </row>
    <row r="26" spans="1:3" s="423" customFormat="1" ht="19.5" customHeight="1">
      <c r="A26" s="421">
        <v>23</v>
      </c>
      <c r="B26" s="422" t="s">
        <v>691</v>
      </c>
      <c r="C26" s="421"/>
    </row>
  </sheetData>
  <mergeCells count="1">
    <mergeCell ref="A1:B2"/>
  </mergeCells>
  <pageMargins left="0.7" right="0.7" top="0.75" bottom="0.75" header="0.3" footer="0.3"/>
  <pageSetup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sheetPr>
  <dimension ref="A1:L86"/>
  <sheetViews>
    <sheetView topLeftCell="A66" zoomScale="99" zoomScaleNormal="99" workbookViewId="0">
      <selection activeCell="I86" sqref="I86"/>
    </sheetView>
  </sheetViews>
  <sheetFormatPr baseColWidth="10" defaultColWidth="11.42578125" defaultRowHeight="21" customHeight="1"/>
  <cols>
    <col min="1" max="1" width="7.7109375" style="55" customWidth="1"/>
    <col min="2" max="2" width="14.140625" style="55" bestFit="1" customWidth="1"/>
    <col min="3" max="3" width="11.140625" style="86" bestFit="1" customWidth="1"/>
    <col min="4" max="4" width="11.140625" style="55" customWidth="1"/>
    <col min="5" max="5" width="10.42578125" style="55"/>
    <col min="6" max="6" width="23.140625" style="55" customWidth="1"/>
    <col min="7" max="7" width="21.5703125" style="55" customWidth="1"/>
    <col min="8" max="8" width="18.140625" style="55" customWidth="1"/>
    <col min="9" max="9" width="25.140625" style="55" customWidth="1"/>
    <col min="10" max="12" width="11.42578125" style="87"/>
    <col min="13" max="16" width="11.42578125" style="55" customWidth="1"/>
    <col min="17" max="19" width="11.42578125" style="55"/>
    <col min="20" max="20" width="11.42578125" style="55" customWidth="1"/>
    <col min="21" max="16384" width="11.42578125" style="55"/>
  </cols>
  <sheetData>
    <row r="1" spans="1:12" ht="21" customHeight="1">
      <c r="A1" s="1004" t="s">
        <v>515</v>
      </c>
      <c r="B1" s="1004"/>
      <c r="C1" s="1004"/>
      <c r="D1" s="1004"/>
      <c r="E1" s="1004"/>
      <c r="F1" s="1004"/>
      <c r="G1" s="1004"/>
      <c r="H1" s="1004"/>
      <c r="I1" s="1005"/>
      <c r="J1" s="55"/>
      <c r="K1" s="55"/>
      <c r="L1" s="55"/>
    </row>
    <row r="2" spans="1:12" ht="7.5" customHeight="1" thickBot="1">
      <c r="A2" s="1006"/>
      <c r="B2" s="1007"/>
      <c r="C2" s="1006"/>
      <c r="D2" s="1006"/>
      <c r="E2" s="1006"/>
      <c r="F2" s="1006"/>
      <c r="G2" s="1006"/>
      <c r="H2" s="1006"/>
      <c r="I2" s="1006"/>
      <c r="J2" s="55"/>
      <c r="K2" s="55"/>
      <c r="L2" s="55"/>
    </row>
    <row r="3" spans="1:12" ht="23.25" customHeight="1" thickBot="1">
      <c r="A3" s="499" t="s">
        <v>513</v>
      </c>
      <c r="B3" s="370" t="s">
        <v>516</v>
      </c>
      <c r="C3" s="370" t="s">
        <v>517</v>
      </c>
      <c r="D3" s="370" t="s">
        <v>518</v>
      </c>
      <c r="E3" s="370" t="s">
        <v>493</v>
      </c>
      <c r="F3" s="370" t="s">
        <v>494</v>
      </c>
      <c r="G3" s="370" t="s">
        <v>519</v>
      </c>
      <c r="H3" s="499" t="s">
        <v>520</v>
      </c>
      <c r="I3" s="505" t="s">
        <v>521</v>
      </c>
      <c r="J3" s="55"/>
      <c r="K3" s="55"/>
      <c r="L3" s="55"/>
    </row>
    <row r="4" spans="1:12" s="85" customFormat="1" ht="15" customHeight="1">
      <c r="A4" s="504">
        <v>1</v>
      </c>
      <c r="B4" s="502" t="s">
        <v>522</v>
      </c>
      <c r="C4" s="502" t="s">
        <v>523</v>
      </c>
      <c r="D4" s="503">
        <v>7100</v>
      </c>
      <c r="E4" s="502">
        <v>2008</v>
      </c>
      <c r="F4" s="502" t="s">
        <v>524</v>
      </c>
      <c r="G4" s="502" t="s">
        <v>525</v>
      </c>
      <c r="H4" s="498">
        <v>1603030</v>
      </c>
      <c r="I4" s="493">
        <v>191300000</v>
      </c>
      <c r="J4" s="85" t="e">
        <f>COUNTIF('[3]INVENTARIO FINAL'!$B$3:$B$92,C4)</f>
        <v>#VALUE!</v>
      </c>
    </row>
    <row r="5" spans="1:12" s="86" customFormat="1" ht="13.5" customHeight="1" thickBot="1">
      <c r="A5" s="508">
        <v>2</v>
      </c>
      <c r="B5" s="510" t="s">
        <v>526</v>
      </c>
      <c r="C5" s="510" t="s">
        <v>530</v>
      </c>
      <c r="D5" s="510">
        <v>2500</v>
      </c>
      <c r="E5" s="510">
        <v>2004</v>
      </c>
      <c r="F5" s="518">
        <v>949683</v>
      </c>
      <c r="G5" s="510" t="s">
        <v>531</v>
      </c>
      <c r="H5" s="497">
        <v>1643014</v>
      </c>
      <c r="I5" s="493">
        <v>48700000</v>
      </c>
      <c r="J5" s="85" t="e">
        <f>COUNTIF('[3]INVENTARIO FINAL'!$B$3:$B$92,C5)</f>
        <v>#VALUE!</v>
      </c>
    </row>
    <row r="6" spans="1:12" s="86" customFormat="1" ht="16.5" customHeight="1" thickBot="1">
      <c r="A6" s="504">
        <v>3</v>
      </c>
      <c r="B6" s="516" t="s">
        <v>522</v>
      </c>
      <c r="C6" s="510" t="s">
        <v>532</v>
      </c>
      <c r="D6" s="509">
        <v>7100</v>
      </c>
      <c r="E6" s="510">
        <v>2008</v>
      </c>
      <c r="F6" s="518" t="s">
        <v>533</v>
      </c>
      <c r="G6" s="510" t="s">
        <v>534</v>
      </c>
      <c r="H6" s="497">
        <v>1603030</v>
      </c>
      <c r="I6" s="493">
        <v>191300000</v>
      </c>
      <c r="J6" s="85" t="e">
        <f>COUNTIF('[3]INVENTARIO FINAL'!$B$3:$B$92,C6)</f>
        <v>#VALUE!</v>
      </c>
    </row>
    <row r="7" spans="1:12" ht="18.75" customHeight="1">
      <c r="A7" s="504">
        <v>4</v>
      </c>
      <c r="B7" s="512" t="s">
        <v>550</v>
      </c>
      <c r="C7" s="512" t="s">
        <v>536</v>
      </c>
      <c r="D7" s="511">
        <v>2800</v>
      </c>
      <c r="E7" s="512">
        <v>2009</v>
      </c>
      <c r="F7" s="519">
        <v>758089</v>
      </c>
      <c r="G7" s="512" t="s">
        <v>537</v>
      </c>
      <c r="H7" s="500">
        <v>1604058</v>
      </c>
      <c r="I7" s="493">
        <v>78400000</v>
      </c>
      <c r="J7" s="85" t="e">
        <f>COUNTIF('[3]INVENTARIO FINAL'!$B$3:$B$92,C7)</f>
        <v>#VALUE!</v>
      </c>
      <c r="K7" s="55"/>
      <c r="L7" s="55"/>
    </row>
    <row r="8" spans="1:12" ht="16.5" customHeight="1" thickBot="1">
      <c r="A8" s="508">
        <v>5</v>
      </c>
      <c r="B8" s="512" t="s">
        <v>535</v>
      </c>
      <c r="C8" s="512" t="s">
        <v>538</v>
      </c>
      <c r="D8" s="511">
        <v>7200</v>
      </c>
      <c r="E8" s="512">
        <v>2009</v>
      </c>
      <c r="F8" s="519" t="s">
        <v>539</v>
      </c>
      <c r="G8" s="512" t="s">
        <v>540</v>
      </c>
      <c r="H8" s="500">
        <v>1626015</v>
      </c>
      <c r="I8" s="493">
        <v>175700000</v>
      </c>
      <c r="J8" s="85" t="e">
        <f>COUNTIF('[3]INVENTARIO FINAL'!$B$3:$B$92,C8)</f>
        <v>#VALUE!</v>
      </c>
      <c r="K8" s="55"/>
      <c r="L8" s="55"/>
    </row>
    <row r="9" spans="1:12" ht="15.75" customHeight="1" thickBot="1">
      <c r="A9" s="504">
        <v>6</v>
      </c>
      <c r="B9" s="512" t="s">
        <v>522</v>
      </c>
      <c r="C9" s="512" t="s">
        <v>541</v>
      </c>
      <c r="D9" s="511">
        <v>5200</v>
      </c>
      <c r="E9" s="512">
        <v>2014</v>
      </c>
      <c r="F9" s="519" t="s">
        <v>542</v>
      </c>
      <c r="G9" s="512" t="s">
        <v>543</v>
      </c>
      <c r="H9" s="500">
        <v>1611116</v>
      </c>
      <c r="I9" s="493">
        <v>138000000</v>
      </c>
      <c r="J9" s="85" t="e">
        <f>COUNTIF('[3]INVENTARIO FINAL'!$B$3:$B$92,C9)</f>
        <v>#VALUE!</v>
      </c>
      <c r="K9" s="55"/>
      <c r="L9" s="55"/>
    </row>
    <row r="10" spans="1:12" ht="15.75" customHeight="1">
      <c r="A10" s="504">
        <v>7</v>
      </c>
      <c r="B10" s="512" t="s">
        <v>526</v>
      </c>
      <c r="C10" s="512" t="s">
        <v>544</v>
      </c>
      <c r="D10" s="511">
        <v>2200</v>
      </c>
      <c r="E10" s="512">
        <v>2005</v>
      </c>
      <c r="F10" s="519" t="s">
        <v>545</v>
      </c>
      <c r="G10" s="512" t="s">
        <v>546</v>
      </c>
      <c r="H10" s="500">
        <v>5620029</v>
      </c>
      <c r="I10" s="493">
        <v>45900000</v>
      </c>
      <c r="J10" s="85" t="e">
        <f>COUNTIF('[3]INVENTARIO FINAL'!$B$3:$B$92,C10)</f>
        <v>#VALUE!</v>
      </c>
      <c r="K10" s="55"/>
      <c r="L10" s="55"/>
    </row>
    <row r="11" spans="1:12" ht="15" customHeight="1" thickBot="1">
      <c r="A11" s="508">
        <v>8</v>
      </c>
      <c r="B11" s="512" t="s">
        <v>526</v>
      </c>
      <c r="C11" s="512" t="s">
        <v>547</v>
      </c>
      <c r="D11" s="511">
        <v>3000</v>
      </c>
      <c r="E11" s="512">
        <v>2015</v>
      </c>
      <c r="F11" s="519" t="s">
        <v>548</v>
      </c>
      <c r="G11" s="512" t="s">
        <v>549</v>
      </c>
      <c r="H11" s="500">
        <v>9008187</v>
      </c>
      <c r="I11" s="493">
        <v>171100000</v>
      </c>
      <c r="J11" s="85" t="e">
        <f>COUNTIF('[3]INVENTARIO FINAL'!$B$3:$B$92,C11)</f>
        <v>#VALUE!</v>
      </c>
      <c r="K11" s="55"/>
      <c r="L11" s="55"/>
    </row>
    <row r="12" spans="1:12" ht="16.5" customHeight="1" thickBot="1">
      <c r="A12" s="504">
        <v>9</v>
      </c>
      <c r="B12" s="512" t="s">
        <v>550</v>
      </c>
      <c r="C12" s="512" t="s">
        <v>551</v>
      </c>
      <c r="D12" s="511">
        <v>5200</v>
      </c>
      <c r="E12" s="512">
        <v>2014</v>
      </c>
      <c r="F12" s="519" t="s">
        <v>552</v>
      </c>
      <c r="G12" s="512" t="s">
        <v>553</v>
      </c>
      <c r="H12" s="500">
        <v>1611120</v>
      </c>
      <c r="I12" s="493">
        <v>125300000</v>
      </c>
      <c r="J12" s="85" t="e">
        <f>COUNTIF('[3]INVENTARIO FINAL'!$B$3:$B$92,C12)</f>
        <v>#VALUE!</v>
      </c>
      <c r="K12" s="55"/>
      <c r="L12" s="55"/>
    </row>
    <row r="13" spans="1:12" ht="16.5" customHeight="1">
      <c r="A13" s="504">
        <v>10</v>
      </c>
      <c r="B13" s="512" t="s">
        <v>554</v>
      </c>
      <c r="C13" s="512" t="s">
        <v>555</v>
      </c>
      <c r="D13" s="511">
        <v>1800</v>
      </c>
      <c r="E13" s="512">
        <v>2004</v>
      </c>
      <c r="F13" s="519" t="s">
        <v>556</v>
      </c>
      <c r="G13" s="512" t="s">
        <v>557</v>
      </c>
      <c r="H13" s="500">
        <v>1601104</v>
      </c>
      <c r="I13" s="1055">
        <v>18300000</v>
      </c>
      <c r="J13" s="85" t="e">
        <f>COUNTIF('[3]INVENTARIO FINAL'!$B$3:$B$92,C13)</f>
        <v>#VALUE!</v>
      </c>
      <c r="K13" s="55"/>
      <c r="L13" s="55"/>
    </row>
    <row r="14" spans="1:12" ht="12.75" customHeight="1" thickBot="1">
      <c r="A14" s="508">
        <v>11</v>
      </c>
      <c r="B14" s="512" t="s">
        <v>526</v>
      </c>
      <c r="C14" s="512" t="s">
        <v>558</v>
      </c>
      <c r="D14" s="511">
        <v>2500</v>
      </c>
      <c r="E14" s="512">
        <v>2020</v>
      </c>
      <c r="F14" s="519" t="s">
        <v>559</v>
      </c>
      <c r="G14" s="512" t="s">
        <v>560</v>
      </c>
      <c r="H14" s="500">
        <v>6420035</v>
      </c>
      <c r="I14" s="493" t="s">
        <v>25</v>
      </c>
      <c r="J14" s="85" t="e">
        <f>COUNTIF('[3]INVENTARIO FINAL'!$B$3:$B$92,C14)</f>
        <v>#VALUE!</v>
      </c>
      <c r="K14" s="55"/>
      <c r="L14" s="55"/>
    </row>
    <row r="15" spans="1:12" ht="15.75" customHeight="1" thickBot="1">
      <c r="A15" s="504">
        <v>12</v>
      </c>
      <c r="B15" s="494" t="s">
        <v>561</v>
      </c>
      <c r="C15" s="494" t="s">
        <v>1229</v>
      </c>
      <c r="D15" s="489">
        <v>5193</v>
      </c>
      <c r="E15" s="494">
        <v>2014</v>
      </c>
      <c r="F15" s="520" t="s">
        <v>563</v>
      </c>
      <c r="G15" s="520" t="s">
        <v>564</v>
      </c>
      <c r="H15" s="500">
        <v>1611116</v>
      </c>
      <c r="I15" s="493">
        <v>138000000</v>
      </c>
      <c r="J15" s="85" t="e">
        <f>COUNTIF('[3]INVENTARIO FINAL'!$B$3:$B$92,C15)</f>
        <v>#VALUE!</v>
      </c>
      <c r="K15" s="55"/>
      <c r="L15" s="55"/>
    </row>
    <row r="16" spans="1:12" ht="15.75" customHeight="1">
      <c r="A16" s="504">
        <v>13</v>
      </c>
      <c r="B16" s="494" t="s">
        <v>561</v>
      </c>
      <c r="C16" s="494" t="s">
        <v>1264</v>
      </c>
      <c r="D16" s="489">
        <v>5193</v>
      </c>
      <c r="E16" s="494">
        <v>2014</v>
      </c>
      <c r="F16" s="520" t="s">
        <v>566</v>
      </c>
      <c r="G16" s="520" t="s">
        <v>567</v>
      </c>
      <c r="H16" s="500">
        <v>1611116</v>
      </c>
      <c r="I16" s="493">
        <v>138000000</v>
      </c>
      <c r="J16" s="85" t="e">
        <f>COUNTIF('[3]INVENTARIO FINAL'!$B$3:$B$92,C16)</f>
        <v>#VALUE!</v>
      </c>
      <c r="K16" s="55"/>
      <c r="L16" s="55"/>
    </row>
    <row r="17" spans="1:12" ht="17.25" customHeight="1" thickBot="1">
      <c r="A17" s="508">
        <v>14</v>
      </c>
      <c r="B17" s="495" t="s">
        <v>561</v>
      </c>
      <c r="C17" s="495" t="s">
        <v>568</v>
      </c>
      <c r="D17" s="492">
        <v>5.1929999999999996</v>
      </c>
      <c r="E17" s="495">
        <v>2020</v>
      </c>
      <c r="F17" s="521" t="s">
        <v>569</v>
      </c>
      <c r="G17" s="521" t="s">
        <v>570</v>
      </c>
      <c r="H17" s="496">
        <v>1603139</v>
      </c>
      <c r="I17" s="493">
        <v>371200000</v>
      </c>
      <c r="J17" s="85" t="e">
        <f>COUNTIF('[3]INVENTARIO FINAL'!$B$3:$B$92,C17)</f>
        <v>#VALUE!</v>
      </c>
      <c r="K17" s="55"/>
      <c r="L17" s="55"/>
    </row>
    <row r="18" spans="1:12" ht="16.5" customHeight="1" thickBot="1">
      <c r="A18" s="504">
        <v>15</v>
      </c>
      <c r="B18" s="513" t="s">
        <v>535</v>
      </c>
      <c r="C18" s="513" t="s">
        <v>1257</v>
      </c>
      <c r="D18" s="491">
        <v>5880</v>
      </c>
      <c r="E18" s="513">
        <v>2017</v>
      </c>
      <c r="F18" s="90" t="s">
        <v>1258</v>
      </c>
      <c r="G18" s="513" t="s">
        <v>1259</v>
      </c>
      <c r="H18" s="507"/>
      <c r="I18" s="493">
        <v>267400000</v>
      </c>
      <c r="J18" s="85" t="e">
        <f>COUNTIF('[3]INVENTARIO FINAL'!$B$3:$B$92,C18)</f>
        <v>#VALUE!</v>
      </c>
      <c r="K18" s="55"/>
      <c r="L18" s="55"/>
    </row>
    <row r="19" spans="1:12" ht="15.75" customHeight="1">
      <c r="A19" s="504">
        <v>16</v>
      </c>
      <c r="B19" s="512" t="s">
        <v>526</v>
      </c>
      <c r="C19" s="512" t="s">
        <v>571</v>
      </c>
      <c r="D19" s="511">
        <v>2488</v>
      </c>
      <c r="E19" s="512">
        <v>2010</v>
      </c>
      <c r="F19" s="519" t="s">
        <v>572</v>
      </c>
      <c r="G19" s="512" t="s">
        <v>573</v>
      </c>
      <c r="H19" s="506">
        <v>6436064</v>
      </c>
      <c r="I19" s="490">
        <v>40900000</v>
      </c>
      <c r="J19" s="85" t="e">
        <f>COUNTIF('[3]INVENTARIO FINAL'!$B$3:$B$92,C19)</f>
        <v>#VALUE!</v>
      </c>
      <c r="K19" s="55"/>
      <c r="L19" s="55"/>
    </row>
    <row r="20" spans="1:12" ht="15.75" customHeight="1" thickBot="1">
      <c r="A20" s="508">
        <v>17</v>
      </c>
      <c r="B20" s="570" t="s">
        <v>1357</v>
      </c>
      <c r="C20" s="570" t="s">
        <v>1327</v>
      </c>
      <c r="D20" s="571">
        <v>2998</v>
      </c>
      <c r="E20" s="570">
        <v>2025</v>
      </c>
      <c r="F20" s="572" t="s">
        <v>1328</v>
      </c>
      <c r="G20" s="570" t="s">
        <v>1329</v>
      </c>
      <c r="H20" s="573"/>
      <c r="I20" s="574">
        <v>439200000</v>
      </c>
      <c r="J20" s="85" t="e">
        <f>COUNTIF('[3]INVENTARIO FINAL'!$B$3:$B$92,C20)</f>
        <v>#VALUE!</v>
      </c>
      <c r="K20" s="55"/>
      <c r="L20" s="55"/>
    </row>
    <row r="21" spans="1:12" ht="15.75" customHeight="1" thickBot="1">
      <c r="A21" s="504">
        <v>18</v>
      </c>
      <c r="B21" s="570" t="s">
        <v>1358</v>
      </c>
      <c r="C21" s="570" t="s">
        <v>1359</v>
      </c>
      <c r="D21" s="571">
        <v>2953</v>
      </c>
      <c r="E21" s="570">
        <v>2010</v>
      </c>
      <c r="F21" s="572" t="s">
        <v>1360</v>
      </c>
      <c r="G21" s="570" t="s">
        <v>1361</v>
      </c>
      <c r="H21" s="573">
        <v>6442011</v>
      </c>
      <c r="I21" s="575">
        <v>56500000</v>
      </c>
      <c r="J21" s="85" t="e">
        <f>COUNTIF('[3]INVENTARIO FINAL'!$B$3:$B$92,C21)</f>
        <v>#VALUE!</v>
      </c>
      <c r="K21" s="55"/>
      <c r="L21" s="55"/>
    </row>
    <row r="22" spans="1:12" ht="15.75" customHeight="1">
      <c r="A22" s="504">
        <v>19</v>
      </c>
      <c r="B22" s="570" t="s">
        <v>535</v>
      </c>
      <c r="C22" s="570" t="s">
        <v>1362</v>
      </c>
      <c r="D22" s="571">
        <v>6700</v>
      </c>
      <c r="E22" s="570">
        <v>2026</v>
      </c>
      <c r="F22" s="572">
        <v>99544060</v>
      </c>
      <c r="G22" s="570" t="s">
        <v>1363</v>
      </c>
      <c r="H22" s="573">
        <v>3665033</v>
      </c>
      <c r="I22" s="576">
        <v>549400000</v>
      </c>
      <c r="J22" s="85" t="e">
        <f>COUNTIF('[3]INVENTARIO FINAL'!$B$3:$B$92,C22)</f>
        <v>#VALUE!</v>
      </c>
      <c r="K22" s="55"/>
      <c r="L22" s="55"/>
    </row>
    <row r="23" spans="1:12" ht="15.75" customHeight="1" thickBot="1">
      <c r="A23" s="1008" t="s">
        <v>3</v>
      </c>
      <c r="B23" s="1009"/>
      <c r="C23" s="1009"/>
      <c r="D23" s="1009"/>
      <c r="E23" s="1009"/>
      <c r="F23" s="1009"/>
      <c r="G23" s="1009"/>
      <c r="H23" s="1010"/>
      <c r="I23" s="501">
        <f>SUM(I4:I22)</f>
        <v>3184600000</v>
      </c>
      <c r="J23" s="85" t="e">
        <f>COUNTIF('[3]INVENTARIO FINAL'!$B$3:$B$92,C23)</f>
        <v>#VALUE!</v>
      </c>
      <c r="K23" s="55"/>
      <c r="L23" s="55"/>
    </row>
    <row r="24" spans="1:12" ht="12.75" customHeight="1">
      <c r="A24" s="88"/>
      <c r="B24" s="89"/>
      <c r="C24" s="515"/>
      <c r="D24" s="89"/>
      <c r="E24" s="89"/>
      <c r="F24" s="89"/>
      <c r="G24" s="89"/>
      <c r="H24" s="89"/>
      <c r="I24" s="91"/>
      <c r="J24" s="85" t="e">
        <f>COUNTIF('[3]INVENTARIO FINAL'!$B$3:$B$92,C24)</f>
        <v>#VALUE!</v>
      </c>
      <c r="K24" s="55"/>
      <c r="L24" s="55"/>
    </row>
    <row r="25" spans="1:12" ht="21" customHeight="1" thickBot="1">
      <c r="A25" s="1011"/>
      <c r="B25" s="1012"/>
      <c r="C25" s="1011"/>
      <c r="D25" s="1011"/>
      <c r="E25" s="1011"/>
      <c r="F25" s="1011"/>
      <c r="G25" s="1011"/>
      <c r="H25" s="1011"/>
      <c r="I25" s="1011"/>
      <c r="J25" s="85" t="e">
        <f>COUNTIF('[3]INVENTARIO FINAL'!$B$3:$B$92,C25)</f>
        <v>#VALUE!</v>
      </c>
      <c r="K25" s="55"/>
      <c r="L25" s="55"/>
    </row>
    <row r="26" spans="1:12" ht="21" customHeight="1" thickBot="1">
      <c r="A26" s="370" t="s">
        <v>513</v>
      </c>
      <c r="B26" s="370" t="s">
        <v>516</v>
      </c>
      <c r="C26" s="523" t="s">
        <v>517</v>
      </c>
      <c r="D26" s="370" t="s">
        <v>518</v>
      </c>
      <c r="E26" s="523" t="s">
        <v>493</v>
      </c>
      <c r="F26" s="370" t="s">
        <v>494</v>
      </c>
      <c r="G26" s="370" t="s">
        <v>519</v>
      </c>
      <c r="H26" s="370" t="s">
        <v>520</v>
      </c>
      <c r="I26" s="524" t="s">
        <v>521</v>
      </c>
      <c r="J26" s="85" t="e">
        <f>COUNTIF('[3]INVENTARIO FINAL'!$B$3:$B$92,C26)</f>
        <v>#VALUE!</v>
      </c>
      <c r="K26" s="55"/>
      <c r="L26" s="55"/>
    </row>
    <row r="27" spans="1:12" ht="19.5" customHeight="1">
      <c r="A27" s="525">
        <v>20</v>
      </c>
      <c r="B27" s="526" t="s">
        <v>574</v>
      </c>
      <c r="C27" s="526" t="s">
        <v>575</v>
      </c>
      <c r="D27" s="527">
        <v>150</v>
      </c>
      <c r="E27" s="528">
        <v>2011</v>
      </c>
      <c r="F27" s="528" t="s">
        <v>576</v>
      </c>
      <c r="G27" s="528" t="s">
        <v>577</v>
      </c>
      <c r="H27" s="528">
        <v>9817146</v>
      </c>
      <c r="I27" s="529">
        <v>3200000</v>
      </c>
      <c r="J27" s="85" t="e">
        <f>COUNTIF('[3]INVENTARIO FINAL'!$B$3:$B$92,C27)</f>
        <v>#VALUE!</v>
      </c>
      <c r="K27" s="55"/>
      <c r="L27" s="55"/>
    </row>
    <row r="28" spans="1:12" ht="21" customHeight="1">
      <c r="A28" s="525">
        <v>21</v>
      </c>
      <c r="B28" s="526" t="s">
        <v>574</v>
      </c>
      <c r="C28" s="526" t="s">
        <v>578</v>
      </c>
      <c r="D28" s="527">
        <v>125</v>
      </c>
      <c r="E28" s="528">
        <v>2009</v>
      </c>
      <c r="F28" s="528" t="s">
        <v>579</v>
      </c>
      <c r="G28" s="528" t="s">
        <v>580</v>
      </c>
      <c r="H28" s="528">
        <v>8817100</v>
      </c>
      <c r="I28" s="529">
        <v>2100000</v>
      </c>
      <c r="J28" s="85" t="e">
        <f>COUNTIF('[3]INVENTARIO FINAL'!$B$3:$B$92,C28)</f>
        <v>#VALUE!</v>
      </c>
      <c r="K28" s="55"/>
      <c r="L28" s="55"/>
    </row>
    <row r="29" spans="1:12" ht="17.25" customHeight="1">
      <c r="A29" s="525">
        <v>22</v>
      </c>
      <c r="B29" s="526" t="s">
        <v>574</v>
      </c>
      <c r="C29" s="526" t="s">
        <v>581</v>
      </c>
      <c r="D29" s="527">
        <v>125</v>
      </c>
      <c r="E29" s="528">
        <v>2009</v>
      </c>
      <c r="F29" s="528"/>
      <c r="G29" s="528"/>
      <c r="H29" s="528">
        <v>8817100</v>
      </c>
      <c r="I29" s="529">
        <v>2100000</v>
      </c>
      <c r="J29" s="85" t="e">
        <f>COUNTIF('[3]INVENTARIO FINAL'!$B$3:$B$92,C29)</f>
        <v>#VALUE!</v>
      </c>
      <c r="K29" s="55"/>
      <c r="L29" s="55"/>
    </row>
    <row r="30" spans="1:12" ht="16.5" customHeight="1">
      <c r="A30" s="525">
        <v>23</v>
      </c>
      <c r="B30" s="526" t="s">
        <v>574</v>
      </c>
      <c r="C30" s="526" t="s">
        <v>582</v>
      </c>
      <c r="D30" s="527">
        <v>125</v>
      </c>
      <c r="E30" s="528">
        <v>2009</v>
      </c>
      <c r="F30" s="528" t="s">
        <v>583</v>
      </c>
      <c r="G30" s="528" t="s">
        <v>584</v>
      </c>
      <c r="H30" s="528">
        <v>8817100</v>
      </c>
      <c r="I30" s="529">
        <v>2100000</v>
      </c>
      <c r="J30" s="85" t="e">
        <f>COUNTIF('[3]INVENTARIO FINAL'!$B$3:$B$92,C30)</f>
        <v>#VALUE!</v>
      </c>
      <c r="K30" s="55"/>
      <c r="L30" s="55"/>
    </row>
    <row r="31" spans="1:12" ht="21" customHeight="1">
      <c r="A31" s="525">
        <v>24</v>
      </c>
      <c r="B31" s="526" t="s">
        <v>574</v>
      </c>
      <c r="C31" s="526" t="s">
        <v>585</v>
      </c>
      <c r="D31" s="527">
        <v>125</v>
      </c>
      <c r="E31" s="528">
        <v>2011</v>
      </c>
      <c r="F31" s="528" t="s">
        <v>586</v>
      </c>
      <c r="G31" s="528" t="s">
        <v>587</v>
      </c>
      <c r="H31" s="528">
        <v>3417132</v>
      </c>
      <c r="I31" s="529">
        <v>2900000</v>
      </c>
      <c r="J31" s="85" t="e">
        <f>COUNTIF('[3]INVENTARIO FINAL'!$B$3:$B$92,C31)</f>
        <v>#VALUE!</v>
      </c>
      <c r="K31" s="55"/>
      <c r="L31" s="55"/>
    </row>
    <row r="32" spans="1:12" ht="15.75" customHeight="1">
      <c r="A32" s="525">
        <v>25</v>
      </c>
      <c r="B32" s="526" t="s">
        <v>574</v>
      </c>
      <c r="C32" s="526" t="s">
        <v>588</v>
      </c>
      <c r="D32" s="527">
        <v>125</v>
      </c>
      <c r="E32" s="528">
        <v>2012</v>
      </c>
      <c r="F32" s="528" t="s">
        <v>589</v>
      </c>
      <c r="G32" s="528" t="s">
        <v>590</v>
      </c>
      <c r="H32" s="528">
        <v>9817165</v>
      </c>
      <c r="I32" s="529">
        <v>3400000</v>
      </c>
      <c r="J32" s="85" t="e">
        <f>COUNTIF('[3]INVENTARIO FINAL'!$B$3:$B$92,C32)</f>
        <v>#VALUE!</v>
      </c>
      <c r="K32" s="55"/>
      <c r="L32" s="55"/>
    </row>
    <row r="33" spans="1:12" ht="21" customHeight="1">
      <c r="A33" s="525">
        <v>26</v>
      </c>
      <c r="B33" s="526" t="s">
        <v>574</v>
      </c>
      <c r="C33" s="526" t="s">
        <v>591</v>
      </c>
      <c r="D33" s="527">
        <v>250</v>
      </c>
      <c r="E33" s="528">
        <v>2013</v>
      </c>
      <c r="F33" s="528" t="s">
        <v>592</v>
      </c>
      <c r="G33" s="528" t="s">
        <v>593</v>
      </c>
      <c r="H33" s="528">
        <v>9817137</v>
      </c>
      <c r="I33" s="529">
        <v>10600000</v>
      </c>
      <c r="J33" s="85" t="e">
        <f>COUNTIF('[3]INVENTARIO FINAL'!$B$3:$B$92,C33)</f>
        <v>#VALUE!</v>
      </c>
      <c r="K33" s="55"/>
      <c r="L33" s="55"/>
    </row>
    <row r="34" spans="1:12" ht="18" customHeight="1">
      <c r="A34" s="525">
        <v>27</v>
      </c>
      <c r="B34" s="526" t="s">
        <v>574</v>
      </c>
      <c r="C34" s="526" t="s">
        <v>594</v>
      </c>
      <c r="D34" s="527">
        <v>250</v>
      </c>
      <c r="E34" s="528">
        <v>2013</v>
      </c>
      <c r="F34" s="528" t="s">
        <v>595</v>
      </c>
      <c r="G34" s="528" t="s">
        <v>596</v>
      </c>
      <c r="H34" s="528">
        <v>9817137</v>
      </c>
      <c r="I34" s="529">
        <v>10600000</v>
      </c>
      <c r="J34" s="85" t="e">
        <f>COUNTIF('[3]INVENTARIO FINAL'!$B$3:$B$92,C34)</f>
        <v>#VALUE!</v>
      </c>
      <c r="K34" s="55"/>
      <c r="L34" s="55"/>
    </row>
    <row r="35" spans="1:12" ht="17.25" customHeight="1">
      <c r="A35" s="525">
        <v>28</v>
      </c>
      <c r="B35" s="526" t="s">
        <v>574</v>
      </c>
      <c r="C35" s="526" t="s">
        <v>597</v>
      </c>
      <c r="D35" s="527">
        <v>250</v>
      </c>
      <c r="E35" s="528">
        <v>2013</v>
      </c>
      <c r="F35" s="528" t="s">
        <v>598</v>
      </c>
      <c r="G35" s="528" t="s">
        <v>599</v>
      </c>
      <c r="H35" s="528">
        <v>9817137</v>
      </c>
      <c r="I35" s="529">
        <v>10600000</v>
      </c>
      <c r="J35" s="85" t="e">
        <f>COUNTIF('[3]INVENTARIO FINAL'!$B$3:$B$92,C35)</f>
        <v>#VALUE!</v>
      </c>
      <c r="K35" s="55"/>
      <c r="L35" s="55"/>
    </row>
    <row r="36" spans="1:12" ht="16.5" customHeight="1">
      <c r="A36" s="525">
        <v>29</v>
      </c>
      <c r="B36" s="526" t="s">
        <v>574</v>
      </c>
      <c r="C36" s="526" t="s">
        <v>600</v>
      </c>
      <c r="D36" s="527">
        <v>250</v>
      </c>
      <c r="E36" s="528">
        <v>2013</v>
      </c>
      <c r="F36" s="528" t="s">
        <v>601</v>
      </c>
      <c r="G36" s="528" t="s">
        <v>602</v>
      </c>
      <c r="H36" s="528">
        <v>9817137</v>
      </c>
      <c r="I36" s="529">
        <v>10600000</v>
      </c>
      <c r="J36" s="85" t="e">
        <f>COUNTIF('[3]INVENTARIO FINAL'!$B$3:$B$92,C36)</f>
        <v>#VALUE!</v>
      </c>
      <c r="K36" s="55"/>
      <c r="L36" s="55"/>
    </row>
    <row r="37" spans="1:12" ht="16.5" customHeight="1">
      <c r="A37" s="525">
        <v>30</v>
      </c>
      <c r="B37" s="526" t="s">
        <v>574</v>
      </c>
      <c r="C37" s="526" t="s">
        <v>603</v>
      </c>
      <c r="D37" s="527">
        <v>250</v>
      </c>
      <c r="E37" s="528">
        <v>2013</v>
      </c>
      <c r="F37" s="528" t="s">
        <v>604</v>
      </c>
      <c r="G37" s="528" t="s">
        <v>605</v>
      </c>
      <c r="H37" s="528">
        <v>9817137</v>
      </c>
      <c r="I37" s="529">
        <v>10600000</v>
      </c>
      <c r="J37" s="85" t="e">
        <f>COUNTIF('[3]INVENTARIO FINAL'!$B$3:$B$92,C37)</f>
        <v>#VALUE!</v>
      </c>
      <c r="K37" s="55"/>
      <c r="L37" s="55"/>
    </row>
    <row r="38" spans="1:12" ht="14.25" customHeight="1">
      <c r="A38" s="525">
        <v>31</v>
      </c>
      <c r="B38" s="526" t="s">
        <v>574</v>
      </c>
      <c r="C38" s="526" t="s">
        <v>606</v>
      </c>
      <c r="D38" s="527">
        <v>250</v>
      </c>
      <c r="E38" s="528">
        <v>2013</v>
      </c>
      <c r="F38" s="528" t="s">
        <v>607</v>
      </c>
      <c r="G38" s="528" t="s">
        <v>608</v>
      </c>
      <c r="H38" s="528">
        <v>9817137</v>
      </c>
      <c r="I38" s="529">
        <v>10600000</v>
      </c>
      <c r="J38" s="85" t="e">
        <f>COUNTIF('[3]INVENTARIO FINAL'!$B$3:$B$92,C38)</f>
        <v>#VALUE!</v>
      </c>
      <c r="K38" s="55"/>
      <c r="L38" s="55"/>
    </row>
    <row r="39" spans="1:12" ht="18" customHeight="1">
      <c r="A39" s="525">
        <v>32</v>
      </c>
      <c r="B39" s="526" t="s">
        <v>574</v>
      </c>
      <c r="C39" s="526" t="s">
        <v>609</v>
      </c>
      <c r="D39" s="527">
        <v>250</v>
      </c>
      <c r="E39" s="528">
        <v>2013</v>
      </c>
      <c r="F39" s="528" t="s">
        <v>610</v>
      </c>
      <c r="G39" s="528" t="s">
        <v>611</v>
      </c>
      <c r="H39" s="528">
        <v>9817137</v>
      </c>
      <c r="I39" s="529">
        <v>10600000</v>
      </c>
      <c r="J39" s="85" t="e">
        <f>COUNTIF('[3]INVENTARIO FINAL'!$B$3:$B$92,C39)</f>
        <v>#VALUE!</v>
      </c>
      <c r="K39" s="55"/>
      <c r="L39" s="55"/>
    </row>
    <row r="40" spans="1:12" ht="15.75" customHeight="1">
      <c r="A40" s="525">
        <v>33</v>
      </c>
      <c r="B40" s="526" t="s">
        <v>574</v>
      </c>
      <c r="C40" s="526" t="s">
        <v>612</v>
      </c>
      <c r="D40" s="527">
        <v>250</v>
      </c>
      <c r="E40" s="528">
        <v>2013</v>
      </c>
      <c r="F40" s="528" t="s">
        <v>613</v>
      </c>
      <c r="G40" s="528" t="s">
        <v>614</v>
      </c>
      <c r="H40" s="528">
        <v>9817137</v>
      </c>
      <c r="I40" s="529">
        <v>10600000</v>
      </c>
      <c r="J40" s="85" t="e">
        <f>COUNTIF('[3]INVENTARIO FINAL'!$B$3:$B$92,C40)</f>
        <v>#VALUE!</v>
      </c>
      <c r="K40" s="55"/>
      <c r="L40" s="55"/>
    </row>
    <row r="41" spans="1:12" ht="17.25" customHeight="1">
      <c r="A41" s="525">
        <v>34</v>
      </c>
      <c r="B41" s="526" t="s">
        <v>574</v>
      </c>
      <c r="C41" s="526" t="s">
        <v>615</v>
      </c>
      <c r="D41" s="527">
        <v>250</v>
      </c>
      <c r="E41" s="528">
        <v>2013</v>
      </c>
      <c r="F41" s="528" t="s">
        <v>616</v>
      </c>
      <c r="G41" s="528" t="s">
        <v>617</v>
      </c>
      <c r="H41" s="528">
        <v>9817137</v>
      </c>
      <c r="I41" s="529">
        <v>10600000</v>
      </c>
      <c r="J41" s="85" t="e">
        <f>COUNTIF('[3]INVENTARIO FINAL'!$B$3:$B$92,C41)</f>
        <v>#VALUE!</v>
      </c>
      <c r="K41" s="55"/>
      <c r="L41" s="55"/>
    </row>
    <row r="42" spans="1:12" ht="15.75" customHeight="1">
      <c r="A42" s="525">
        <v>35</v>
      </c>
      <c r="B42" s="526" t="s">
        <v>574</v>
      </c>
      <c r="C42" s="526" t="s">
        <v>618</v>
      </c>
      <c r="D42" s="527">
        <v>250</v>
      </c>
      <c r="E42" s="528">
        <v>2013</v>
      </c>
      <c r="F42" s="528" t="s">
        <v>619</v>
      </c>
      <c r="G42" s="528" t="s">
        <v>620</v>
      </c>
      <c r="H42" s="528">
        <v>9817137</v>
      </c>
      <c r="I42" s="529">
        <v>10600000</v>
      </c>
      <c r="J42" s="85" t="e">
        <f>COUNTIF('[3]INVENTARIO FINAL'!$B$3:$B$92,C42)</f>
        <v>#VALUE!</v>
      </c>
      <c r="K42" s="55"/>
      <c r="L42" s="55"/>
    </row>
    <row r="43" spans="1:12" ht="18" customHeight="1">
      <c r="A43" s="525">
        <v>36</v>
      </c>
      <c r="B43" s="526" t="s">
        <v>574</v>
      </c>
      <c r="C43" s="526" t="s">
        <v>621</v>
      </c>
      <c r="D43" s="527">
        <v>250</v>
      </c>
      <c r="E43" s="528">
        <v>2013</v>
      </c>
      <c r="F43" s="528" t="s">
        <v>622</v>
      </c>
      <c r="G43" s="528" t="s">
        <v>623</v>
      </c>
      <c r="H43" s="528">
        <v>9817137</v>
      </c>
      <c r="I43" s="529">
        <v>10600000</v>
      </c>
      <c r="J43" s="85" t="e">
        <f>COUNTIF('[3]INVENTARIO FINAL'!$B$3:$B$92,C43)</f>
        <v>#VALUE!</v>
      </c>
      <c r="K43" s="55"/>
      <c r="L43" s="55"/>
    </row>
    <row r="44" spans="1:12" ht="18" customHeight="1">
      <c r="A44" s="525">
        <v>37</v>
      </c>
      <c r="B44" s="526" t="s">
        <v>574</v>
      </c>
      <c r="C44" s="526" t="s">
        <v>624</v>
      </c>
      <c r="D44" s="527">
        <v>250</v>
      </c>
      <c r="E44" s="528">
        <v>2013</v>
      </c>
      <c r="F44" s="528" t="s">
        <v>625</v>
      </c>
      <c r="G44" s="528" t="s">
        <v>626</v>
      </c>
      <c r="H44" s="528">
        <v>9817137</v>
      </c>
      <c r="I44" s="529">
        <v>10600000</v>
      </c>
      <c r="J44" s="85" t="e">
        <f>COUNTIF('[3]INVENTARIO FINAL'!$B$3:$B$92,C44)</f>
        <v>#VALUE!</v>
      </c>
      <c r="K44" s="86"/>
      <c r="L44" s="55"/>
    </row>
    <row r="45" spans="1:12" ht="17.25" customHeight="1">
      <c r="A45" s="525">
        <v>38</v>
      </c>
      <c r="B45" s="526" t="s">
        <v>574</v>
      </c>
      <c r="C45" s="526" t="s">
        <v>627</v>
      </c>
      <c r="D45" s="527">
        <v>250</v>
      </c>
      <c r="E45" s="528">
        <v>2013</v>
      </c>
      <c r="F45" s="528" t="s">
        <v>628</v>
      </c>
      <c r="G45" s="528" t="s">
        <v>629</v>
      </c>
      <c r="H45" s="528">
        <v>9817137</v>
      </c>
      <c r="I45" s="529">
        <v>10600000</v>
      </c>
      <c r="J45" s="85" t="e">
        <f>COUNTIF('[3]INVENTARIO FINAL'!$B$3:$B$92,C45)</f>
        <v>#VALUE!</v>
      </c>
      <c r="K45" s="55"/>
      <c r="L45" s="55"/>
    </row>
    <row r="46" spans="1:12" ht="21" customHeight="1">
      <c r="A46" s="525">
        <v>39</v>
      </c>
      <c r="B46" s="526" t="s">
        <v>574</v>
      </c>
      <c r="C46" s="526" t="s">
        <v>630</v>
      </c>
      <c r="D46" s="527">
        <v>250</v>
      </c>
      <c r="E46" s="528">
        <v>2013</v>
      </c>
      <c r="F46" s="528" t="s">
        <v>631</v>
      </c>
      <c r="G46" s="528" t="s">
        <v>632</v>
      </c>
      <c r="H46" s="528">
        <v>9817137</v>
      </c>
      <c r="I46" s="529">
        <v>10600000</v>
      </c>
      <c r="J46" s="85" t="e">
        <f>COUNTIF('[3]INVENTARIO FINAL'!$B$3:$B$92,C46)</f>
        <v>#VALUE!</v>
      </c>
      <c r="K46" s="55"/>
      <c r="L46" s="55"/>
    </row>
    <row r="47" spans="1:12" ht="21" customHeight="1">
      <c r="A47" s="525">
        <v>40</v>
      </c>
      <c r="B47" s="526" t="s">
        <v>574</v>
      </c>
      <c r="C47" s="526" t="s">
        <v>633</v>
      </c>
      <c r="D47" s="527">
        <v>250</v>
      </c>
      <c r="E47" s="528">
        <v>2013</v>
      </c>
      <c r="F47" s="528" t="s">
        <v>634</v>
      </c>
      <c r="G47" s="528" t="s">
        <v>635</v>
      </c>
      <c r="H47" s="528">
        <v>9817137</v>
      </c>
      <c r="I47" s="529">
        <v>10600000</v>
      </c>
      <c r="J47" s="85" t="e">
        <f>COUNTIF('[3]INVENTARIO FINAL'!$B$3:$B$92,C47)</f>
        <v>#VALUE!</v>
      </c>
      <c r="K47" s="55"/>
      <c r="L47" s="55"/>
    </row>
    <row r="48" spans="1:12" ht="21" customHeight="1">
      <c r="A48" s="525">
        <v>41</v>
      </c>
      <c r="B48" s="526" t="s">
        <v>574</v>
      </c>
      <c r="C48" s="526" t="s">
        <v>636</v>
      </c>
      <c r="D48" s="527">
        <v>250</v>
      </c>
      <c r="E48" s="528">
        <v>2013</v>
      </c>
      <c r="F48" s="528" t="s">
        <v>637</v>
      </c>
      <c r="G48" s="528" t="s">
        <v>638</v>
      </c>
      <c r="H48" s="528">
        <v>9817137</v>
      </c>
      <c r="I48" s="529">
        <v>10600000</v>
      </c>
      <c r="J48" s="85" t="e">
        <f>COUNTIF('[3]INVENTARIO FINAL'!$B$3:$B$92,C48)</f>
        <v>#VALUE!</v>
      </c>
      <c r="K48" s="55"/>
      <c r="L48" s="55"/>
    </row>
    <row r="49" spans="1:12" ht="21" customHeight="1">
      <c r="A49" s="525">
        <v>42</v>
      </c>
      <c r="B49" s="526" t="s">
        <v>574</v>
      </c>
      <c r="C49" s="530" t="s">
        <v>639</v>
      </c>
      <c r="D49" s="527">
        <v>250</v>
      </c>
      <c r="E49" s="528">
        <v>2013</v>
      </c>
      <c r="F49" s="531" t="s">
        <v>640</v>
      </c>
      <c r="G49" s="528" t="s">
        <v>641</v>
      </c>
      <c r="H49" s="528">
        <v>9817137</v>
      </c>
      <c r="I49" s="529">
        <v>10600000</v>
      </c>
      <c r="J49" s="85" t="e">
        <f>COUNTIF('[3]INVENTARIO FINAL'!$B$3:$B$92,C49)</f>
        <v>#VALUE!</v>
      </c>
      <c r="K49" s="55"/>
      <c r="L49" s="55"/>
    </row>
    <row r="50" spans="1:12" ht="21" customHeight="1">
      <c r="A50" s="525">
        <v>43</v>
      </c>
      <c r="B50" s="526" t="s">
        <v>574</v>
      </c>
      <c r="C50" s="530" t="s">
        <v>642</v>
      </c>
      <c r="D50" s="527">
        <v>250</v>
      </c>
      <c r="E50" s="528">
        <v>2013</v>
      </c>
      <c r="F50" s="531" t="s">
        <v>643</v>
      </c>
      <c r="G50" s="528" t="s">
        <v>644</v>
      </c>
      <c r="H50" s="528">
        <v>9817137</v>
      </c>
      <c r="I50" s="529">
        <v>10600000</v>
      </c>
      <c r="J50" s="85" t="e">
        <f>COUNTIF('[3]INVENTARIO FINAL'!$B$3:$B$92,C50)</f>
        <v>#VALUE!</v>
      </c>
      <c r="K50" s="55"/>
      <c r="L50" s="55"/>
    </row>
    <row r="51" spans="1:12" ht="21" customHeight="1">
      <c r="A51" s="525">
        <v>44</v>
      </c>
      <c r="B51" s="526" t="s">
        <v>574</v>
      </c>
      <c r="C51" s="530" t="s">
        <v>645</v>
      </c>
      <c r="D51" s="527">
        <v>250</v>
      </c>
      <c r="E51" s="528">
        <v>2013</v>
      </c>
      <c r="F51" s="531" t="s">
        <v>646</v>
      </c>
      <c r="G51" s="528" t="s">
        <v>647</v>
      </c>
      <c r="H51" s="528">
        <v>9817137</v>
      </c>
      <c r="I51" s="529">
        <v>10600000</v>
      </c>
      <c r="J51" s="85" t="e">
        <f>COUNTIF('[3]INVENTARIO FINAL'!$B$3:$B$92,C51)</f>
        <v>#VALUE!</v>
      </c>
      <c r="K51" s="55"/>
      <c r="L51" s="55"/>
    </row>
    <row r="52" spans="1:12" ht="21" customHeight="1">
      <c r="A52" s="525">
        <v>45</v>
      </c>
      <c r="B52" s="526" t="s">
        <v>574</v>
      </c>
      <c r="C52" s="530" t="s">
        <v>648</v>
      </c>
      <c r="D52" s="527">
        <v>250</v>
      </c>
      <c r="E52" s="528">
        <v>2013</v>
      </c>
      <c r="F52" s="531" t="s">
        <v>649</v>
      </c>
      <c r="G52" s="528" t="s">
        <v>650</v>
      </c>
      <c r="H52" s="528">
        <v>9817137</v>
      </c>
      <c r="I52" s="529">
        <v>10600000</v>
      </c>
      <c r="J52" s="85" t="e">
        <f>COUNTIF('[3]INVENTARIO FINAL'!$B$3:$B$92,C52)</f>
        <v>#VALUE!</v>
      </c>
      <c r="K52" s="55"/>
      <c r="L52" s="55"/>
    </row>
    <row r="53" spans="1:12" ht="21" customHeight="1">
      <c r="A53" s="525">
        <v>46</v>
      </c>
      <c r="B53" s="526" t="s">
        <v>574</v>
      </c>
      <c r="C53" s="530" t="s">
        <v>651</v>
      </c>
      <c r="D53" s="527">
        <v>125</v>
      </c>
      <c r="E53" s="528">
        <v>2015</v>
      </c>
      <c r="F53" s="531" t="s">
        <v>652</v>
      </c>
      <c r="G53" s="528" t="s">
        <v>653</v>
      </c>
      <c r="H53" s="528">
        <v>3417136</v>
      </c>
      <c r="I53" s="529">
        <v>6400000</v>
      </c>
      <c r="J53" s="85" t="e">
        <f>COUNTIF('[3]INVENTARIO FINAL'!$B$3:$B$92,C53)</f>
        <v>#VALUE!</v>
      </c>
      <c r="K53" s="55"/>
      <c r="L53" s="55"/>
    </row>
    <row r="54" spans="1:12" ht="21" customHeight="1">
      <c r="A54" s="525">
        <v>47</v>
      </c>
      <c r="B54" s="530" t="s">
        <v>574</v>
      </c>
      <c r="C54" s="530" t="s">
        <v>654</v>
      </c>
      <c r="D54" s="532">
        <v>200</v>
      </c>
      <c r="E54" s="531">
        <v>2016</v>
      </c>
      <c r="F54" s="531" t="s">
        <v>655</v>
      </c>
      <c r="G54" s="528" t="s">
        <v>656</v>
      </c>
      <c r="H54" s="528">
        <v>8817150</v>
      </c>
      <c r="I54" s="533">
        <v>8600000</v>
      </c>
      <c r="J54" s="85" t="e">
        <f>COUNTIF('[3]INVENTARIO FINAL'!$B$3:$B$92,C54)</f>
        <v>#VALUE!</v>
      </c>
      <c r="K54" s="55"/>
      <c r="L54" s="55"/>
    </row>
    <row r="55" spans="1:12" s="86" customFormat="1" ht="15" customHeight="1">
      <c r="A55" s="525">
        <v>48</v>
      </c>
      <c r="B55" s="534" t="s">
        <v>574</v>
      </c>
      <c r="C55" s="530" t="s">
        <v>1265</v>
      </c>
      <c r="D55" s="535">
        <v>199</v>
      </c>
      <c r="E55" s="535">
        <v>2016</v>
      </c>
      <c r="F55" s="536" t="s">
        <v>657</v>
      </c>
      <c r="G55" s="526" t="s">
        <v>658</v>
      </c>
      <c r="H55" s="537">
        <v>8854022</v>
      </c>
      <c r="I55" s="533">
        <v>8600000</v>
      </c>
      <c r="J55" s="85" t="e">
        <f>COUNTIF('[3]INVENTARIO FINAL'!$B$3:$B$92,C55)</f>
        <v>#VALUE!</v>
      </c>
    </row>
    <row r="56" spans="1:12" s="86" customFormat="1" ht="18.75" customHeight="1">
      <c r="A56" s="525">
        <v>49</v>
      </c>
      <c r="B56" s="534" t="s">
        <v>574</v>
      </c>
      <c r="C56" s="530" t="s">
        <v>1267</v>
      </c>
      <c r="D56" s="535">
        <v>199</v>
      </c>
      <c r="E56" s="535">
        <v>2016</v>
      </c>
      <c r="F56" s="536" t="s">
        <v>659</v>
      </c>
      <c r="G56" s="526" t="s">
        <v>660</v>
      </c>
      <c r="H56" s="537">
        <v>8854022</v>
      </c>
      <c r="I56" s="533">
        <v>8600000</v>
      </c>
      <c r="J56" s="85" t="e">
        <f>COUNTIF('[3]INVENTARIO FINAL'!$B$3:$B$92,C56)</f>
        <v>#VALUE!</v>
      </c>
    </row>
    <row r="57" spans="1:12" ht="12.75" customHeight="1">
      <c r="A57" s="525">
        <v>50</v>
      </c>
      <c r="B57" s="534" t="s">
        <v>574</v>
      </c>
      <c r="C57" s="530" t="s">
        <v>1266</v>
      </c>
      <c r="D57" s="535">
        <v>199</v>
      </c>
      <c r="E57" s="535">
        <v>2016</v>
      </c>
      <c r="F57" s="538" t="s">
        <v>661</v>
      </c>
      <c r="G57" s="528" t="s">
        <v>656</v>
      </c>
      <c r="H57" s="537">
        <v>8854022</v>
      </c>
      <c r="I57" s="533">
        <v>8600000</v>
      </c>
      <c r="J57" s="85" t="e">
        <f>COUNTIF('[3]INVENTARIO FINAL'!$B$3:$B$92,C57)</f>
        <v>#VALUE!</v>
      </c>
      <c r="K57" s="55"/>
      <c r="L57" s="55"/>
    </row>
    <row r="58" spans="1:12" ht="12.75" customHeight="1">
      <c r="A58" s="525">
        <v>51</v>
      </c>
      <c r="B58" s="534" t="s">
        <v>574</v>
      </c>
      <c r="C58" s="530" t="s">
        <v>1268</v>
      </c>
      <c r="D58" s="535">
        <v>199</v>
      </c>
      <c r="E58" s="535">
        <v>2016</v>
      </c>
      <c r="F58" s="538" t="s">
        <v>662</v>
      </c>
      <c r="G58" s="528" t="s">
        <v>663</v>
      </c>
      <c r="H58" s="537">
        <v>8854022</v>
      </c>
      <c r="I58" s="533">
        <v>8600000</v>
      </c>
      <c r="J58" s="85" t="e">
        <f>COUNTIF('[3]INVENTARIO FINAL'!$B$3:$B$92,C58)</f>
        <v>#VALUE!</v>
      </c>
      <c r="K58" s="55"/>
      <c r="L58" s="55"/>
    </row>
    <row r="59" spans="1:12" ht="12.75" customHeight="1">
      <c r="A59" s="525">
        <v>52</v>
      </c>
      <c r="B59" s="534" t="s">
        <v>574</v>
      </c>
      <c r="C59" s="530" t="s">
        <v>1269</v>
      </c>
      <c r="D59" s="535">
        <v>199</v>
      </c>
      <c r="E59" s="535">
        <v>2016</v>
      </c>
      <c r="F59" s="538" t="s">
        <v>664</v>
      </c>
      <c r="G59" s="528" t="s">
        <v>665</v>
      </c>
      <c r="H59" s="537">
        <v>8854022</v>
      </c>
      <c r="I59" s="533">
        <v>8600000</v>
      </c>
      <c r="J59" s="85" t="e">
        <f>COUNTIF('[3]INVENTARIO FINAL'!$B$3:$B$92,C59)</f>
        <v>#VALUE!</v>
      </c>
      <c r="K59" s="55"/>
      <c r="L59" s="55"/>
    </row>
    <row r="60" spans="1:12" ht="14.25" customHeight="1">
      <c r="A60" s="525">
        <v>53</v>
      </c>
      <c r="B60" s="534" t="s">
        <v>574</v>
      </c>
      <c r="C60" s="530" t="s">
        <v>1270</v>
      </c>
      <c r="D60" s="535">
        <v>199</v>
      </c>
      <c r="E60" s="535">
        <v>2016</v>
      </c>
      <c r="F60" s="538" t="s">
        <v>666</v>
      </c>
      <c r="G60" s="528" t="s">
        <v>667</v>
      </c>
      <c r="H60" s="537">
        <v>8854022</v>
      </c>
      <c r="I60" s="533">
        <v>8600000</v>
      </c>
      <c r="J60" s="85" t="e">
        <f>COUNTIF('[3]INVENTARIO FINAL'!$B$3:$B$92,C60)</f>
        <v>#VALUE!</v>
      </c>
      <c r="K60" s="55"/>
      <c r="L60" s="55"/>
    </row>
    <row r="61" spans="1:12" ht="12.75" customHeight="1">
      <c r="A61" s="525">
        <v>54</v>
      </c>
      <c r="B61" s="534" t="s">
        <v>574</v>
      </c>
      <c r="C61" s="530" t="s">
        <v>1271</v>
      </c>
      <c r="D61" s="535">
        <v>199</v>
      </c>
      <c r="E61" s="535">
        <v>2016</v>
      </c>
      <c r="F61" s="538" t="s">
        <v>668</v>
      </c>
      <c r="G61" s="528" t="s">
        <v>669</v>
      </c>
      <c r="H61" s="537">
        <v>8854022</v>
      </c>
      <c r="I61" s="533">
        <v>8600000</v>
      </c>
      <c r="J61" s="85" t="e">
        <f>COUNTIF('[3]INVENTARIO FINAL'!$B$3:$B$92,C61)</f>
        <v>#VALUE!</v>
      </c>
      <c r="K61" s="55"/>
      <c r="L61" s="55"/>
    </row>
    <row r="62" spans="1:12" ht="17.25" customHeight="1">
      <c r="A62" s="525">
        <v>55</v>
      </c>
      <c r="B62" s="534" t="s">
        <v>574</v>
      </c>
      <c r="C62" s="530" t="s">
        <v>1272</v>
      </c>
      <c r="D62" s="535">
        <v>199</v>
      </c>
      <c r="E62" s="535">
        <v>2016</v>
      </c>
      <c r="F62" s="538" t="s">
        <v>670</v>
      </c>
      <c r="G62" s="528" t="s">
        <v>671</v>
      </c>
      <c r="H62" s="537">
        <v>8854022</v>
      </c>
      <c r="I62" s="533">
        <v>8600000</v>
      </c>
      <c r="J62" s="85" t="e">
        <f>COUNTIF('[3]INVENTARIO FINAL'!$B$3:$B$92,C62)</f>
        <v>#VALUE!</v>
      </c>
      <c r="K62" s="55"/>
      <c r="L62" s="55"/>
    </row>
    <row r="63" spans="1:12" ht="18.75" customHeight="1">
      <c r="A63" s="525">
        <v>56</v>
      </c>
      <c r="B63" s="534" t="s">
        <v>574</v>
      </c>
      <c r="C63" s="530" t="s">
        <v>1261</v>
      </c>
      <c r="D63" s="535">
        <v>124</v>
      </c>
      <c r="E63" s="535">
        <v>2016</v>
      </c>
      <c r="F63" s="538" t="s">
        <v>672</v>
      </c>
      <c r="G63" s="528" t="s">
        <v>673</v>
      </c>
      <c r="H63" s="537">
        <v>9857041</v>
      </c>
      <c r="I63" s="529">
        <v>5300000</v>
      </c>
      <c r="J63" s="85" t="e">
        <f>COUNTIF('[3]INVENTARIO FINAL'!$B$3:$B$92,C63)</f>
        <v>#VALUE!</v>
      </c>
      <c r="K63" s="55"/>
      <c r="L63" s="55"/>
    </row>
    <row r="64" spans="1:12" ht="15.75" customHeight="1">
      <c r="A64" s="525">
        <v>57</v>
      </c>
      <c r="B64" s="534" t="s">
        <v>574</v>
      </c>
      <c r="C64" s="530" t="s">
        <v>1262</v>
      </c>
      <c r="D64" s="535">
        <v>124</v>
      </c>
      <c r="E64" s="535">
        <v>2016</v>
      </c>
      <c r="F64" s="538" t="s">
        <v>674</v>
      </c>
      <c r="G64" s="528" t="s">
        <v>675</v>
      </c>
      <c r="H64" s="537">
        <v>9857041</v>
      </c>
      <c r="I64" s="529">
        <v>5300000</v>
      </c>
      <c r="J64" s="85" t="e">
        <f>COUNTIF('[3]INVENTARIO FINAL'!$B$3:$B$92,C64)</f>
        <v>#VALUE!</v>
      </c>
      <c r="K64" s="55"/>
      <c r="L64" s="55"/>
    </row>
    <row r="65" spans="1:12" ht="15.75" customHeight="1" thickBot="1">
      <c r="A65" s="525">
        <v>58</v>
      </c>
      <c r="B65" s="539" t="s">
        <v>574</v>
      </c>
      <c r="C65" s="530" t="s">
        <v>830</v>
      </c>
      <c r="D65" s="540">
        <v>124</v>
      </c>
      <c r="E65" s="540">
        <v>2014</v>
      </c>
      <c r="F65" s="522" t="s">
        <v>831</v>
      </c>
      <c r="G65" s="531"/>
      <c r="H65" s="541">
        <v>8857018</v>
      </c>
      <c r="I65" s="529">
        <v>3900000</v>
      </c>
      <c r="J65" s="85" t="e">
        <f>COUNTIF('[3]INVENTARIO FINAL'!$B$3:$B$92,C65)</f>
        <v>#VALUE!</v>
      </c>
      <c r="K65" s="55"/>
      <c r="L65" s="55"/>
    </row>
    <row r="66" spans="1:12" ht="18" customHeight="1" thickBot="1">
      <c r="A66" s="525">
        <v>59</v>
      </c>
      <c r="B66" s="517" t="s">
        <v>574</v>
      </c>
      <c r="C66" s="530" t="s">
        <v>1263</v>
      </c>
      <c r="D66" s="540">
        <v>124</v>
      </c>
      <c r="E66" s="540">
        <v>2016</v>
      </c>
      <c r="F66" s="522" t="s">
        <v>676</v>
      </c>
      <c r="G66" s="531" t="s">
        <v>677</v>
      </c>
      <c r="H66" s="541">
        <v>9857041</v>
      </c>
      <c r="I66" s="533">
        <v>5300000</v>
      </c>
      <c r="J66" s="85" t="e">
        <f>COUNTIF('[3]INVENTARIO FINAL'!$B$3:$B$92,C66)</f>
        <v>#VALUE!</v>
      </c>
      <c r="K66" s="55"/>
      <c r="L66" s="55"/>
    </row>
    <row r="67" spans="1:12" ht="18" customHeight="1" thickBot="1">
      <c r="A67" s="525">
        <v>60</v>
      </c>
      <c r="B67" s="517" t="s">
        <v>574</v>
      </c>
      <c r="C67" s="530" t="s">
        <v>1147</v>
      </c>
      <c r="D67" s="535">
        <v>249</v>
      </c>
      <c r="E67" s="368">
        <v>2024</v>
      </c>
      <c r="F67" s="542" t="s">
        <v>1225</v>
      </c>
      <c r="G67" s="542" t="s">
        <v>1226</v>
      </c>
      <c r="H67" s="543">
        <v>8817172</v>
      </c>
      <c r="I67" s="544">
        <v>14400000</v>
      </c>
      <c r="J67" s="85" t="e">
        <f>COUNTIF('[3]INVENTARIO FINAL'!$B$3:$B$92,C67)</f>
        <v>#VALUE!</v>
      </c>
      <c r="K67" s="55"/>
      <c r="L67" s="55"/>
    </row>
    <row r="68" spans="1:12" ht="18" customHeight="1" thickBot="1">
      <c r="A68" s="525">
        <v>61</v>
      </c>
      <c r="B68" s="517" t="s">
        <v>574</v>
      </c>
      <c r="C68" s="530" t="s">
        <v>1148</v>
      </c>
      <c r="D68" s="535">
        <v>249</v>
      </c>
      <c r="E68" s="369">
        <v>2024</v>
      </c>
      <c r="F68" s="542" t="s">
        <v>1223</v>
      </c>
      <c r="G68" s="542" t="s">
        <v>1224</v>
      </c>
      <c r="H68" s="543">
        <v>8817172</v>
      </c>
      <c r="I68" s="545">
        <v>14400000</v>
      </c>
      <c r="J68" s="85" t="e">
        <f>COUNTIF('[3]INVENTARIO FINAL'!$B$3:$B$92,C68)</f>
        <v>#VALUE!</v>
      </c>
      <c r="K68" s="55"/>
      <c r="L68" s="55"/>
    </row>
    <row r="69" spans="1:12" ht="18" customHeight="1" thickBot="1">
      <c r="A69" s="525">
        <v>62</v>
      </c>
      <c r="B69" s="517" t="s">
        <v>574</v>
      </c>
      <c r="C69" s="530" t="s">
        <v>1149</v>
      </c>
      <c r="D69" s="535">
        <v>249</v>
      </c>
      <c r="E69" s="369">
        <v>2024</v>
      </c>
      <c r="F69" s="542" t="s">
        <v>1221</v>
      </c>
      <c r="G69" s="542" t="s">
        <v>1222</v>
      </c>
      <c r="H69" s="543">
        <v>8817172</v>
      </c>
      <c r="I69" s="545">
        <v>14400000</v>
      </c>
      <c r="J69" s="85" t="e">
        <f>COUNTIF('[3]INVENTARIO FINAL'!$B$3:$B$92,C69)</f>
        <v>#VALUE!</v>
      </c>
      <c r="K69" s="55"/>
      <c r="L69" s="55"/>
    </row>
    <row r="70" spans="1:12" ht="18" customHeight="1" thickBot="1">
      <c r="A70" s="525">
        <v>63</v>
      </c>
      <c r="B70" s="517" t="s">
        <v>574</v>
      </c>
      <c r="C70" s="530" t="s">
        <v>1150</v>
      </c>
      <c r="D70" s="535">
        <v>249</v>
      </c>
      <c r="E70" s="369">
        <v>2024</v>
      </c>
      <c r="F70" s="542" t="s">
        <v>1219</v>
      </c>
      <c r="G70" s="542" t="s">
        <v>1220</v>
      </c>
      <c r="H70" s="543">
        <v>8817172</v>
      </c>
      <c r="I70" s="545">
        <v>14400000</v>
      </c>
      <c r="J70" s="85" t="e">
        <f>COUNTIF('[3]INVENTARIO FINAL'!$B$3:$B$92,C70)</f>
        <v>#VALUE!</v>
      </c>
      <c r="K70" s="55"/>
      <c r="L70" s="55"/>
    </row>
    <row r="71" spans="1:12" ht="18" customHeight="1" thickBot="1">
      <c r="A71" s="525">
        <v>64</v>
      </c>
      <c r="B71" s="517" t="s">
        <v>574</v>
      </c>
      <c r="C71" s="530" t="s">
        <v>1151</v>
      </c>
      <c r="D71" s="535">
        <v>249</v>
      </c>
      <c r="E71" s="369">
        <v>2024</v>
      </c>
      <c r="F71" s="542" t="s">
        <v>1218</v>
      </c>
      <c r="G71" s="542" t="s">
        <v>1209</v>
      </c>
      <c r="H71" s="543">
        <v>8817172</v>
      </c>
      <c r="I71" s="545">
        <v>14400000</v>
      </c>
      <c r="J71" s="85" t="e">
        <f>COUNTIF('[3]INVENTARIO FINAL'!$B$3:$B$92,C71)</f>
        <v>#VALUE!</v>
      </c>
      <c r="K71" s="55"/>
      <c r="L71" s="55"/>
    </row>
    <row r="72" spans="1:12" ht="18" customHeight="1" thickBot="1">
      <c r="A72" s="525">
        <v>65</v>
      </c>
      <c r="B72" s="517" t="s">
        <v>574</v>
      </c>
      <c r="C72" s="530" t="s">
        <v>1152</v>
      </c>
      <c r="D72" s="535">
        <v>249</v>
      </c>
      <c r="E72" s="369">
        <v>2024</v>
      </c>
      <c r="F72" s="542" t="s">
        <v>1216</v>
      </c>
      <c r="G72" s="542" t="s">
        <v>1217</v>
      </c>
      <c r="H72" s="543">
        <v>8817172</v>
      </c>
      <c r="I72" s="545">
        <v>14400000</v>
      </c>
      <c r="J72" s="85" t="e">
        <f>COUNTIF('[3]INVENTARIO FINAL'!$B$3:$B$92,C72)</f>
        <v>#VALUE!</v>
      </c>
      <c r="K72" s="55"/>
      <c r="L72" s="55"/>
    </row>
    <row r="73" spans="1:12" ht="18" customHeight="1" thickBot="1">
      <c r="A73" s="525">
        <v>66</v>
      </c>
      <c r="B73" s="517" t="s">
        <v>574</v>
      </c>
      <c r="C73" s="530" t="s">
        <v>1153</v>
      </c>
      <c r="D73" s="535">
        <v>249</v>
      </c>
      <c r="E73" s="369">
        <v>2024</v>
      </c>
      <c r="F73" s="542" t="s">
        <v>1214</v>
      </c>
      <c r="G73" s="542" t="s">
        <v>1215</v>
      </c>
      <c r="H73" s="543">
        <v>8817172</v>
      </c>
      <c r="I73" s="545">
        <v>14400000</v>
      </c>
      <c r="J73" s="85" t="e">
        <f>COUNTIF('[3]INVENTARIO FINAL'!$B$3:$B$92,C73)</f>
        <v>#VALUE!</v>
      </c>
      <c r="K73" s="55"/>
      <c r="L73" s="55"/>
    </row>
    <row r="74" spans="1:12" ht="18" customHeight="1" thickBot="1">
      <c r="A74" s="525">
        <v>67</v>
      </c>
      <c r="B74" s="517" t="s">
        <v>574</v>
      </c>
      <c r="C74" s="530" t="s">
        <v>1154</v>
      </c>
      <c r="D74" s="535">
        <v>249</v>
      </c>
      <c r="E74" s="369">
        <v>2024</v>
      </c>
      <c r="F74" s="542" t="s">
        <v>1212</v>
      </c>
      <c r="G74" s="542" t="s">
        <v>1213</v>
      </c>
      <c r="H74" s="543">
        <v>8817172</v>
      </c>
      <c r="I74" s="545">
        <v>14400000</v>
      </c>
      <c r="J74" s="85" t="e">
        <f>COUNTIF('[3]INVENTARIO FINAL'!$B$3:$B$92,C74)</f>
        <v>#VALUE!</v>
      </c>
      <c r="K74" s="55"/>
      <c r="L74" s="55"/>
    </row>
    <row r="75" spans="1:12" ht="18" customHeight="1" thickBot="1">
      <c r="A75" s="525">
        <v>68</v>
      </c>
      <c r="B75" s="517" t="s">
        <v>574</v>
      </c>
      <c r="C75" s="530" t="s">
        <v>1155</v>
      </c>
      <c r="D75" s="535">
        <v>249</v>
      </c>
      <c r="E75" s="369">
        <v>2024</v>
      </c>
      <c r="F75" s="542" t="s">
        <v>1210</v>
      </c>
      <c r="G75" s="542" t="s">
        <v>1211</v>
      </c>
      <c r="H75" s="543">
        <v>8817172</v>
      </c>
      <c r="I75" s="545">
        <v>14400000</v>
      </c>
      <c r="J75" s="85" t="e">
        <f>COUNTIF('[3]INVENTARIO FINAL'!$B$3:$B$92,C75)</f>
        <v>#VALUE!</v>
      </c>
      <c r="K75" s="55"/>
      <c r="L75" s="55"/>
    </row>
    <row r="76" spans="1:12" ht="18" customHeight="1" thickBot="1">
      <c r="A76" s="525">
        <v>69</v>
      </c>
      <c r="B76" s="517" t="s">
        <v>574</v>
      </c>
      <c r="C76" s="530" t="s">
        <v>1156</v>
      </c>
      <c r="D76" s="535">
        <v>249</v>
      </c>
      <c r="E76" s="369">
        <v>2024</v>
      </c>
      <c r="F76" s="542" t="s">
        <v>1208</v>
      </c>
      <c r="G76" s="542" t="s">
        <v>1209</v>
      </c>
      <c r="H76" s="543">
        <v>8817172</v>
      </c>
      <c r="I76" s="545">
        <v>14400000</v>
      </c>
      <c r="J76" s="85" t="e">
        <f>COUNTIF('[3]INVENTARIO FINAL'!$B$3:$B$92,C76)</f>
        <v>#VALUE!</v>
      </c>
      <c r="K76" s="55"/>
      <c r="L76" s="55"/>
    </row>
    <row r="77" spans="1:12" ht="18" customHeight="1" thickBot="1">
      <c r="A77" s="525">
        <v>70</v>
      </c>
      <c r="B77" s="517" t="s">
        <v>574</v>
      </c>
      <c r="C77" s="530" t="s">
        <v>1157</v>
      </c>
      <c r="D77" s="535">
        <v>249</v>
      </c>
      <c r="E77" s="369">
        <v>2024</v>
      </c>
      <c r="F77" s="542" t="s">
        <v>1206</v>
      </c>
      <c r="G77" s="542" t="s">
        <v>1207</v>
      </c>
      <c r="H77" s="543">
        <v>8817172</v>
      </c>
      <c r="I77" s="545">
        <v>14400000</v>
      </c>
      <c r="J77" s="85" t="e">
        <f>COUNTIF('[3]INVENTARIO FINAL'!$B$3:$B$92,C77)</f>
        <v>#VALUE!</v>
      </c>
      <c r="K77" s="55"/>
      <c r="L77" s="55"/>
    </row>
    <row r="78" spans="1:12" ht="15" customHeight="1" thickBot="1">
      <c r="A78" s="525">
        <v>71</v>
      </c>
      <c r="B78" s="517" t="s">
        <v>574</v>
      </c>
      <c r="C78" s="530" t="s">
        <v>1158</v>
      </c>
      <c r="D78" s="535">
        <v>249</v>
      </c>
      <c r="E78" s="369">
        <v>2024</v>
      </c>
      <c r="F78" s="542" t="s">
        <v>1204</v>
      </c>
      <c r="G78" s="542" t="s">
        <v>1205</v>
      </c>
      <c r="H78" s="543">
        <v>8817172</v>
      </c>
      <c r="I78" s="545">
        <v>14400000</v>
      </c>
      <c r="J78" s="85" t="e">
        <f>COUNTIF('[3]INVENTARIO FINAL'!$B$3:$B$92,C78)</f>
        <v>#VALUE!</v>
      </c>
      <c r="K78" s="55"/>
      <c r="L78" s="55"/>
    </row>
    <row r="79" spans="1:12" ht="18" customHeight="1" thickBot="1">
      <c r="A79" s="525">
        <v>72</v>
      </c>
      <c r="B79" s="517" t="s">
        <v>574</v>
      </c>
      <c r="C79" s="530" t="s">
        <v>1364</v>
      </c>
      <c r="D79" s="535">
        <v>249</v>
      </c>
      <c r="E79" s="369">
        <v>2024</v>
      </c>
      <c r="F79" s="542" t="s">
        <v>1198</v>
      </c>
      <c r="G79" s="542" t="s">
        <v>1199</v>
      </c>
      <c r="H79" s="543">
        <v>15917059</v>
      </c>
      <c r="I79" s="545">
        <v>5900000</v>
      </c>
      <c r="J79" s="85" t="e">
        <f>COUNTIF('[3]INVENTARIO FINAL'!$B$3:$B$92,C79)</f>
        <v>#VALUE!</v>
      </c>
      <c r="K79" s="55"/>
      <c r="L79" s="55"/>
    </row>
    <row r="80" spans="1:12" ht="18" customHeight="1" thickBot="1">
      <c r="A80" s="525">
        <v>73</v>
      </c>
      <c r="B80" s="517" t="s">
        <v>574</v>
      </c>
      <c r="C80" s="530" t="s">
        <v>1365</v>
      </c>
      <c r="D80" s="535">
        <v>249</v>
      </c>
      <c r="E80" s="369">
        <v>2024</v>
      </c>
      <c r="F80" s="542" t="s">
        <v>1200</v>
      </c>
      <c r="G80" s="542" t="s">
        <v>1201</v>
      </c>
      <c r="H80" s="543">
        <v>15917059</v>
      </c>
      <c r="I80" s="545">
        <v>5900000</v>
      </c>
      <c r="J80" s="85" t="e">
        <f>COUNTIF('[3]INVENTARIO FINAL'!$B$3:$B$92,C80)</f>
        <v>#VALUE!</v>
      </c>
      <c r="K80" s="55"/>
      <c r="L80" s="55"/>
    </row>
    <row r="81" spans="1:12" ht="18" customHeight="1">
      <c r="A81" s="525">
        <v>74</v>
      </c>
      <c r="B81" s="517" t="s">
        <v>574</v>
      </c>
      <c r="C81" s="530" t="s">
        <v>1366</v>
      </c>
      <c r="D81" s="540">
        <v>249</v>
      </c>
      <c r="E81" s="386">
        <v>2024</v>
      </c>
      <c r="F81" s="546" t="s">
        <v>1202</v>
      </c>
      <c r="G81" s="546" t="s">
        <v>1203</v>
      </c>
      <c r="H81" s="387">
        <v>15917059</v>
      </c>
      <c r="I81" s="547">
        <v>5900000</v>
      </c>
      <c r="J81" s="85" t="e">
        <f>COUNTIF('[3]INVENTARIO FINAL'!$B$3:$B$92,C81)</f>
        <v>#VALUE!</v>
      </c>
      <c r="K81" s="55"/>
      <c r="L81" s="55"/>
    </row>
    <row r="82" spans="1:12" ht="18" customHeight="1">
      <c r="A82" s="525">
        <v>75</v>
      </c>
      <c r="B82" s="526" t="s">
        <v>574</v>
      </c>
      <c r="C82" s="530" t="s">
        <v>1254</v>
      </c>
      <c r="D82" s="535">
        <v>124</v>
      </c>
      <c r="E82" s="548">
        <v>2023</v>
      </c>
      <c r="F82" s="549" t="s">
        <v>1255</v>
      </c>
      <c r="G82" s="549" t="s">
        <v>1256</v>
      </c>
      <c r="H82" s="550">
        <v>9817211</v>
      </c>
      <c r="I82" s="545">
        <v>12400000</v>
      </c>
      <c r="J82" s="85" t="e">
        <f>COUNTIF('[3]INVENTARIO FINAL'!$B$3:$B$92,C82)</f>
        <v>#VALUE!</v>
      </c>
      <c r="K82" s="55"/>
      <c r="L82" s="55"/>
    </row>
    <row r="83" spans="1:12" ht="18" customHeight="1">
      <c r="A83" s="525">
        <v>76</v>
      </c>
      <c r="B83" s="526" t="s">
        <v>574</v>
      </c>
      <c r="C83" s="526" t="s">
        <v>715</v>
      </c>
      <c r="D83" s="535">
        <v>124</v>
      </c>
      <c r="E83" s="548">
        <v>2010</v>
      </c>
      <c r="F83" s="551" t="s">
        <v>716</v>
      </c>
      <c r="G83" s="551" t="s">
        <v>1260</v>
      </c>
      <c r="H83" s="550"/>
      <c r="I83" s="545">
        <v>2900000</v>
      </c>
      <c r="J83" s="85" t="e">
        <f>COUNTIF('[3]INVENTARIO FINAL'!$B$3:$B$92,C83)</f>
        <v>#VALUE!</v>
      </c>
      <c r="K83" s="55"/>
      <c r="L83" s="55"/>
    </row>
    <row r="84" spans="1:12" ht="21" customHeight="1" thickBot="1">
      <c r="A84" s="1013" t="s">
        <v>3</v>
      </c>
      <c r="B84" s="1014"/>
      <c r="C84" s="1014"/>
      <c r="D84" s="1014"/>
      <c r="E84" s="1014"/>
      <c r="F84" s="1014"/>
      <c r="G84" s="1014"/>
      <c r="H84" s="1015"/>
      <c r="I84" s="552">
        <f>SUM(I27:I83)</f>
        <v>537200000</v>
      </c>
      <c r="J84" s="85" t="e">
        <f>COUNTIF('[3]INVENTARIO FINAL'!$B$3:$B$92,C84)</f>
        <v>#VALUE!</v>
      </c>
      <c r="K84" s="55"/>
      <c r="L84" s="55"/>
    </row>
    <row r="85" spans="1:12" ht="21" customHeight="1" thickBot="1">
      <c r="A85" s="92"/>
      <c r="B85" s="92"/>
      <c r="C85" s="93"/>
      <c r="D85" s="92"/>
      <c r="E85" s="92"/>
      <c r="F85" s="92"/>
      <c r="G85" s="92"/>
      <c r="H85" s="92"/>
      <c r="I85" s="514"/>
      <c r="J85" s="55"/>
      <c r="K85" s="55"/>
      <c r="L85" s="55"/>
    </row>
    <row r="86" spans="1:12" ht="21" customHeight="1" thickBot="1">
      <c r="A86" s="1001" t="s">
        <v>678</v>
      </c>
      <c r="B86" s="1002"/>
      <c r="C86" s="1002"/>
      <c r="D86" s="1002"/>
      <c r="E86" s="1002"/>
      <c r="F86" s="1002"/>
      <c r="G86" s="1002"/>
      <c r="H86" s="1003"/>
      <c r="I86" s="1056">
        <f>SUM(I23,I84)</f>
        <v>3721800000</v>
      </c>
    </row>
  </sheetData>
  <autoFilter ref="A26:I26"/>
  <mergeCells count="6">
    <mergeCell ref="A86:H86"/>
    <mergeCell ref="A1:I1"/>
    <mergeCell ref="A2:I2"/>
    <mergeCell ref="A23:H23"/>
    <mergeCell ref="A25:I25"/>
    <mergeCell ref="A84:H84"/>
  </mergeCells>
  <pageMargins left="0.7" right="0.7" top="0.75" bottom="0.75" header="0.3" footer="0.3"/>
  <pageSetup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sheetPr>
  <dimension ref="A1:H9"/>
  <sheetViews>
    <sheetView workbookViewId="0">
      <selection activeCell="B9" sqref="B9"/>
    </sheetView>
  </sheetViews>
  <sheetFormatPr baseColWidth="10" defaultColWidth="11.42578125" defaultRowHeight="12.75"/>
  <cols>
    <col min="1" max="1" width="6" customWidth="1"/>
    <col min="2" max="2" width="15.42578125" customWidth="1"/>
    <col min="3" max="3" width="12.140625" customWidth="1"/>
    <col min="4" max="4" width="13.85546875" customWidth="1"/>
    <col min="5" max="5" width="13.42578125" customWidth="1"/>
    <col min="6" max="6" width="16.42578125" customWidth="1"/>
    <col min="7" max="7" width="23.5703125" customWidth="1"/>
    <col min="8" max="8" width="15.7109375" customWidth="1"/>
  </cols>
  <sheetData>
    <row r="1" spans="1:8" ht="13.5" thickBot="1"/>
    <row r="2" spans="1:8" ht="30.75" thickBot="1">
      <c r="A2" s="56" t="s">
        <v>513</v>
      </c>
      <c r="B2" s="57" t="s">
        <v>516</v>
      </c>
      <c r="C2" s="208" t="s">
        <v>517</v>
      </c>
      <c r="D2" s="209" t="s">
        <v>518</v>
      </c>
      <c r="E2" s="208" t="s">
        <v>493</v>
      </c>
      <c r="F2" s="208" t="s">
        <v>494</v>
      </c>
      <c r="G2" s="210" t="s">
        <v>519</v>
      </c>
      <c r="H2" s="380" t="s">
        <v>1247</v>
      </c>
    </row>
    <row r="3" spans="1:8" ht="15" thickBot="1">
      <c r="A3" s="58">
        <v>1</v>
      </c>
      <c r="B3" s="59" t="s">
        <v>682</v>
      </c>
      <c r="C3" s="60" t="s">
        <v>523</v>
      </c>
      <c r="D3" s="61">
        <v>7100</v>
      </c>
      <c r="E3" s="62">
        <v>2008</v>
      </c>
      <c r="F3" s="60" t="s">
        <v>524</v>
      </c>
      <c r="G3" s="63" t="s">
        <v>525</v>
      </c>
      <c r="H3" s="379">
        <v>50</v>
      </c>
    </row>
    <row r="4" spans="1:8" ht="15" thickBot="1">
      <c r="A4" s="64">
        <v>2</v>
      </c>
      <c r="B4" s="59" t="s">
        <v>682</v>
      </c>
      <c r="C4" s="65" t="s">
        <v>532</v>
      </c>
      <c r="D4" s="66">
        <v>7100</v>
      </c>
      <c r="E4" s="67">
        <v>2008</v>
      </c>
      <c r="F4" s="68" t="s">
        <v>533</v>
      </c>
      <c r="G4" s="69" t="s">
        <v>534</v>
      </c>
      <c r="H4" s="379">
        <v>50</v>
      </c>
    </row>
    <row r="5" spans="1:8" ht="15" thickBot="1">
      <c r="A5" s="64">
        <v>3</v>
      </c>
      <c r="B5" s="70" t="s">
        <v>522</v>
      </c>
      <c r="C5" s="65" t="s">
        <v>541</v>
      </c>
      <c r="D5" s="66">
        <v>5200</v>
      </c>
      <c r="E5" s="67">
        <v>2014</v>
      </c>
      <c r="F5" s="68" t="s">
        <v>542</v>
      </c>
      <c r="G5" s="69" t="s">
        <v>543</v>
      </c>
      <c r="H5" s="379">
        <v>50</v>
      </c>
    </row>
    <row r="6" spans="1:8" ht="14.25" customHeight="1" thickBot="1">
      <c r="A6" s="64">
        <v>4</v>
      </c>
      <c r="B6" s="71" t="s">
        <v>561</v>
      </c>
      <c r="C6" s="71" t="s">
        <v>562</v>
      </c>
      <c r="D6" s="72">
        <v>5193</v>
      </c>
      <c r="E6" s="73">
        <v>2014</v>
      </c>
      <c r="F6" s="74" t="s">
        <v>563</v>
      </c>
      <c r="G6" s="75" t="s">
        <v>564</v>
      </c>
      <c r="H6" s="379">
        <v>43</v>
      </c>
    </row>
    <row r="7" spans="1:8" ht="15" customHeight="1" thickBot="1">
      <c r="A7" s="64">
        <v>5</v>
      </c>
      <c r="B7" s="71" t="s">
        <v>561</v>
      </c>
      <c r="C7" s="71" t="s">
        <v>565</v>
      </c>
      <c r="D7" s="72">
        <v>5193</v>
      </c>
      <c r="E7" s="73">
        <v>2014</v>
      </c>
      <c r="F7" s="74" t="s">
        <v>566</v>
      </c>
      <c r="G7" s="75" t="s">
        <v>567</v>
      </c>
      <c r="H7" s="378">
        <v>43</v>
      </c>
    </row>
    <row r="8" spans="1:8" ht="15.75" customHeight="1" thickBot="1">
      <c r="A8" s="76">
        <v>6</v>
      </c>
      <c r="B8" s="77" t="s">
        <v>561</v>
      </c>
      <c r="C8" s="77" t="s">
        <v>568</v>
      </c>
      <c r="D8" s="78">
        <v>5.1929999999999996</v>
      </c>
      <c r="E8" s="79">
        <v>2020</v>
      </c>
      <c r="F8" s="80" t="s">
        <v>569</v>
      </c>
      <c r="G8" s="81" t="s">
        <v>570</v>
      </c>
      <c r="H8" s="379">
        <v>50</v>
      </c>
    </row>
    <row r="9" spans="1:8" ht="15" thickBot="1">
      <c r="A9" s="414">
        <v>7</v>
      </c>
      <c r="B9" s="577" t="s">
        <v>682</v>
      </c>
      <c r="C9" s="415" t="s">
        <v>1327</v>
      </c>
      <c r="D9" s="416">
        <v>2.9980000000000002</v>
      </c>
      <c r="E9" s="417">
        <v>2025</v>
      </c>
      <c r="F9" s="418" t="s">
        <v>1328</v>
      </c>
      <c r="G9" s="418" t="s">
        <v>1329</v>
      </c>
      <c r="H9" s="419">
        <v>28</v>
      </c>
    </row>
  </sheetData>
  <pageMargins left="0.7" right="0.7" top="0.75" bottom="0.75" header="0.3" footer="0.3"/>
  <pageSetup paperSize="9" orientation="landscape" horizontalDpi="300" verticalDpi="30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sheetPr>
  <dimension ref="A1:D50"/>
  <sheetViews>
    <sheetView topLeftCell="A28" zoomScale="75" zoomScaleNormal="75" workbookViewId="0">
      <selection activeCell="A28" sqref="A1:XFD1048576"/>
    </sheetView>
  </sheetViews>
  <sheetFormatPr baseColWidth="10" defaultRowHeight="12.75"/>
  <cols>
    <col min="1" max="1" width="31.5703125" style="388" customWidth="1"/>
    <col min="2" max="2" width="15.140625" style="388" customWidth="1"/>
    <col min="3" max="3" width="16.140625" style="388" customWidth="1"/>
    <col min="4" max="4" width="14.85546875" style="388" customWidth="1"/>
  </cols>
  <sheetData>
    <row r="1" spans="1:4" ht="15.75" thickBot="1">
      <c r="A1" s="578" t="s">
        <v>1377</v>
      </c>
      <c r="B1" s="578" t="s">
        <v>1378</v>
      </c>
      <c r="C1" s="578" t="s">
        <v>1379</v>
      </c>
      <c r="D1" s="578" t="s">
        <v>1380</v>
      </c>
    </row>
    <row r="2" spans="1:4" ht="15.75" thickBot="1">
      <c r="A2" s="1016" t="s">
        <v>1381</v>
      </c>
      <c r="B2" s="1017"/>
      <c r="C2" s="1017"/>
      <c r="D2" s="1018"/>
    </row>
    <row r="3" spans="1:4" ht="15" thickBot="1">
      <c r="A3" s="579" t="s">
        <v>1382</v>
      </c>
      <c r="B3" s="579">
        <v>5</v>
      </c>
      <c r="C3" s="579" t="s">
        <v>1383</v>
      </c>
      <c r="D3" s="579">
        <v>1</v>
      </c>
    </row>
    <row r="4" spans="1:4" ht="15" thickBot="1">
      <c r="A4" s="579" t="s">
        <v>1384</v>
      </c>
      <c r="B4" s="579">
        <v>20</v>
      </c>
      <c r="C4" s="579">
        <v>1</v>
      </c>
      <c r="D4" s="579">
        <v>11</v>
      </c>
    </row>
    <row r="5" spans="1:4" ht="15" thickBot="1">
      <c r="A5" s="579" t="s">
        <v>1385</v>
      </c>
      <c r="B5" s="579">
        <v>6</v>
      </c>
      <c r="C5" s="579">
        <v>3</v>
      </c>
      <c r="D5" s="579">
        <v>1</v>
      </c>
    </row>
    <row r="6" spans="1:4" ht="15" thickBot="1">
      <c r="A6" s="579" t="s">
        <v>1385</v>
      </c>
      <c r="B6" s="579">
        <v>6</v>
      </c>
      <c r="C6" s="579">
        <v>2</v>
      </c>
      <c r="D6" s="579">
        <v>2</v>
      </c>
    </row>
    <row r="7" spans="1:4" ht="15" thickBot="1">
      <c r="A7" s="579" t="s">
        <v>1385</v>
      </c>
      <c r="B7" s="579">
        <v>6</v>
      </c>
      <c r="C7" s="579">
        <v>1</v>
      </c>
      <c r="D7" s="579">
        <v>2</v>
      </c>
    </row>
    <row r="8" spans="1:4" ht="15.75" thickBot="1">
      <c r="A8" s="579"/>
      <c r="B8" s="579"/>
      <c r="C8" s="578" t="s">
        <v>1386</v>
      </c>
      <c r="D8" s="578">
        <f>SUM(D3:D7)</f>
        <v>17</v>
      </c>
    </row>
    <row r="9" spans="1:4" ht="15.75" thickBot="1">
      <c r="A9" s="1016" t="s">
        <v>1387</v>
      </c>
      <c r="B9" s="1017"/>
      <c r="C9" s="1017"/>
      <c r="D9" s="1018"/>
    </row>
    <row r="10" spans="1:4" ht="15" thickBot="1">
      <c r="A10" s="579" t="s">
        <v>1388</v>
      </c>
      <c r="B10" s="579">
        <v>115</v>
      </c>
      <c r="C10" s="579">
        <v>3</v>
      </c>
      <c r="D10" s="579">
        <v>1</v>
      </c>
    </row>
    <row r="11" spans="1:4" ht="15.75" thickBot="1">
      <c r="A11" s="579"/>
      <c r="B11" s="579"/>
      <c r="C11" s="578" t="s">
        <v>1386</v>
      </c>
      <c r="D11" s="578">
        <f>SUM(D10)</f>
        <v>1</v>
      </c>
    </row>
    <row r="12" spans="1:4" ht="15.75" thickBot="1">
      <c r="A12" s="1016" t="s">
        <v>1389</v>
      </c>
      <c r="B12" s="1017"/>
      <c r="C12" s="1017"/>
      <c r="D12" s="1018"/>
    </row>
    <row r="13" spans="1:4" ht="15" thickBot="1">
      <c r="A13" s="579" t="s">
        <v>1390</v>
      </c>
      <c r="B13" s="579">
        <v>222</v>
      </c>
      <c r="C13" s="579">
        <v>6</v>
      </c>
      <c r="D13" s="579">
        <v>1</v>
      </c>
    </row>
    <row r="14" spans="1:4" ht="15" thickBot="1">
      <c r="A14" s="579" t="s">
        <v>1390</v>
      </c>
      <c r="B14" s="579">
        <v>222</v>
      </c>
      <c r="C14" s="579">
        <v>5</v>
      </c>
      <c r="D14" s="579">
        <v>3</v>
      </c>
    </row>
    <row r="15" spans="1:4" ht="15" thickBot="1">
      <c r="A15" s="579" t="s">
        <v>1391</v>
      </c>
      <c r="B15" s="579">
        <v>227</v>
      </c>
      <c r="C15" s="579">
        <v>1</v>
      </c>
      <c r="D15" s="579">
        <v>1</v>
      </c>
    </row>
    <row r="16" spans="1:4" ht="15" thickBot="1">
      <c r="A16" s="579" t="s">
        <v>1392</v>
      </c>
      <c r="B16" s="579">
        <v>219</v>
      </c>
      <c r="C16" s="579">
        <v>5</v>
      </c>
      <c r="D16" s="579">
        <v>10</v>
      </c>
    </row>
    <row r="17" spans="1:4" ht="15" thickBot="1">
      <c r="A17" s="579" t="s">
        <v>1392</v>
      </c>
      <c r="B17" s="579">
        <v>219</v>
      </c>
      <c r="C17" s="579">
        <v>4</v>
      </c>
      <c r="D17" s="579">
        <v>2</v>
      </c>
    </row>
    <row r="18" spans="1:4" ht="15" thickBot="1">
      <c r="A18" s="579" t="s">
        <v>1392</v>
      </c>
      <c r="B18" s="579">
        <v>219</v>
      </c>
      <c r="C18" s="579">
        <v>3</v>
      </c>
      <c r="D18" s="579">
        <v>8</v>
      </c>
    </row>
    <row r="19" spans="1:4" ht="15" thickBot="1">
      <c r="A19" s="579" t="s">
        <v>1392</v>
      </c>
      <c r="B19" s="579">
        <v>219</v>
      </c>
      <c r="C19" s="579">
        <v>1</v>
      </c>
      <c r="D19" s="579">
        <v>23</v>
      </c>
    </row>
    <row r="20" spans="1:4" ht="15" thickBot="1">
      <c r="A20" s="579" t="s">
        <v>1393</v>
      </c>
      <c r="B20" s="579">
        <v>215</v>
      </c>
      <c r="C20" s="579">
        <v>2</v>
      </c>
      <c r="D20" s="579">
        <v>1</v>
      </c>
    </row>
    <row r="21" spans="1:4" ht="15" thickBot="1">
      <c r="A21" s="579" t="s">
        <v>1394</v>
      </c>
      <c r="B21" s="579">
        <v>202</v>
      </c>
      <c r="C21" s="579">
        <v>3</v>
      </c>
      <c r="D21" s="579">
        <v>3</v>
      </c>
    </row>
    <row r="22" spans="1:4" ht="15" thickBot="1">
      <c r="A22" s="579" t="s">
        <v>1395</v>
      </c>
      <c r="B22" s="579">
        <v>201</v>
      </c>
      <c r="C22" s="579">
        <v>2</v>
      </c>
      <c r="D22" s="579">
        <v>1</v>
      </c>
    </row>
    <row r="23" spans="1:4" ht="15.75" thickBot="1">
      <c r="A23" s="579"/>
      <c r="B23" s="579"/>
      <c r="C23" s="578" t="s">
        <v>1386</v>
      </c>
      <c r="D23" s="578">
        <f>SUM(D13:D22)</f>
        <v>53</v>
      </c>
    </row>
    <row r="24" spans="1:4" ht="15.75" thickBot="1">
      <c r="A24" s="1016" t="s">
        <v>1396</v>
      </c>
      <c r="B24" s="1017"/>
      <c r="C24" s="1017"/>
      <c r="D24" s="1018"/>
    </row>
    <row r="25" spans="1:4" ht="15" thickBot="1">
      <c r="A25" s="579" t="s">
        <v>1397</v>
      </c>
      <c r="B25" s="579">
        <v>314</v>
      </c>
      <c r="C25" s="579">
        <v>8</v>
      </c>
      <c r="D25" s="579">
        <v>1</v>
      </c>
    </row>
    <row r="26" spans="1:4" ht="15" thickBot="1">
      <c r="A26" s="579" t="s">
        <v>1397</v>
      </c>
      <c r="B26" s="579">
        <v>314</v>
      </c>
      <c r="C26" s="579">
        <v>7</v>
      </c>
      <c r="D26" s="579">
        <v>1</v>
      </c>
    </row>
    <row r="27" spans="1:4" ht="15" thickBot="1">
      <c r="A27" s="579" t="s">
        <v>1397</v>
      </c>
      <c r="B27" s="579">
        <v>314</v>
      </c>
      <c r="C27" s="579">
        <v>6</v>
      </c>
      <c r="D27" s="579">
        <v>1</v>
      </c>
    </row>
    <row r="28" spans="1:4" ht="15" thickBot="1">
      <c r="A28" s="579" t="s">
        <v>1397</v>
      </c>
      <c r="B28" s="579">
        <v>314</v>
      </c>
      <c r="C28" s="579">
        <v>5</v>
      </c>
      <c r="D28" s="579">
        <v>3</v>
      </c>
    </row>
    <row r="29" spans="1:4" ht="15" thickBot="1">
      <c r="A29" s="579" t="s">
        <v>1397</v>
      </c>
      <c r="B29" s="579">
        <v>314</v>
      </c>
      <c r="C29" s="579">
        <v>3</v>
      </c>
      <c r="D29" s="579">
        <v>3</v>
      </c>
    </row>
    <row r="30" spans="1:4" ht="15" thickBot="1">
      <c r="A30" s="579" t="s">
        <v>1397</v>
      </c>
      <c r="B30" s="579">
        <v>314</v>
      </c>
      <c r="C30" s="579">
        <v>2</v>
      </c>
      <c r="D30" s="579">
        <v>12</v>
      </c>
    </row>
    <row r="31" spans="1:4" ht="15" thickBot="1">
      <c r="A31" s="579" t="s">
        <v>1398</v>
      </c>
      <c r="B31" s="579">
        <v>303</v>
      </c>
      <c r="C31" s="579">
        <v>6</v>
      </c>
      <c r="D31" s="579">
        <v>1</v>
      </c>
    </row>
    <row r="32" spans="1:4" ht="15" thickBot="1">
      <c r="A32" s="579" t="s">
        <v>1398</v>
      </c>
      <c r="B32" s="579">
        <v>303</v>
      </c>
      <c r="C32" s="579">
        <v>5</v>
      </c>
      <c r="D32" s="579">
        <v>3</v>
      </c>
    </row>
    <row r="33" spans="1:4" ht="15" thickBot="1">
      <c r="A33" s="579" t="s">
        <v>1399</v>
      </c>
      <c r="B33" s="579">
        <v>340</v>
      </c>
      <c r="C33" s="579">
        <v>4</v>
      </c>
      <c r="D33" s="579">
        <v>15</v>
      </c>
    </row>
    <row r="34" spans="1:4" ht="15.75" thickBot="1">
      <c r="A34" s="579"/>
      <c r="B34" s="579"/>
      <c r="C34" s="578" t="s">
        <v>1386</v>
      </c>
      <c r="D34" s="578">
        <f>SUM(D24:D33)</f>
        <v>40</v>
      </c>
    </row>
    <row r="35" spans="1:4" ht="15.75" thickBot="1">
      <c r="A35" s="1016" t="s">
        <v>1400</v>
      </c>
      <c r="B35" s="1017"/>
      <c r="C35" s="1017"/>
      <c r="D35" s="1018"/>
    </row>
    <row r="36" spans="1:4" ht="15" thickBot="1">
      <c r="A36" s="579" t="s">
        <v>1401</v>
      </c>
      <c r="B36" s="579">
        <v>407</v>
      </c>
      <c r="C36" s="579">
        <v>8</v>
      </c>
      <c r="D36" s="579">
        <v>1</v>
      </c>
    </row>
    <row r="37" spans="1:4" ht="15" thickBot="1">
      <c r="A37" s="579" t="s">
        <v>1401</v>
      </c>
      <c r="B37" s="579">
        <v>407</v>
      </c>
      <c r="C37" s="579">
        <v>5</v>
      </c>
      <c r="D37" s="579">
        <v>8</v>
      </c>
    </row>
    <row r="38" spans="1:4" ht="15" thickBot="1">
      <c r="A38" s="579" t="s">
        <v>1401</v>
      </c>
      <c r="B38" s="579">
        <v>407</v>
      </c>
      <c r="C38" s="579">
        <v>2</v>
      </c>
      <c r="D38" s="579">
        <v>1</v>
      </c>
    </row>
    <row r="39" spans="1:4" ht="29.25" thickBot="1">
      <c r="A39" s="579" t="s">
        <v>1402</v>
      </c>
      <c r="B39" s="579">
        <v>438</v>
      </c>
      <c r="C39" s="579">
        <v>5</v>
      </c>
      <c r="D39" s="579">
        <v>1</v>
      </c>
    </row>
    <row r="40" spans="1:4" ht="15" thickBot="1">
      <c r="A40" s="579" t="s">
        <v>1403</v>
      </c>
      <c r="B40" s="579">
        <v>470</v>
      </c>
      <c r="C40" s="579">
        <v>4</v>
      </c>
      <c r="D40" s="579">
        <v>10</v>
      </c>
    </row>
    <row r="41" spans="1:4" ht="15" thickBot="1">
      <c r="A41" s="579" t="s">
        <v>1404</v>
      </c>
      <c r="B41" s="579">
        <v>440</v>
      </c>
      <c r="C41" s="579">
        <v>2</v>
      </c>
      <c r="D41" s="579">
        <v>18</v>
      </c>
    </row>
    <row r="42" spans="1:4" ht="15" thickBot="1">
      <c r="A42" s="579" t="s">
        <v>1405</v>
      </c>
      <c r="B42" s="579">
        <v>472</v>
      </c>
      <c r="C42" s="579">
        <v>9</v>
      </c>
      <c r="D42" s="579">
        <v>3</v>
      </c>
    </row>
    <row r="43" spans="1:4" ht="15" thickBot="1">
      <c r="A43" s="579" t="s">
        <v>1405</v>
      </c>
      <c r="B43" s="579">
        <v>472</v>
      </c>
      <c r="C43" s="579">
        <v>6</v>
      </c>
      <c r="D43" s="579">
        <v>3</v>
      </c>
    </row>
    <row r="44" spans="1:4" ht="15" thickBot="1">
      <c r="A44" s="579" t="s">
        <v>1405</v>
      </c>
      <c r="B44" s="579">
        <v>472</v>
      </c>
      <c r="C44" s="579">
        <v>4</v>
      </c>
      <c r="D44" s="579">
        <v>10</v>
      </c>
    </row>
    <row r="45" spans="1:4" ht="15" thickBot="1">
      <c r="A45" s="579" t="s">
        <v>1406</v>
      </c>
      <c r="B45" s="579">
        <v>477</v>
      </c>
      <c r="C45" s="579">
        <v>5</v>
      </c>
      <c r="D45" s="579">
        <v>7</v>
      </c>
    </row>
    <row r="46" spans="1:4" ht="15" thickBot="1">
      <c r="A46" s="579" t="s">
        <v>1407</v>
      </c>
      <c r="B46" s="579">
        <v>480</v>
      </c>
      <c r="C46" s="579">
        <v>3</v>
      </c>
      <c r="D46" s="579">
        <v>10</v>
      </c>
    </row>
    <row r="47" spans="1:4" ht="15" thickBot="1">
      <c r="A47" s="579" t="s">
        <v>1408</v>
      </c>
      <c r="B47" s="579">
        <v>482</v>
      </c>
      <c r="C47" s="579">
        <v>4</v>
      </c>
      <c r="D47" s="579">
        <v>1</v>
      </c>
    </row>
    <row r="48" spans="1:4" ht="15" thickBot="1">
      <c r="A48" s="579" t="s">
        <v>1409</v>
      </c>
      <c r="B48" s="579">
        <v>485</v>
      </c>
      <c r="C48" s="579">
        <v>3</v>
      </c>
      <c r="D48" s="579">
        <v>6</v>
      </c>
    </row>
    <row r="49" spans="1:4" ht="15.75" thickBot="1">
      <c r="A49" s="579"/>
      <c r="B49" s="579"/>
      <c r="C49" s="578" t="s">
        <v>1386</v>
      </c>
      <c r="D49" s="578">
        <f>SUM(D39:D48)</f>
        <v>69</v>
      </c>
    </row>
    <row r="50" spans="1:4" ht="15.75" thickBot="1">
      <c r="A50" s="579"/>
      <c r="B50" s="579"/>
      <c r="C50" s="578" t="s">
        <v>1410</v>
      </c>
      <c r="D50" s="578">
        <v>190</v>
      </c>
    </row>
  </sheetData>
  <mergeCells count="5">
    <mergeCell ref="A2:D2"/>
    <mergeCell ref="A9:D9"/>
    <mergeCell ref="A12:D12"/>
    <mergeCell ref="A24:D24"/>
    <mergeCell ref="A35:D35"/>
  </mergeCells>
  <pageMargins left="0.7" right="0.7" top="0.75" bottom="0.75" header="0.3" footer="0.3"/>
  <pageSetup orientation="landscape"/>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X36"/>
  <sheetViews>
    <sheetView topLeftCell="A14" zoomScale="60" zoomScaleNormal="60" workbookViewId="0">
      <selection activeCell="V39" sqref="V39"/>
    </sheetView>
  </sheetViews>
  <sheetFormatPr baseColWidth="10" defaultColWidth="11" defaultRowHeight="12.75"/>
  <cols>
    <col min="1" max="1" width="4.140625" customWidth="1"/>
    <col min="3" max="3" width="8.7109375" customWidth="1"/>
    <col min="4" max="4" width="23.140625" customWidth="1"/>
    <col min="5" max="5" width="17" customWidth="1"/>
    <col min="6" max="7" width="21.85546875" customWidth="1"/>
    <col min="8" max="8" width="14.5703125" customWidth="1"/>
    <col min="9" max="9" width="12.140625" customWidth="1"/>
    <col min="10" max="10" width="17.85546875" customWidth="1"/>
    <col min="11" max="11" width="12.7109375" customWidth="1"/>
    <col min="12" max="12" width="14.7109375" hidden="1" customWidth="1"/>
    <col min="13" max="13" width="16.42578125" hidden="1" customWidth="1"/>
    <col min="14" max="14" width="20.85546875" customWidth="1"/>
    <col min="15" max="15" width="22.28515625" hidden="1" customWidth="1"/>
    <col min="16" max="16" width="20.42578125" hidden="1" customWidth="1"/>
    <col min="17" max="17" width="6.85546875" hidden="1" customWidth="1"/>
    <col min="18" max="18" width="4.28515625" hidden="1" customWidth="1"/>
    <col min="19" max="19" width="12.42578125" hidden="1" customWidth="1"/>
    <col min="20" max="20" width="18.85546875" customWidth="1"/>
    <col min="21" max="21" width="24.85546875" style="388" customWidth="1"/>
    <col min="22" max="22" width="25.42578125" customWidth="1"/>
    <col min="23" max="23" width="20.28515625" style="388" customWidth="1"/>
    <col min="24" max="24" width="22.42578125" customWidth="1"/>
  </cols>
  <sheetData>
    <row r="2" spans="3:24">
      <c r="C2" s="48"/>
      <c r="D2" s="49"/>
      <c r="E2" s="50"/>
      <c r="F2" s="50"/>
      <c r="G2" s="50"/>
      <c r="H2" s="50"/>
      <c r="I2" s="50"/>
      <c r="J2" s="50"/>
      <c r="K2" s="50"/>
      <c r="L2" s="50"/>
      <c r="M2" s="50"/>
      <c r="N2" s="50"/>
      <c r="O2" s="50"/>
      <c r="P2" s="50"/>
      <c r="Q2" s="50"/>
      <c r="R2" s="50"/>
      <c r="S2" s="50"/>
      <c r="T2" s="50"/>
      <c r="U2" s="48"/>
      <c r="V2" s="50"/>
      <c r="W2" s="48"/>
    </row>
    <row r="3" spans="3:24" ht="18.75">
      <c r="C3" s="1022" t="s">
        <v>1440</v>
      </c>
      <c r="D3" s="1022"/>
      <c r="E3" s="1022"/>
      <c r="F3" s="1022"/>
      <c r="G3" s="1022"/>
      <c r="H3" s="1022"/>
      <c r="I3" s="1022"/>
      <c r="J3" s="1022"/>
      <c r="K3" s="1022"/>
      <c r="L3" s="1022"/>
      <c r="M3" s="1022"/>
      <c r="N3" s="1022"/>
      <c r="O3" s="1022"/>
      <c r="P3" s="1022"/>
      <c r="Q3" s="1022"/>
      <c r="R3" s="1022"/>
      <c r="S3" s="1022"/>
      <c r="T3" s="1022"/>
      <c r="U3" s="1022"/>
      <c r="V3" s="1022"/>
      <c r="W3" s="1022"/>
    </row>
    <row r="4" spans="3:24" ht="18.75">
      <c r="C4" s="1023" t="s">
        <v>1441</v>
      </c>
      <c r="D4" s="1023"/>
      <c r="E4" s="51"/>
      <c r="F4" s="51"/>
      <c r="G4" s="51"/>
      <c r="H4" s="51"/>
      <c r="I4" s="51"/>
      <c r="J4" s="51"/>
      <c r="K4" s="51"/>
      <c r="L4" s="51"/>
      <c r="M4" s="51"/>
      <c r="N4" s="51"/>
      <c r="O4" s="51"/>
      <c r="P4" s="51"/>
      <c r="Q4" s="51"/>
      <c r="R4" s="51"/>
      <c r="S4" s="51"/>
      <c r="T4" s="51"/>
      <c r="U4" s="51"/>
      <c r="V4" s="51"/>
      <c r="W4" s="51"/>
    </row>
    <row r="5" spans="3:24" ht="18.75">
      <c r="C5" s="51"/>
      <c r="D5" s="51"/>
      <c r="E5" s="51"/>
      <c r="F5" s="51"/>
      <c r="G5" s="51"/>
      <c r="H5" s="51"/>
      <c r="I5" s="51"/>
      <c r="J5" s="51"/>
      <c r="K5" s="51"/>
      <c r="L5" s="51"/>
      <c r="M5" s="51"/>
      <c r="N5" s="51"/>
      <c r="O5" s="51"/>
      <c r="P5" s="51"/>
      <c r="Q5" s="51"/>
      <c r="R5" s="51"/>
      <c r="S5" s="51"/>
      <c r="T5" s="51"/>
      <c r="U5" s="51"/>
      <c r="V5" s="51"/>
      <c r="W5" s="389"/>
    </row>
    <row r="6" spans="3:24" ht="38.25">
      <c r="C6" s="630" t="s">
        <v>513</v>
      </c>
      <c r="D6" s="631" t="s">
        <v>692</v>
      </c>
      <c r="E6" s="631" t="s">
        <v>491</v>
      </c>
      <c r="F6" s="631" t="s">
        <v>693</v>
      </c>
      <c r="G6" s="631" t="s">
        <v>694</v>
      </c>
      <c r="H6" s="631" t="s">
        <v>695</v>
      </c>
      <c r="I6" s="631" t="s">
        <v>696</v>
      </c>
      <c r="J6" s="631" t="s">
        <v>697</v>
      </c>
      <c r="K6" s="631" t="s">
        <v>698</v>
      </c>
      <c r="L6" s="631" t="s">
        <v>699</v>
      </c>
      <c r="M6" s="631" t="s">
        <v>700</v>
      </c>
      <c r="N6" s="631" t="s">
        <v>701</v>
      </c>
      <c r="O6" s="631" t="s">
        <v>702</v>
      </c>
      <c r="P6" s="631" t="s">
        <v>703</v>
      </c>
      <c r="Q6" s="1024" t="s">
        <v>704</v>
      </c>
      <c r="R6" s="1024"/>
      <c r="S6" s="1024"/>
      <c r="T6" s="630" t="s">
        <v>705</v>
      </c>
      <c r="U6" s="630" t="s">
        <v>706</v>
      </c>
      <c r="V6" s="631" t="s">
        <v>707</v>
      </c>
      <c r="W6" s="632" t="s">
        <v>708</v>
      </c>
      <c r="X6" s="632" t="s">
        <v>1345</v>
      </c>
    </row>
    <row r="7" spans="3:24" ht="25.5">
      <c r="C7" s="631">
        <v>1</v>
      </c>
      <c r="D7" s="633" t="s">
        <v>717</v>
      </c>
      <c r="E7" s="634" t="s">
        <v>723</v>
      </c>
      <c r="F7" s="634" t="s">
        <v>724</v>
      </c>
      <c r="G7" s="635">
        <v>34410</v>
      </c>
      <c r="H7" s="636" t="s">
        <v>725</v>
      </c>
      <c r="I7" s="634" t="s">
        <v>726</v>
      </c>
      <c r="J7" s="634">
        <v>1994</v>
      </c>
      <c r="K7" s="633">
        <v>1300</v>
      </c>
      <c r="L7" s="634" t="s">
        <v>727</v>
      </c>
      <c r="M7" s="633" t="s">
        <v>709</v>
      </c>
      <c r="N7" s="633" t="s">
        <v>728</v>
      </c>
      <c r="O7" s="637" t="s">
        <v>711</v>
      </c>
      <c r="P7" s="633"/>
      <c r="Q7" s="633"/>
      <c r="R7" s="633"/>
      <c r="S7" s="633" t="s">
        <v>712</v>
      </c>
      <c r="T7" s="637" t="s">
        <v>729</v>
      </c>
      <c r="U7" s="638" t="s">
        <v>730</v>
      </c>
      <c r="V7" s="638" t="s">
        <v>713</v>
      </c>
      <c r="W7" s="639" t="s">
        <v>714</v>
      </c>
      <c r="X7" s="640">
        <v>1500000</v>
      </c>
    </row>
    <row r="8" spans="3:24" ht="25.5">
      <c r="C8" s="631">
        <v>2</v>
      </c>
      <c r="D8" s="634" t="s">
        <v>574</v>
      </c>
      <c r="E8" s="634" t="s">
        <v>1280</v>
      </c>
      <c r="F8" s="633" t="s">
        <v>733</v>
      </c>
      <c r="G8" s="641">
        <v>39444</v>
      </c>
      <c r="H8" s="634" t="s">
        <v>734</v>
      </c>
      <c r="I8" s="634" t="s">
        <v>735</v>
      </c>
      <c r="J8" s="634">
        <v>2008</v>
      </c>
      <c r="K8" s="642">
        <v>183</v>
      </c>
      <c r="L8" s="634" t="s">
        <v>731</v>
      </c>
      <c r="M8" s="643" t="s">
        <v>736</v>
      </c>
      <c r="N8" s="643" t="s">
        <v>710</v>
      </c>
      <c r="O8" s="643" t="s">
        <v>711</v>
      </c>
      <c r="P8" s="633">
        <v>2</v>
      </c>
      <c r="Q8" s="633"/>
      <c r="R8" s="633"/>
      <c r="S8" s="633" t="s">
        <v>712</v>
      </c>
      <c r="T8" s="644" t="s">
        <v>737</v>
      </c>
      <c r="U8" s="635" t="s">
        <v>738</v>
      </c>
      <c r="V8" s="638" t="s">
        <v>713</v>
      </c>
      <c r="W8" s="639" t="s">
        <v>714</v>
      </c>
      <c r="X8" s="640">
        <v>100000</v>
      </c>
    </row>
    <row r="9" spans="3:24" ht="25.5">
      <c r="C9" s="631">
        <v>3</v>
      </c>
      <c r="D9" s="634" t="s">
        <v>574</v>
      </c>
      <c r="E9" s="634" t="s">
        <v>1279</v>
      </c>
      <c r="F9" s="633" t="s">
        <v>739</v>
      </c>
      <c r="G9" s="641">
        <v>39444</v>
      </c>
      <c r="H9" s="634" t="s">
        <v>734</v>
      </c>
      <c r="I9" s="634" t="s">
        <v>735</v>
      </c>
      <c r="J9" s="634">
        <v>2008</v>
      </c>
      <c r="K9" s="642">
        <v>183</v>
      </c>
      <c r="L9" s="634" t="s">
        <v>731</v>
      </c>
      <c r="M9" s="643" t="s">
        <v>736</v>
      </c>
      <c r="N9" s="643" t="s">
        <v>710</v>
      </c>
      <c r="O9" s="643" t="s">
        <v>711</v>
      </c>
      <c r="P9" s="633">
        <v>2</v>
      </c>
      <c r="Q9" s="633"/>
      <c r="R9" s="633"/>
      <c r="S9" s="633" t="s">
        <v>712</v>
      </c>
      <c r="T9" s="644" t="s">
        <v>740</v>
      </c>
      <c r="U9" s="635" t="s">
        <v>741</v>
      </c>
      <c r="V9" s="638" t="s">
        <v>713</v>
      </c>
      <c r="W9" s="639" t="s">
        <v>714</v>
      </c>
      <c r="X9" s="640">
        <v>100000</v>
      </c>
    </row>
    <row r="10" spans="3:24" ht="25.5">
      <c r="C10" s="631">
        <v>4</v>
      </c>
      <c r="D10" s="634" t="s">
        <v>574</v>
      </c>
      <c r="E10" s="634" t="s">
        <v>1278</v>
      </c>
      <c r="F10" s="633" t="s">
        <v>742</v>
      </c>
      <c r="G10" s="641">
        <v>39444</v>
      </c>
      <c r="H10" s="634" t="s">
        <v>734</v>
      </c>
      <c r="I10" s="634" t="s">
        <v>743</v>
      </c>
      <c r="J10" s="634">
        <v>2008</v>
      </c>
      <c r="K10" s="642">
        <v>183</v>
      </c>
      <c r="L10" s="634" t="s">
        <v>731</v>
      </c>
      <c r="M10" s="643" t="s">
        <v>736</v>
      </c>
      <c r="N10" s="643" t="s">
        <v>710</v>
      </c>
      <c r="O10" s="643" t="s">
        <v>711</v>
      </c>
      <c r="P10" s="633">
        <v>2</v>
      </c>
      <c r="Q10" s="633"/>
      <c r="R10" s="633"/>
      <c r="S10" s="633" t="s">
        <v>712</v>
      </c>
      <c r="T10" s="644" t="s">
        <v>744</v>
      </c>
      <c r="U10" s="635" t="s">
        <v>745</v>
      </c>
      <c r="V10" s="638" t="s">
        <v>713</v>
      </c>
      <c r="W10" s="639" t="s">
        <v>714</v>
      </c>
      <c r="X10" s="640">
        <v>100000</v>
      </c>
    </row>
    <row r="11" spans="3:24" ht="25.5">
      <c r="C11" s="631">
        <v>5</v>
      </c>
      <c r="D11" s="634" t="s">
        <v>574</v>
      </c>
      <c r="E11" s="634" t="s">
        <v>1277</v>
      </c>
      <c r="F11" s="633" t="s">
        <v>746</v>
      </c>
      <c r="G11" s="645">
        <v>39444</v>
      </c>
      <c r="H11" s="634" t="s">
        <v>734</v>
      </c>
      <c r="I11" s="634" t="s">
        <v>743</v>
      </c>
      <c r="J11" s="634">
        <v>2008</v>
      </c>
      <c r="K11" s="642">
        <v>183</v>
      </c>
      <c r="L11" s="634" t="s">
        <v>731</v>
      </c>
      <c r="M11" s="643" t="s">
        <v>736</v>
      </c>
      <c r="N11" s="643" t="s">
        <v>710</v>
      </c>
      <c r="O11" s="643" t="s">
        <v>711</v>
      </c>
      <c r="P11" s="633">
        <v>2</v>
      </c>
      <c r="Q11" s="633"/>
      <c r="R11" s="633"/>
      <c r="S11" s="633" t="s">
        <v>712</v>
      </c>
      <c r="T11" s="644" t="s">
        <v>747</v>
      </c>
      <c r="U11" s="635" t="s">
        <v>748</v>
      </c>
      <c r="V11" s="638" t="s">
        <v>713</v>
      </c>
      <c r="W11" s="639" t="s">
        <v>714</v>
      </c>
      <c r="X11" s="640">
        <v>100000</v>
      </c>
    </row>
    <row r="12" spans="3:24" ht="25.5">
      <c r="C12" s="631">
        <v>6</v>
      </c>
      <c r="D12" s="646" t="s">
        <v>750</v>
      </c>
      <c r="E12" s="634" t="s">
        <v>751</v>
      </c>
      <c r="F12" s="646" t="s">
        <v>751</v>
      </c>
      <c r="G12" s="645">
        <v>32509</v>
      </c>
      <c r="H12" s="646" t="s">
        <v>752</v>
      </c>
      <c r="I12" s="646" t="s">
        <v>753</v>
      </c>
      <c r="J12" s="646">
        <v>1989</v>
      </c>
      <c r="K12" s="646">
        <v>5998</v>
      </c>
      <c r="L12" s="646" t="s">
        <v>754</v>
      </c>
      <c r="M12" s="646" t="s">
        <v>709</v>
      </c>
      <c r="N12" s="646" t="s">
        <v>755</v>
      </c>
      <c r="O12" s="643" t="s">
        <v>711</v>
      </c>
      <c r="P12" s="633">
        <v>2</v>
      </c>
      <c r="Q12" s="633"/>
      <c r="R12" s="633"/>
      <c r="S12" s="633" t="s">
        <v>712</v>
      </c>
      <c r="T12" s="646" t="s">
        <v>756</v>
      </c>
      <c r="U12" s="646" t="s">
        <v>757</v>
      </c>
      <c r="V12" s="638" t="s">
        <v>713</v>
      </c>
      <c r="W12" s="639" t="s">
        <v>714</v>
      </c>
      <c r="X12" s="647">
        <v>8000000</v>
      </c>
    </row>
    <row r="13" spans="3:24" ht="25.5">
      <c r="C13" s="631">
        <v>7</v>
      </c>
      <c r="D13" s="646" t="s">
        <v>535</v>
      </c>
      <c r="E13" s="634" t="s">
        <v>1281</v>
      </c>
      <c r="F13" s="646">
        <v>10000320250</v>
      </c>
      <c r="G13" s="645">
        <v>32457</v>
      </c>
      <c r="H13" s="646" t="s">
        <v>752</v>
      </c>
      <c r="I13" s="646" t="s">
        <v>758</v>
      </c>
      <c r="J13" s="646">
        <v>1988</v>
      </c>
      <c r="K13" s="646">
        <v>2271</v>
      </c>
      <c r="L13" s="646" t="s">
        <v>722</v>
      </c>
      <c r="M13" s="646" t="s">
        <v>709</v>
      </c>
      <c r="N13" s="646" t="s">
        <v>759</v>
      </c>
      <c r="O13" s="643" t="s">
        <v>711</v>
      </c>
      <c r="P13" s="633">
        <v>2</v>
      </c>
      <c r="Q13" s="633"/>
      <c r="R13" s="633"/>
      <c r="S13" s="633" t="s">
        <v>712</v>
      </c>
      <c r="T13" s="646" t="s">
        <v>760</v>
      </c>
      <c r="U13" s="646" t="s">
        <v>761</v>
      </c>
      <c r="V13" s="638" t="s">
        <v>713</v>
      </c>
      <c r="W13" s="639" t="s">
        <v>714</v>
      </c>
      <c r="X13" s="647">
        <v>8000000</v>
      </c>
    </row>
    <row r="14" spans="3:24" ht="25.5">
      <c r="C14" s="631">
        <v>8</v>
      </c>
      <c r="D14" s="646" t="s">
        <v>535</v>
      </c>
      <c r="E14" s="634" t="s">
        <v>762</v>
      </c>
      <c r="F14" s="646">
        <v>1232440</v>
      </c>
      <c r="G14" s="645">
        <v>34249</v>
      </c>
      <c r="H14" s="646" t="s">
        <v>763</v>
      </c>
      <c r="I14" s="646" t="s">
        <v>764</v>
      </c>
      <c r="J14" s="646">
        <v>1977</v>
      </c>
      <c r="K14" s="646">
        <v>796</v>
      </c>
      <c r="L14" s="646" t="s">
        <v>749</v>
      </c>
      <c r="M14" s="646" t="s">
        <v>709</v>
      </c>
      <c r="N14" s="646" t="s">
        <v>759</v>
      </c>
      <c r="O14" s="643" t="s">
        <v>711</v>
      </c>
      <c r="P14" s="633">
        <v>2</v>
      </c>
      <c r="Q14" s="633"/>
      <c r="R14" s="633"/>
      <c r="S14" s="633" t="s">
        <v>712</v>
      </c>
      <c r="T14" s="646" t="s">
        <v>765</v>
      </c>
      <c r="U14" s="646" t="s">
        <v>766</v>
      </c>
      <c r="V14" s="638" t="s">
        <v>713</v>
      </c>
      <c r="W14" s="639" t="s">
        <v>714</v>
      </c>
      <c r="X14" s="647">
        <v>3000000</v>
      </c>
    </row>
    <row r="15" spans="3:24" ht="25.5">
      <c r="C15" s="631">
        <v>9</v>
      </c>
      <c r="D15" s="646" t="s">
        <v>535</v>
      </c>
      <c r="E15" s="634" t="s">
        <v>1282</v>
      </c>
      <c r="F15" s="646">
        <v>10000320318</v>
      </c>
      <c r="G15" s="645">
        <v>32724</v>
      </c>
      <c r="H15" s="646" t="s">
        <v>752</v>
      </c>
      <c r="I15" s="646" t="s">
        <v>758</v>
      </c>
      <c r="J15" s="646">
        <v>1988</v>
      </c>
      <c r="K15" s="646">
        <v>5998</v>
      </c>
      <c r="L15" s="633" t="s">
        <v>767</v>
      </c>
      <c r="M15" s="646" t="s">
        <v>709</v>
      </c>
      <c r="N15" s="646" t="s">
        <v>759</v>
      </c>
      <c r="O15" s="643" t="s">
        <v>711</v>
      </c>
      <c r="P15" s="633">
        <v>2</v>
      </c>
      <c r="Q15" s="633"/>
      <c r="R15" s="633"/>
      <c r="S15" s="633" t="s">
        <v>712</v>
      </c>
      <c r="T15" s="646" t="s">
        <v>768</v>
      </c>
      <c r="U15" s="646" t="s">
        <v>769</v>
      </c>
      <c r="V15" s="638" t="s">
        <v>713</v>
      </c>
      <c r="W15" s="639" t="s">
        <v>714</v>
      </c>
      <c r="X15" s="647">
        <v>5000000</v>
      </c>
    </row>
    <row r="16" spans="3:24" ht="25.5">
      <c r="C16" s="631">
        <v>10</v>
      </c>
      <c r="D16" s="633" t="s">
        <v>561</v>
      </c>
      <c r="E16" s="634" t="s">
        <v>770</v>
      </c>
      <c r="F16" s="646">
        <v>1228007</v>
      </c>
      <c r="G16" s="645">
        <v>34628</v>
      </c>
      <c r="H16" s="646" t="s">
        <v>752</v>
      </c>
      <c r="I16" s="646" t="s">
        <v>771</v>
      </c>
      <c r="J16" s="646">
        <v>1994</v>
      </c>
      <c r="K16" s="644">
        <v>3000</v>
      </c>
      <c r="L16" s="646" t="s">
        <v>731</v>
      </c>
      <c r="M16" s="644" t="s">
        <v>709</v>
      </c>
      <c r="N16" s="646" t="s">
        <v>732</v>
      </c>
      <c r="O16" s="633" t="s">
        <v>711</v>
      </c>
      <c r="P16" s="633"/>
      <c r="Q16" s="633"/>
      <c r="R16" s="633"/>
      <c r="S16" s="633"/>
      <c r="T16" s="633" t="s">
        <v>772</v>
      </c>
      <c r="U16" s="633" t="s">
        <v>773</v>
      </c>
      <c r="V16" s="638" t="s">
        <v>713</v>
      </c>
      <c r="W16" s="639">
        <v>1890680378</v>
      </c>
      <c r="X16" s="647">
        <v>5000000</v>
      </c>
    </row>
    <row r="17" spans="3:24" ht="25.5">
      <c r="C17" s="631">
        <v>11</v>
      </c>
      <c r="D17" s="634" t="s">
        <v>717</v>
      </c>
      <c r="E17" s="634" t="s">
        <v>527</v>
      </c>
      <c r="F17" s="634" t="s">
        <v>718</v>
      </c>
      <c r="G17" s="645" t="s">
        <v>1311</v>
      </c>
      <c r="H17" s="634" t="s">
        <v>719</v>
      </c>
      <c r="I17" s="634" t="s">
        <v>720</v>
      </c>
      <c r="J17" s="648">
        <v>2006</v>
      </c>
      <c r="K17" s="649">
        <v>2700</v>
      </c>
      <c r="L17" s="650"/>
      <c r="M17" s="650"/>
      <c r="N17" s="638" t="s">
        <v>721</v>
      </c>
      <c r="O17" s="650"/>
      <c r="P17" s="650"/>
      <c r="Q17" s="650"/>
      <c r="R17" s="650"/>
      <c r="S17" s="650"/>
      <c r="T17" s="651">
        <v>66592512524468</v>
      </c>
      <c r="U17" s="652" t="s">
        <v>528</v>
      </c>
      <c r="V17" s="638" t="s">
        <v>713</v>
      </c>
      <c r="W17" s="639" t="s">
        <v>714</v>
      </c>
      <c r="X17" s="647">
        <v>15000000</v>
      </c>
    </row>
    <row r="18" spans="3:24" ht="25.5">
      <c r="C18" s="631">
        <v>12</v>
      </c>
      <c r="D18" s="634" t="s">
        <v>717</v>
      </c>
      <c r="E18" s="634" t="s">
        <v>1230</v>
      </c>
      <c r="F18" s="634" t="s">
        <v>1312</v>
      </c>
      <c r="G18" s="645"/>
      <c r="H18" s="634" t="s">
        <v>752</v>
      </c>
      <c r="I18" s="634" t="s">
        <v>1231</v>
      </c>
      <c r="J18" s="652">
        <v>1993</v>
      </c>
      <c r="K18" s="649">
        <v>2300</v>
      </c>
      <c r="L18" s="650"/>
      <c r="M18" s="650"/>
      <c r="N18" s="638" t="s">
        <v>759</v>
      </c>
      <c r="O18" s="650"/>
      <c r="P18" s="650"/>
      <c r="Q18" s="650"/>
      <c r="R18" s="650"/>
      <c r="S18" s="650"/>
      <c r="T18" s="651">
        <v>227689</v>
      </c>
      <c r="U18" s="652" t="s">
        <v>529</v>
      </c>
      <c r="V18" s="638" t="s">
        <v>713</v>
      </c>
      <c r="W18" s="639" t="s">
        <v>714</v>
      </c>
      <c r="X18" s="647">
        <v>15000000</v>
      </c>
    </row>
    <row r="19" spans="3:24" ht="25.5">
      <c r="C19" s="631">
        <v>13</v>
      </c>
      <c r="D19" s="653" t="s">
        <v>717</v>
      </c>
      <c r="E19" s="634" t="s">
        <v>1232</v>
      </c>
      <c r="F19" s="634" t="s">
        <v>1232</v>
      </c>
      <c r="G19" s="645" t="s">
        <v>1313</v>
      </c>
      <c r="H19" s="634" t="s">
        <v>1234</v>
      </c>
      <c r="I19" s="634" t="s">
        <v>1235</v>
      </c>
      <c r="J19" s="653">
        <v>1989</v>
      </c>
      <c r="K19" s="649">
        <v>1700</v>
      </c>
      <c r="L19" s="636"/>
      <c r="M19" s="636"/>
      <c r="N19" s="638" t="s">
        <v>1233</v>
      </c>
      <c r="O19" s="636"/>
      <c r="P19" s="636"/>
      <c r="Q19" s="636"/>
      <c r="R19" s="636"/>
      <c r="S19" s="636"/>
      <c r="T19" s="654" t="s">
        <v>1236</v>
      </c>
      <c r="U19" s="653"/>
      <c r="V19" s="638" t="s">
        <v>713</v>
      </c>
      <c r="W19" s="639" t="s">
        <v>714</v>
      </c>
      <c r="X19" s="647">
        <v>10000000</v>
      </c>
    </row>
    <row r="20" spans="3:24" ht="25.5">
      <c r="C20" s="631">
        <v>14</v>
      </c>
      <c r="D20" s="636" t="s">
        <v>574</v>
      </c>
      <c r="E20" s="634" t="s">
        <v>1283</v>
      </c>
      <c r="F20" s="636" t="s">
        <v>1283</v>
      </c>
      <c r="G20" s="645" t="s">
        <v>1314</v>
      </c>
      <c r="H20" s="636" t="s">
        <v>734</v>
      </c>
      <c r="I20" s="636" t="s">
        <v>1284</v>
      </c>
      <c r="J20" s="636">
        <v>92</v>
      </c>
      <c r="K20" s="636">
        <v>2000</v>
      </c>
      <c r="L20" s="636"/>
      <c r="M20" s="636"/>
      <c r="N20" s="636" t="s">
        <v>710</v>
      </c>
      <c r="O20" s="636"/>
      <c r="P20" s="636"/>
      <c r="Q20" s="636"/>
      <c r="R20" s="636"/>
      <c r="S20" s="636"/>
      <c r="T20" s="636" t="s">
        <v>1285</v>
      </c>
      <c r="U20" s="636" t="s">
        <v>1286</v>
      </c>
      <c r="V20" s="634" t="s">
        <v>713</v>
      </c>
      <c r="W20" s="655" t="s">
        <v>714</v>
      </c>
      <c r="X20" s="647">
        <v>90000</v>
      </c>
    </row>
    <row r="21" spans="3:24" s="390" customFormat="1" ht="25.5">
      <c r="C21" s="631">
        <v>15</v>
      </c>
      <c r="D21" s="653" t="s">
        <v>497</v>
      </c>
      <c r="E21" s="634">
        <v>905063</v>
      </c>
      <c r="F21" s="634"/>
      <c r="G21" s="645"/>
      <c r="H21" s="653" t="s">
        <v>1288</v>
      </c>
      <c r="I21" s="634" t="s">
        <v>1289</v>
      </c>
      <c r="J21" s="653">
        <v>2000</v>
      </c>
      <c r="K21" s="653">
        <v>5000</v>
      </c>
      <c r="L21" s="634"/>
      <c r="M21" s="653"/>
      <c r="N21" s="653" t="s">
        <v>732</v>
      </c>
      <c r="O21" s="634"/>
      <c r="P21" s="653"/>
      <c r="Q21" s="653"/>
      <c r="R21" s="634"/>
      <c r="S21" s="653"/>
      <c r="T21" s="653" t="s">
        <v>1290</v>
      </c>
      <c r="U21" s="653" t="s">
        <v>1290</v>
      </c>
      <c r="V21" s="634" t="s">
        <v>713</v>
      </c>
      <c r="W21" s="655" t="s">
        <v>714</v>
      </c>
      <c r="X21" s="647">
        <v>60000000</v>
      </c>
    </row>
    <row r="22" spans="3:24" s="391" customFormat="1" ht="25.5">
      <c r="C22" s="631">
        <v>16</v>
      </c>
      <c r="D22" s="653" t="s">
        <v>728</v>
      </c>
      <c r="E22" s="634" t="s">
        <v>723</v>
      </c>
      <c r="F22" s="653"/>
      <c r="G22" s="645" t="s">
        <v>1315</v>
      </c>
      <c r="H22" s="653" t="s">
        <v>725</v>
      </c>
      <c r="I22" s="653" t="s">
        <v>1293</v>
      </c>
      <c r="J22" s="653">
        <v>1994</v>
      </c>
      <c r="K22" s="653">
        <v>1300</v>
      </c>
      <c r="L22" s="653"/>
      <c r="M22" s="653"/>
      <c r="N22" s="653" t="s">
        <v>728</v>
      </c>
      <c r="O22" s="653"/>
      <c r="P22" s="653"/>
      <c r="Q22" s="653"/>
      <c r="R22" s="653"/>
      <c r="S22" s="653"/>
      <c r="T22" s="653" t="s">
        <v>1294</v>
      </c>
      <c r="U22" s="653" t="s">
        <v>1295</v>
      </c>
      <c r="V22" s="634" t="s">
        <v>713</v>
      </c>
      <c r="W22" s="655" t="s">
        <v>714</v>
      </c>
      <c r="X22" s="656">
        <v>1500000</v>
      </c>
    </row>
    <row r="23" spans="3:24" s="391" customFormat="1" ht="25.5">
      <c r="C23" s="631">
        <v>17</v>
      </c>
      <c r="D23" s="653" t="s">
        <v>574</v>
      </c>
      <c r="E23" s="634" t="s">
        <v>715</v>
      </c>
      <c r="F23" s="653"/>
      <c r="G23" s="653"/>
      <c r="H23" s="653" t="s">
        <v>1316</v>
      </c>
      <c r="I23" s="653" t="s">
        <v>1310</v>
      </c>
      <c r="J23" s="653">
        <v>2010</v>
      </c>
      <c r="K23" s="653">
        <v>124</v>
      </c>
      <c r="L23" s="653"/>
      <c r="M23" s="653"/>
      <c r="N23" s="653" t="s">
        <v>710</v>
      </c>
      <c r="O23" s="653"/>
      <c r="P23" s="653"/>
      <c r="Q23" s="653"/>
      <c r="R23" s="653"/>
      <c r="S23" s="653"/>
      <c r="T23" s="653" t="s">
        <v>716</v>
      </c>
      <c r="U23" s="653" t="s">
        <v>1317</v>
      </c>
      <c r="V23" s="634" t="s">
        <v>713</v>
      </c>
      <c r="W23" s="655" t="s">
        <v>714</v>
      </c>
      <c r="X23" s="656">
        <v>2200000</v>
      </c>
    </row>
    <row r="24" spans="3:24" s="391" customFormat="1" ht="12.75" customHeight="1">
      <c r="C24" s="629"/>
      <c r="E24" s="657"/>
      <c r="V24" s="657"/>
      <c r="X24" s="1021">
        <f>SUM(X7:X23)</f>
        <v>134690000</v>
      </c>
    </row>
    <row r="25" spans="3:24" ht="18.75">
      <c r="C25" s="1023" t="s">
        <v>1442</v>
      </c>
      <c r="D25" s="1023"/>
      <c r="E25" s="51"/>
      <c r="F25" s="51"/>
      <c r="G25" s="51"/>
      <c r="H25" s="51"/>
      <c r="I25" s="51"/>
      <c r="J25" s="51"/>
      <c r="K25" s="51"/>
      <c r="L25" s="51"/>
      <c r="M25" s="51"/>
      <c r="N25" s="51"/>
      <c r="O25" s="51"/>
      <c r="P25" s="51"/>
      <c r="Q25" s="51"/>
      <c r="R25" s="51"/>
      <c r="S25" s="51"/>
      <c r="T25" s="51"/>
      <c r="U25" s="51"/>
      <c r="V25" s="51"/>
      <c r="W25" s="51" t="s">
        <v>1386</v>
      </c>
      <c r="X25" s="1021"/>
    </row>
    <row r="26" spans="3:24">
      <c r="X26" s="647" t="s">
        <v>25</v>
      </c>
    </row>
    <row r="27" spans="3:24" s="390" customFormat="1" ht="25.5">
      <c r="C27" s="631">
        <v>1</v>
      </c>
      <c r="D27" s="653" t="s">
        <v>1273</v>
      </c>
      <c r="E27" s="634" t="s">
        <v>500</v>
      </c>
      <c r="F27" s="634"/>
      <c r="G27" s="645"/>
      <c r="H27" s="653" t="s">
        <v>1274</v>
      </c>
      <c r="I27" s="634" t="s">
        <v>1275</v>
      </c>
      <c r="J27" s="653">
        <v>2007</v>
      </c>
      <c r="K27" s="653">
        <v>2500</v>
      </c>
      <c r="L27" s="634"/>
      <c r="M27" s="653"/>
      <c r="N27" s="653" t="s">
        <v>1276</v>
      </c>
      <c r="O27" s="634"/>
      <c r="P27" s="653"/>
      <c r="Q27" s="653"/>
      <c r="R27" s="634"/>
      <c r="S27" s="653"/>
      <c r="T27" s="653">
        <v>62420333</v>
      </c>
      <c r="U27" s="634">
        <v>62420333</v>
      </c>
      <c r="V27" s="634" t="s">
        <v>713</v>
      </c>
      <c r="W27" s="655" t="s">
        <v>714</v>
      </c>
      <c r="X27" s="647">
        <v>30000000</v>
      </c>
    </row>
    <row r="28" spans="3:24" ht="25.5">
      <c r="C28" s="631">
        <v>2</v>
      </c>
      <c r="D28" s="634" t="s">
        <v>497</v>
      </c>
      <c r="E28" s="634" t="s">
        <v>505</v>
      </c>
      <c r="F28" s="550"/>
      <c r="G28" s="645"/>
      <c r="H28" s="636" t="s">
        <v>506</v>
      </c>
      <c r="I28" s="636" t="s">
        <v>1287</v>
      </c>
      <c r="J28" s="550">
        <v>1992</v>
      </c>
      <c r="K28" s="550">
        <v>5000</v>
      </c>
      <c r="L28" s="550"/>
      <c r="M28" s="550"/>
      <c r="N28" s="636" t="s">
        <v>732</v>
      </c>
      <c r="O28" s="550"/>
      <c r="P28" s="550"/>
      <c r="Q28" s="550"/>
      <c r="R28" s="550"/>
      <c r="S28" s="550"/>
      <c r="T28" s="550"/>
      <c r="U28" s="550"/>
      <c r="V28" s="634" t="s">
        <v>713</v>
      </c>
      <c r="W28" s="655" t="s">
        <v>714</v>
      </c>
      <c r="X28" s="647">
        <v>50000000</v>
      </c>
    </row>
    <row r="29" spans="3:24" s="390" customFormat="1" ht="25.5">
      <c r="C29" s="631">
        <v>3</v>
      </c>
      <c r="D29" s="653" t="s">
        <v>1307</v>
      </c>
      <c r="E29" s="634" t="s">
        <v>1291</v>
      </c>
      <c r="F29" s="634"/>
      <c r="G29" s="645"/>
      <c r="H29" s="634" t="s">
        <v>1291</v>
      </c>
      <c r="I29" s="636" t="s">
        <v>1292</v>
      </c>
      <c r="J29" s="653" t="s">
        <v>1300</v>
      </c>
      <c r="K29" s="653" t="s">
        <v>1308</v>
      </c>
      <c r="L29" s="634"/>
      <c r="M29" s="653"/>
      <c r="N29" s="653" t="s">
        <v>710</v>
      </c>
      <c r="O29" s="634"/>
      <c r="P29" s="653"/>
      <c r="Q29" s="653"/>
      <c r="R29" s="634"/>
      <c r="S29" s="653"/>
      <c r="T29" s="653" t="s">
        <v>1309</v>
      </c>
      <c r="U29" s="653" t="s">
        <v>1309</v>
      </c>
      <c r="V29" s="634" t="s">
        <v>713</v>
      </c>
      <c r="W29" s="655" t="s">
        <v>714</v>
      </c>
      <c r="X29" s="647">
        <v>1000000</v>
      </c>
    </row>
    <row r="30" spans="3:24" s="391" customFormat="1" ht="25.5">
      <c r="C30" s="631">
        <v>4</v>
      </c>
      <c r="D30" s="653" t="s">
        <v>1297</v>
      </c>
      <c r="E30" s="634" t="s">
        <v>1296</v>
      </c>
      <c r="F30" s="653"/>
      <c r="G30" s="645"/>
      <c r="H30" s="653" t="s">
        <v>1298</v>
      </c>
      <c r="I30" s="653" t="s">
        <v>1299</v>
      </c>
      <c r="J30" s="653" t="s">
        <v>1300</v>
      </c>
      <c r="K30" s="653" t="s">
        <v>1301</v>
      </c>
      <c r="L30" s="653"/>
      <c r="M30" s="653"/>
      <c r="N30" s="653" t="s">
        <v>1276</v>
      </c>
      <c r="O30" s="653"/>
      <c r="P30" s="653"/>
      <c r="Q30" s="653"/>
      <c r="R30" s="653"/>
      <c r="S30" s="653"/>
      <c r="T30" s="653" t="s">
        <v>1302</v>
      </c>
      <c r="U30" s="653" t="s">
        <v>1302</v>
      </c>
      <c r="V30" s="634" t="s">
        <v>713</v>
      </c>
      <c r="W30" s="655" t="s">
        <v>714</v>
      </c>
      <c r="X30" s="656">
        <v>5000000</v>
      </c>
    </row>
    <row r="31" spans="3:24" s="391" customFormat="1" ht="25.5">
      <c r="C31" s="631">
        <v>5</v>
      </c>
      <c r="D31" s="653" t="s">
        <v>1297</v>
      </c>
      <c r="E31" s="634" t="s">
        <v>1303</v>
      </c>
      <c r="F31" s="653"/>
      <c r="G31" s="653"/>
      <c r="H31" s="653" t="s">
        <v>506</v>
      </c>
      <c r="I31" s="653">
        <v>1206</v>
      </c>
      <c r="J31" s="653">
        <v>2006</v>
      </c>
      <c r="K31" s="653" t="s">
        <v>1301</v>
      </c>
      <c r="L31" s="653"/>
      <c r="M31" s="653"/>
      <c r="N31" s="653" t="s">
        <v>1276</v>
      </c>
      <c r="O31" s="653"/>
      <c r="P31" s="653"/>
      <c r="Q31" s="653"/>
      <c r="R31" s="653"/>
      <c r="S31" s="653"/>
      <c r="T31" s="653" t="s">
        <v>1305</v>
      </c>
      <c r="U31" s="653" t="s">
        <v>1305</v>
      </c>
      <c r="V31" s="634" t="s">
        <v>713</v>
      </c>
      <c r="W31" s="655" t="s">
        <v>714</v>
      </c>
      <c r="X31" s="656">
        <v>15000000</v>
      </c>
    </row>
    <row r="32" spans="3:24" s="391" customFormat="1" ht="25.5">
      <c r="C32" s="631">
        <v>6</v>
      </c>
      <c r="D32" s="653" t="s">
        <v>508</v>
      </c>
      <c r="E32" s="634" t="s">
        <v>1306</v>
      </c>
      <c r="F32" s="653"/>
      <c r="G32" s="653"/>
      <c r="H32" s="653" t="s">
        <v>1291</v>
      </c>
      <c r="I32" s="653" t="s">
        <v>1304</v>
      </c>
      <c r="J32" s="653">
        <v>1983</v>
      </c>
      <c r="K32" s="653" t="s">
        <v>1301</v>
      </c>
      <c r="L32" s="653"/>
      <c r="M32" s="653"/>
      <c r="N32" s="653" t="s">
        <v>1276</v>
      </c>
      <c r="O32" s="653"/>
      <c r="P32" s="653"/>
      <c r="Q32" s="653"/>
      <c r="R32" s="653"/>
      <c r="S32" s="653"/>
      <c r="T32" s="653" t="s">
        <v>1305</v>
      </c>
      <c r="U32" s="653" t="s">
        <v>1305</v>
      </c>
      <c r="V32" s="634" t="s">
        <v>713</v>
      </c>
      <c r="W32" s="655" t="s">
        <v>714</v>
      </c>
      <c r="X32" s="656">
        <v>10000000</v>
      </c>
    </row>
    <row r="33" spans="3:24" s="391" customFormat="1" ht="25.5">
      <c r="C33" s="631">
        <v>7</v>
      </c>
      <c r="D33" s="653" t="s">
        <v>1273</v>
      </c>
      <c r="E33" s="634" t="s">
        <v>506</v>
      </c>
      <c r="F33" s="653"/>
      <c r="G33" s="653"/>
      <c r="H33" s="653" t="s">
        <v>506</v>
      </c>
      <c r="I33" s="653" t="s">
        <v>1310</v>
      </c>
      <c r="J33" s="653" t="s">
        <v>1300</v>
      </c>
      <c r="K33" s="653" t="s">
        <v>1301</v>
      </c>
      <c r="L33" s="653"/>
      <c r="M33" s="653"/>
      <c r="N33" s="653" t="s">
        <v>710</v>
      </c>
      <c r="O33" s="653"/>
      <c r="P33" s="653"/>
      <c r="Q33" s="653"/>
      <c r="R33" s="653"/>
      <c r="S33" s="653"/>
      <c r="T33" s="653" t="s">
        <v>1302</v>
      </c>
      <c r="U33" s="653" t="s">
        <v>1302</v>
      </c>
      <c r="V33" s="658" t="s">
        <v>713</v>
      </c>
      <c r="W33" s="653" t="s">
        <v>714</v>
      </c>
      <c r="X33" s="656">
        <v>5000000</v>
      </c>
    </row>
    <row r="34" spans="3:24">
      <c r="W34" s="1019" t="s">
        <v>1386</v>
      </c>
      <c r="X34" s="1021">
        <f>SUM(X27:X33)</f>
        <v>116000000</v>
      </c>
    </row>
    <row r="35" spans="3:24">
      <c r="W35" s="1020"/>
      <c r="X35" s="1021"/>
    </row>
    <row r="36" spans="3:24" ht="18.75">
      <c r="W36" s="659" t="s">
        <v>1410</v>
      </c>
      <c r="X36" s="660">
        <f>X24+X34</f>
        <v>250690000</v>
      </c>
    </row>
  </sheetData>
  <mergeCells count="7">
    <mergeCell ref="W34:W35"/>
    <mergeCell ref="X34:X35"/>
    <mergeCell ref="C3:W3"/>
    <mergeCell ref="C4:D4"/>
    <mergeCell ref="Q6:S6"/>
    <mergeCell ref="X24:X25"/>
    <mergeCell ref="C25:D25"/>
  </mergeCells>
  <phoneticPr fontId="107" type="noConversion"/>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A4" sqref="A4:A48"/>
    </sheetView>
  </sheetViews>
  <sheetFormatPr baseColWidth="10" defaultColWidth="11.42578125" defaultRowHeight="12.75"/>
  <cols>
    <col min="2" max="2" width="36.5703125" customWidth="1"/>
    <col min="3" max="3" width="14.85546875" customWidth="1"/>
    <col min="4" max="4" width="15.28515625" customWidth="1"/>
    <col min="5" max="5" width="22.140625" customWidth="1"/>
    <col min="6" max="6" width="19.42578125" bestFit="1" customWidth="1"/>
  </cols>
  <sheetData>
    <row r="1" spans="1:7">
      <c r="B1" s="1025" t="s">
        <v>774</v>
      </c>
      <c r="C1" s="1026"/>
      <c r="D1" s="1026"/>
      <c r="E1" s="1027"/>
    </row>
    <row r="2" spans="1:7" ht="7.5" customHeight="1" thickBot="1">
      <c r="B2" s="47"/>
      <c r="C2" s="47"/>
      <c r="D2" s="47"/>
      <c r="E2" s="47"/>
    </row>
    <row r="3" spans="1:7" ht="26.25" thickBot="1">
      <c r="A3" s="376" t="s">
        <v>426</v>
      </c>
      <c r="B3" s="377" t="s">
        <v>51</v>
      </c>
      <c r="C3" s="374" t="s">
        <v>775</v>
      </c>
      <c r="D3" s="375" t="s">
        <v>776</v>
      </c>
      <c r="E3" s="377" t="s">
        <v>283</v>
      </c>
      <c r="F3" s="408" t="s">
        <v>1250</v>
      </c>
    </row>
    <row r="4" spans="1:7" ht="13.5" thickBot="1">
      <c r="A4" s="306">
        <v>1</v>
      </c>
      <c r="B4" s="402" t="s">
        <v>1195</v>
      </c>
      <c r="C4" s="396">
        <v>11206736</v>
      </c>
      <c r="D4" s="397">
        <v>31213</v>
      </c>
      <c r="E4" s="398" t="s">
        <v>284</v>
      </c>
      <c r="F4" s="409">
        <v>15620461</v>
      </c>
      <c r="G4" s="47" t="s">
        <v>1376</v>
      </c>
    </row>
    <row r="5" spans="1:7" ht="15.75">
      <c r="A5" s="306">
        <v>2</v>
      </c>
      <c r="B5" s="402" t="s">
        <v>1227</v>
      </c>
      <c r="C5" s="399">
        <v>11225396</v>
      </c>
      <c r="D5" s="400">
        <v>29469</v>
      </c>
      <c r="E5" s="401" t="s">
        <v>1228</v>
      </c>
    </row>
    <row r="6" spans="1:7">
      <c r="A6" s="306">
        <v>3</v>
      </c>
      <c r="B6" s="402" t="s">
        <v>1320</v>
      </c>
      <c r="C6" s="403">
        <v>39582177</v>
      </c>
      <c r="D6" s="404">
        <v>30037</v>
      </c>
      <c r="E6" s="405" t="s">
        <v>777</v>
      </c>
    </row>
    <row r="7" spans="1:7">
      <c r="A7" s="306">
        <v>4</v>
      </c>
      <c r="B7" s="402" t="s">
        <v>1321</v>
      </c>
      <c r="C7" s="403">
        <v>11323722</v>
      </c>
      <c r="D7" s="404">
        <v>27614</v>
      </c>
      <c r="E7" s="406" t="s">
        <v>777</v>
      </c>
    </row>
    <row r="8" spans="1:7">
      <c r="A8" s="306">
        <v>5</v>
      </c>
      <c r="B8" s="402" t="s">
        <v>1159</v>
      </c>
      <c r="C8" s="403">
        <v>17629054</v>
      </c>
      <c r="D8" s="404">
        <v>20869</v>
      </c>
      <c r="E8" s="406" t="s">
        <v>777</v>
      </c>
    </row>
    <row r="9" spans="1:7">
      <c r="A9" s="306">
        <v>6</v>
      </c>
      <c r="B9" s="402" t="s">
        <v>1160</v>
      </c>
      <c r="C9" s="403">
        <v>11319646</v>
      </c>
      <c r="D9" s="404">
        <v>25015</v>
      </c>
      <c r="E9" s="406" t="s">
        <v>777</v>
      </c>
    </row>
    <row r="10" spans="1:7">
      <c r="A10" s="306">
        <v>7</v>
      </c>
      <c r="B10" s="402" t="s">
        <v>1161</v>
      </c>
      <c r="C10" s="403">
        <v>11293930</v>
      </c>
      <c r="D10" s="404">
        <v>18278</v>
      </c>
      <c r="E10" s="406" t="s">
        <v>777</v>
      </c>
    </row>
    <row r="11" spans="1:7">
      <c r="A11" s="306">
        <v>8</v>
      </c>
      <c r="B11" s="402" t="s">
        <v>1162</v>
      </c>
      <c r="C11" s="403">
        <v>28716823</v>
      </c>
      <c r="D11" s="404">
        <v>21506</v>
      </c>
      <c r="E11" s="406" t="s">
        <v>777</v>
      </c>
    </row>
    <row r="12" spans="1:7">
      <c r="A12" s="306">
        <v>9</v>
      </c>
      <c r="B12" s="402" t="s">
        <v>1163</v>
      </c>
      <c r="C12" s="403">
        <v>11302426</v>
      </c>
      <c r="D12" s="404">
        <v>21448</v>
      </c>
      <c r="E12" s="406" t="s">
        <v>777</v>
      </c>
    </row>
    <row r="13" spans="1:7">
      <c r="A13" s="306">
        <v>10</v>
      </c>
      <c r="B13" s="402" t="s">
        <v>1164</v>
      </c>
      <c r="C13" s="403">
        <v>79753838</v>
      </c>
      <c r="D13" s="404">
        <v>27253</v>
      </c>
      <c r="E13" s="406" t="s">
        <v>777</v>
      </c>
    </row>
    <row r="14" spans="1:7">
      <c r="A14" s="306">
        <v>11</v>
      </c>
      <c r="B14" s="402" t="s">
        <v>1165</v>
      </c>
      <c r="C14" s="403">
        <v>39571043</v>
      </c>
      <c r="D14" s="404">
        <v>27493</v>
      </c>
      <c r="E14" s="406" t="s">
        <v>777</v>
      </c>
    </row>
    <row r="15" spans="1:7">
      <c r="A15" s="306">
        <v>12</v>
      </c>
      <c r="B15" s="402" t="s">
        <v>1322</v>
      </c>
      <c r="C15" s="403">
        <v>39579063</v>
      </c>
      <c r="D15" s="404">
        <v>29326</v>
      </c>
      <c r="E15" s="406" t="s">
        <v>777</v>
      </c>
    </row>
    <row r="16" spans="1:7">
      <c r="A16" s="306">
        <v>13</v>
      </c>
      <c r="B16" s="402" t="s">
        <v>1166</v>
      </c>
      <c r="C16" s="403">
        <v>11313538</v>
      </c>
      <c r="D16" s="404">
        <v>24307</v>
      </c>
      <c r="E16" s="406" t="s">
        <v>777</v>
      </c>
    </row>
    <row r="17" spans="1:5">
      <c r="A17" s="306">
        <v>14</v>
      </c>
      <c r="B17" s="402" t="s">
        <v>1167</v>
      </c>
      <c r="C17" s="403">
        <v>12120119</v>
      </c>
      <c r="D17" s="404">
        <v>22684</v>
      </c>
      <c r="E17" s="406" t="s">
        <v>777</v>
      </c>
    </row>
    <row r="18" spans="1:5">
      <c r="A18" s="306">
        <v>15</v>
      </c>
      <c r="B18" s="402" t="s">
        <v>1168</v>
      </c>
      <c r="C18" s="403">
        <v>1003557023</v>
      </c>
      <c r="D18" s="404">
        <v>37706</v>
      </c>
      <c r="E18" s="406" t="s">
        <v>777</v>
      </c>
    </row>
    <row r="19" spans="1:5">
      <c r="A19" s="306">
        <v>16</v>
      </c>
      <c r="B19" s="402" t="s">
        <v>1169</v>
      </c>
      <c r="C19" s="403">
        <v>1069179055</v>
      </c>
      <c r="D19" s="404">
        <v>36070</v>
      </c>
      <c r="E19" s="406" t="s">
        <v>777</v>
      </c>
    </row>
    <row r="20" spans="1:5">
      <c r="A20" s="306">
        <v>17</v>
      </c>
      <c r="B20" s="402" t="s">
        <v>1323</v>
      </c>
      <c r="C20" s="403">
        <v>39578582</v>
      </c>
      <c r="D20" s="404">
        <v>29274</v>
      </c>
      <c r="E20" s="406" t="s">
        <v>777</v>
      </c>
    </row>
    <row r="21" spans="1:5" ht="25.5">
      <c r="A21" s="306">
        <v>18</v>
      </c>
      <c r="B21" s="402" t="s">
        <v>1170</v>
      </c>
      <c r="C21" s="403">
        <v>20621271</v>
      </c>
      <c r="D21" s="404">
        <v>21131</v>
      </c>
      <c r="E21" s="406" t="s">
        <v>777</v>
      </c>
    </row>
    <row r="22" spans="1:5">
      <c r="A22" s="306">
        <v>19</v>
      </c>
      <c r="B22" s="402" t="s">
        <v>1171</v>
      </c>
      <c r="C22" s="403">
        <v>39573981</v>
      </c>
      <c r="D22" s="404">
        <v>28069</v>
      </c>
      <c r="E22" s="406" t="s">
        <v>777</v>
      </c>
    </row>
    <row r="23" spans="1:5">
      <c r="A23" s="306">
        <v>20</v>
      </c>
      <c r="B23" s="402" t="s">
        <v>1172</v>
      </c>
      <c r="C23" s="403">
        <v>19309819</v>
      </c>
      <c r="D23" s="404">
        <v>21190</v>
      </c>
      <c r="E23" s="406" t="s">
        <v>777</v>
      </c>
    </row>
    <row r="24" spans="1:5">
      <c r="A24" s="306">
        <v>21</v>
      </c>
      <c r="B24" s="402" t="s">
        <v>1324</v>
      </c>
      <c r="C24" s="403">
        <v>11316205</v>
      </c>
      <c r="D24" s="404">
        <v>24708</v>
      </c>
      <c r="E24" s="406" t="s">
        <v>777</v>
      </c>
    </row>
    <row r="25" spans="1:5">
      <c r="A25" s="306">
        <v>22</v>
      </c>
      <c r="B25" s="402" t="s">
        <v>1173</v>
      </c>
      <c r="C25" s="403">
        <v>11303425</v>
      </c>
      <c r="D25" s="404">
        <v>21767</v>
      </c>
      <c r="E25" s="406" t="s">
        <v>777</v>
      </c>
    </row>
    <row r="26" spans="1:5">
      <c r="A26" s="306">
        <v>23</v>
      </c>
      <c r="B26" s="402" t="s">
        <v>1174</v>
      </c>
      <c r="C26" s="403">
        <v>11305577</v>
      </c>
      <c r="D26" s="404">
        <v>22072</v>
      </c>
      <c r="E26" s="406" t="s">
        <v>777</v>
      </c>
    </row>
    <row r="27" spans="1:5">
      <c r="A27" s="306">
        <v>24</v>
      </c>
      <c r="B27" s="402" t="s">
        <v>1175</v>
      </c>
      <c r="C27" s="403">
        <v>1015992603</v>
      </c>
      <c r="D27" s="404">
        <v>31454</v>
      </c>
      <c r="E27" s="406" t="s">
        <v>777</v>
      </c>
    </row>
    <row r="28" spans="1:5">
      <c r="A28" s="306">
        <v>25</v>
      </c>
      <c r="B28" s="402" t="s">
        <v>1176</v>
      </c>
      <c r="C28" s="403">
        <v>11297551</v>
      </c>
      <c r="D28" s="404">
        <v>19810</v>
      </c>
      <c r="E28" s="406" t="s">
        <v>777</v>
      </c>
    </row>
    <row r="29" spans="1:5">
      <c r="A29" s="306">
        <v>26</v>
      </c>
      <c r="B29" s="402" t="s">
        <v>1177</v>
      </c>
      <c r="C29" s="403">
        <v>11304078</v>
      </c>
      <c r="D29" s="404">
        <v>21755</v>
      </c>
      <c r="E29" s="406" t="s">
        <v>777</v>
      </c>
    </row>
    <row r="30" spans="1:5">
      <c r="A30" s="306">
        <v>27</v>
      </c>
      <c r="B30" s="402" t="s">
        <v>1178</v>
      </c>
      <c r="C30" s="403">
        <v>39579588</v>
      </c>
      <c r="D30" s="404">
        <v>29820</v>
      </c>
      <c r="E30" s="406" t="s">
        <v>777</v>
      </c>
    </row>
    <row r="31" spans="1:5">
      <c r="A31" s="306">
        <v>28</v>
      </c>
      <c r="B31" s="402" t="s">
        <v>1325</v>
      </c>
      <c r="C31" s="403">
        <v>39570391</v>
      </c>
      <c r="D31" s="404">
        <v>26760</v>
      </c>
      <c r="E31" s="406" t="s">
        <v>777</v>
      </c>
    </row>
    <row r="32" spans="1:5">
      <c r="A32" s="306">
        <v>29</v>
      </c>
      <c r="B32" s="402" t="s">
        <v>1179</v>
      </c>
      <c r="C32" s="403">
        <v>21015552</v>
      </c>
      <c r="D32" s="404">
        <v>23959</v>
      </c>
      <c r="E32" s="406" t="s">
        <v>777</v>
      </c>
    </row>
    <row r="33" spans="1:5">
      <c r="A33" s="306">
        <v>30</v>
      </c>
      <c r="B33" s="402" t="s">
        <v>1180</v>
      </c>
      <c r="C33" s="403">
        <v>5013801</v>
      </c>
      <c r="D33" s="404">
        <v>20557</v>
      </c>
      <c r="E33" s="406" t="s">
        <v>777</v>
      </c>
    </row>
    <row r="34" spans="1:5" ht="15" customHeight="1">
      <c r="A34" s="306">
        <v>31</v>
      </c>
      <c r="B34" s="402" t="s">
        <v>1181</v>
      </c>
      <c r="C34" s="403">
        <v>11228782</v>
      </c>
      <c r="D34" s="404">
        <v>30331</v>
      </c>
      <c r="E34" s="406" t="s">
        <v>777</v>
      </c>
    </row>
    <row r="35" spans="1:5">
      <c r="A35" s="306">
        <v>32</v>
      </c>
      <c r="B35" s="402" t="s">
        <v>1182</v>
      </c>
      <c r="C35" s="403">
        <v>39553655</v>
      </c>
      <c r="D35" s="404">
        <v>21383</v>
      </c>
      <c r="E35" s="406" t="s">
        <v>777</v>
      </c>
    </row>
    <row r="36" spans="1:5" ht="13.5" thickBot="1">
      <c r="A36" s="306">
        <v>33</v>
      </c>
      <c r="B36" s="402" t="s">
        <v>1183</v>
      </c>
      <c r="C36" s="403">
        <v>16683708</v>
      </c>
      <c r="D36" s="404">
        <v>22611</v>
      </c>
      <c r="E36" s="407" t="s">
        <v>777</v>
      </c>
    </row>
    <row r="37" spans="1:5" ht="13.5" thickBot="1">
      <c r="A37" s="306">
        <v>34</v>
      </c>
      <c r="B37" s="402" t="s">
        <v>1326</v>
      </c>
      <c r="C37" s="403">
        <v>39550720</v>
      </c>
      <c r="D37" s="404">
        <v>21520</v>
      </c>
      <c r="E37" s="407" t="s">
        <v>777</v>
      </c>
    </row>
    <row r="38" spans="1:5" ht="13.5" thickBot="1">
      <c r="A38" s="306">
        <v>35</v>
      </c>
      <c r="B38" s="402" t="s">
        <v>1184</v>
      </c>
      <c r="C38" s="403">
        <v>11297492</v>
      </c>
      <c r="D38" s="404">
        <v>19577</v>
      </c>
      <c r="E38" s="407" t="s">
        <v>777</v>
      </c>
    </row>
    <row r="39" spans="1:5" ht="26.25" thickBot="1">
      <c r="A39" s="306">
        <v>36</v>
      </c>
      <c r="B39" s="402" t="s">
        <v>1185</v>
      </c>
      <c r="C39" s="403">
        <v>1070598170</v>
      </c>
      <c r="D39" s="404">
        <v>32489</v>
      </c>
      <c r="E39" s="407" t="s">
        <v>777</v>
      </c>
    </row>
    <row r="40" spans="1:5" ht="13.5" thickBot="1">
      <c r="A40" s="306">
        <v>37</v>
      </c>
      <c r="B40" s="402" t="s">
        <v>1186</v>
      </c>
      <c r="C40" s="403">
        <v>11224009</v>
      </c>
      <c r="D40" s="404">
        <v>29154</v>
      </c>
      <c r="E40" s="407" t="s">
        <v>777</v>
      </c>
    </row>
    <row r="41" spans="1:5" ht="13.5" thickBot="1">
      <c r="A41" s="306">
        <v>38</v>
      </c>
      <c r="B41" s="402" t="s">
        <v>1187</v>
      </c>
      <c r="C41" s="403">
        <v>11308061</v>
      </c>
      <c r="D41" s="404">
        <v>22314</v>
      </c>
      <c r="E41" s="407" t="s">
        <v>777</v>
      </c>
    </row>
    <row r="42" spans="1:5" ht="13.5" thickBot="1">
      <c r="A42" s="306">
        <v>39</v>
      </c>
      <c r="B42" s="402" t="s">
        <v>1188</v>
      </c>
      <c r="C42" s="403">
        <v>11315154</v>
      </c>
      <c r="D42" s="404">
        <v>24631</v>
      </c>
      <c r="E42" s="407" t="s">
        <v>777</v>
      </c>
    </row>
    <row r="43" spans="1:5" ht="13.5" thickBot="1">
      <c r="A43" s="306">
        <v>40</v>
      </c>
      <c r="B43" s="402" t="s">
        <v>1189</v>
      </c>
      <c r="C43" s="403">
        <v>20613943</v>
      </c>
      <c r="D43" s="404">
        <v>18259</v>
      </c>
      <c r="E43" s="407" t="s">
        <v>777</v>
      </c>
    </row>
    <row r="44" spans="1:5" ht="13.5" thickBot="1">
      <c r="A44" s="306">
        <v>41</v>
      </c>
      <c r="B44" s="402" t="s">
        <v>1190</v>
      </c>
      <c r="C44" s="403">
        <v>39584948</v>
      </c>
      <c r="D44" s="404">
        <v>31317</v>
      </c>
      <c r="E44" s="407" t="s">
        <v>777</v>
      </c>
    </row>
    <row r="45" spans="1:5" ht="13.5" thickBot="1">
      <c r="A45" s="306">
        <v>42</v>
      </c>
      <c r="B45" s="402" t="s">
        <v>1191</v>
      </c>
      <c r="C45" s="403">
        <v>1069179530</v>
      </c>
      <c r="D45" s="404">
        <v>36486</v>
      </c>
      <c r="E45" s="407" t="s">
        <v>777</v>
      </c>
    </row>
    <row r="46" spans="1:5" ht="13.5" thickBot="1">
      <c r="A46" s="306">
        <v>43</v>
      </c>
      <c r="B46" s="402" t="s">
        <v>1192</v>
      </c>
      <c r="C46" s="403">
        <v>39578471</v>
      </c>
      <c r="D46" s="404">
        <v>29621</v>
      </c>
      <c r="E46" s="407" t="s">
        <v>777</v>
      </c>
    </row>
    <row r="47" spans="1:5" ht="13.5" thickBot="1">
      <c r="A47" s="306">
        <v>44</v>
      </c>
      <c r="B47" s="402" t="s">
        <v>1193</v>
      </c>
      <c r="C47" s="403">
        <v>11291397</v>
      </c>
      <c r="D47" s="404">
        <v>18008</v>
      </c>
      <c r="E47" s="407" t="s">
        <v>777</v>
      </c>
    </row>
    <row r="48" spans="1:5" ht="13.5" thickBot="1">
      <c r="A48" s="306">
        <v>45</v>
      </c>
      <c r="B48" s="402" t="s">
        <v>1194</v>
      </c>
      <c r="C48" s="403">
        <v>1106740097</v>
      </c>
      <c r="D48" s="404">
        <v>33701</v>
      </c>
      <c r="E48" s="407" t="s">
        <v>777</v>
      </c>
    </row>
  </sheetData>
  <mergeCells count="1">
    <mergeCell ref="B1:E1"/>
  </mergeCells>
  <pageMargins left="0.7" right="0.7" top="0.75" bottom="0.75" header="0.3" footer="0.3"/>
  <pageSetup orientation="landscape"/>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02"/>
  <sheetViews>
    <sheetView topLeftCell="A75" zoomScaleNormal="100" workbookViewId="0">
      <selection activeCell="I99" sqref="I99"/>
    </sheetView>
  </sheetViews>
  <sheetFormatPr baseColWidth="10" defaultRowHeight="12.75"/>
  <cols>
    <col min="3" max="3" width="21.85546875" bestFit="1" customWidth="1"/>
    <col min="4" max="4" width="31.28515625" customWidth="1"/>
    <col min="5" max="5" width="15" customWidth="1"/>
    <col min="7" max="7" width="23" bestFit="1" customWidth="1"/>
    <col min="8" max="8" width="20.85546875" bestFit="1" customWidth="1"/>
    <col min="9" max="9" width="20.85546875" customWidth="1"/>
    <col min="10" max="10" width="22.5703125" customWidth="1"/>
    <col min="259" max="259" width="21.85546875" bestFit="1" customWidth="1"/>
    <col min="260" max="260" width="31.28515625" customWidth="1"/>
    <col min="261" max="261" width="15" customWidth="1"/>
    <col min="263" max="263" width="23" bestFit="1" customWidth="1"/>
    <col min="264" max="264" width="20.85546875" bestFit="1" customWidth="1"/>
    <col min="265" max="265" width="20.85546875" customWidth="1"/>
    <col min="266" max="266" width="22.5703125" customWidth="1"/>
    <col min="515" max="515" width="21.85546875" bestFit="1" customWidth="1"/>
    <col min="516" max="516" width="31.28515625" customWidth="1"/>
    <col min="517" max="517" width="15" customWidth="1"/>
    <col min="519" max="519" width="23" bestFit="1" customWidth="1"/>
    <col min="520" max="520" width="20.85546875" bestFit="1" customWidth="1"/>
    <col min="521" max="521" width="20.85546875" customWidth="1"/>
    <col min="522" max="522" width="22.5703125" customWidth="1"/>
    <col min="771" max="771" width="21.85546875" bestFit="1" customWidth="1"/>
    <col min="772" max="772" width="31.28515625" customWidth="1"/>
    <col min="773" max="773" width="15" customWidth="1"/>
    <col min="775" max="775" width="23" bestFit="1" customWidth="1"/>
    <col min="776" max="776" width="20.85546875" bestFit="1" customWidth="1"/>
    <col min="777" max="777" width="20.85546875" customWidth="1"/>
    <col min="778" max="778" width="22.5703125" customWidth="1"/>
    <col min="1027" max="1027" width="21.85546875" bestFit="1" customWidth="1"/>
    <col min="1028" max="1028" width="31.28515625" customWidth="1"/>
    <col min="1029" max="1029" width="15" customWidth="1"/>
    <col min="1031" max="1031" width="23" bestFit="1" customWidth="1"/>
    <col min="1032" max="1032" width="20.85546875" bestFit="1" customWidth="1"/>
    <col min="1033" max="1033" width="20.85546875" customWidth="1"/>
    <col min="1034" max="1034" width="22.5703125" customWidth="1"/>
    <col min="1283" max="1283" width="21.85546875" bestFit="1" customWidth="1"/>
    <col min="1284" max="1284" width="31.28515625" customWidth="1"/>
    <col min="1285" max="1285" width="15" customWidth="1"/>
    <col min="1287" max="1287" width="23" bestFit="1" customWidth="1"/>
    <col min="1288" max="1288" width="20.85546875" bestFit="1" customWidth="1"/>
    <col min="1289" max="1289" width="20.85546875" customWidth="1"/>
    <col min="1290" max="1290" width="22.5703125" customWidth="1"/>
    <col min="1539" max="1539" width="21.85546875" bestFit="1" customWidth="1"/>
    <col min="1540" max="1540" width="31.28515625" customWidth="1"/>
    <col min="1541" max="1541" width="15" customWidth="1"/>
    <col min="1543" max="1543" width="23" bestFit="1" customWidth="1"/>
    <col min="1544" max="1544" width="20.85546875" bestFit="1" customWidth="1"/>
    <col min="1545" max="1545" width="20.85546875" customWidth="1"/>
    <col min="1546" max="1546" width="22.5703125" customWidth="1"/>
    <col min="1795" max="1795" width="21.85546875" bestFit="1" customWidth="1"/>
    <col min="1796" max="1796" width="31.28515625" customWidth="1"/>
    <col min="1797" max="1797" width="15" customWidth="1"/>
    <col min="1799" max="1799" width="23" bestFit="1" customWidth="1"/>
    <col min="1800" max="1800" width="20.85546875" bestFit="1" customWidth="1"/>
    <col min="1801" max="1801" width="20.85546875" customWidth="1"/>
    <col min="1802" max="1802" width="22.5703125" customWidth="1"/>
    <col min="2051" max="2051" width="21.85546875" bestFit="1" customWidth="1"/>
    <col min="2052" max="2052" width="31.28515625" customWidth="1"/>
    <col min="2053" max="2053" width="15" customWidth="1"/>
    <col min="2055" max="2055" width="23" bestFit="1" customWidth="1"/>
    <col min="2056" max="2056" width="20.85546875" bestFit="1" customWidth="1"/>
    <col min="2057" max="2057" width="20.85546875" customWidth="1"/>
    <col min="2058" max="2058" width="22.5703125" customWidth="1"/>
    <col min="2307" max="2307" width="21.85546875" bestFit="1" customWidth="1"/>
    <col min="2308" max="2308" width="31.28515625" customWidth="1"/>
    <col min="2309" max="2309" width="15" customWidth="1"/>
    <col min="2311" max="2311" width="23" bestFit="1" customWidth="1"/>
    <col min="2312" max="2312" width="20.85546875" bestFit="1" customWidth="1"/>
    <col min="2313" max="2313" width="20.85546875" customWidth="1"/>
    <col min="2314" max="2314" width="22.5703125" customWidth="1"/>
    <col min="2563" max="2563" width="21.85546875" bestFit="1" customWidth="1"/>
    <col min="2564" max="2564" width="31.28515625" customWidth="1"/>
    <col min="2565" max="2565" width="15" customWidth="1"/>
    <col min="2567" max="2567" width="23" bestFit="1" customWidth="1"/>
    <col min="2568" max="2568" width="20.85546875" bestFit="1" customWidth="1"/>
    <col min="2569" max="2569" width="20.85546875" customWidth="1"/>
    <col min="2570" max="2570" width="22.5703125" customWidth="1"/>
    <col min="2819" max="2819" width="21.85546875" bestFit="1" customWidth="1"/>
    <col min="2820" max="2820" width="31.28515625" customWidth="1"/>
    <col min="2821" max="2821" width="15" customWidth="1"/>
    <col min="2823" max="2823" width="23" bestFit="1" customWidth="1"/>
    <col min="2824" max="2824" width="20.85546875" bestFit="1" customWidth="1"/>
    <col min="2825" max="2825" width="20.85546875" customWidth="1"/>
    <col min="2826" max="2826" width="22.5703125" customWidth="1"/>
    <col min="3075" max="3075" width="21.85546875" bestFit="1" customWidth="1"/>
    <col min="3076" max="3076" width="31.28515625" customWidth="1"/>
    <col min="3077" max="3077" width="15" customWidth="1"/>
    <col min="3079" max="3079" width="23" bestFit="1" customWidth="1"/>
    <col min="3080" max="3080" width="20.85546875" bestFit="1" customWidth="1"/>
    <col min="3081" max="3081" width="20.85546875" customWidth="1"/>
    <col min="3082" max="3082" width="22.5703125" customWidth="1"/>
    <col min="3331" max="3331" width="21.85546875" bestFit="1" customWidth="1"/>
    <col min="3332" max="3332" width="31.28515625" customWidth="1"/>
    <col min="3333" max="3333" width="15" customWidth="1"/>
    <col min="3335" max="3335" width="23" bestFit="1" customWidth="1"/>
    <col min="3336" max="3336" width="20.85546875" bestFit="1" customWidth="1"/>
    <col min="3337" max="3337" width="20.85546875" customWidth="1"/>
    <col min="3338" max="3338" width="22.5703125" customWidth="1"/>
    <col min="3587" max="3587" width="21.85546875" bestFit="1" customWidth="1"/>
    <col min="3588" max="3588" width="31.28515625" customWidth="1"/>
    <col min="3589" max="3589" width="15" customWidth="1"/>
    <col min="3591" max="3591" width="23" bestFit="1" customWidth="1"/>
    <col min="3592" max="3592" width="20.85546875" bestFit="1" customWidth="1"/>
    <col min="3593" max="3593" width="20.85546875" customWidth="1"/>
    <col min="3594" max="3594" width="22.5703125" customWidth="1"/>
    <col min="3843" max="3843" width="21.85546875" bestFit="1" customWidth="1"/>
    <col min="3844" max="3844" width="31.28515625" customWidth="1"/>
    <col min="3845" max="3845" width="15" customWidth="1"/>
    <col min="3847" max="3847" width="23" bestFit="1" customWidth="1"/>
    <col min="3848" max="3848" width="20.85546875" bestFit="1" customWidth="1"/>
    <col min="3849" max="3849" width="20.85546875" customWidth="1"/>
    <col min="3850" max="3850" width="22.5703125" customWidth="1"/>
    <col min="4099" max="4099" width="21.85546875" bestFit="1" customWidth="1"/>
    <col min="4100" max="4100" width="31.28515625" customWidth="1"/>
    <col min="4101" max="4101" width="15" customWidth="1"/>
    <col min="4103" max="4103" width="23" bestFit="1" customWidth="1"/>
    <col min="4104" max="4104" width="20.85546875" bestFit="1" customWidth="1"/>
    <col min="4105" max="4105" width="20.85546875" customWidth="1"/>
    <col min="4106" max="4106" width="22.5703125" customWidth="1"/>
    <col min="4355" max="4355" width="21.85546875" bestFit="1" customWidth="1"/>
    <col min="4356" max="4356" width="31.28515625" customWidth="1"/>
    <col min="4357" max="4357" width="15" customWidth="1"/>
    <col min="4359" max="4359" width="23" bestFit="1" customWidth="1"/>
    <col min="4360" max="4360" width="20.85546875" bestFit="1" customWidth="1"/>
    <col min="4361" max="4361" width="20.85546875" customWidth="1"/>
    <col min="4362" max="4362" width="22.5703125" customWidth="1"/>
    <col min="4611" max="4611" width="21.85546875" bestFit="1" customWidth="1"/>
    <col min="4612" max="4612" width="31.28515625" customWidth="1"/>
    <col min="4613" max="4613" width="15" customWidth="1"/>
    <col min="4615" max="4615" width="23" bestFit="1" customWidth="1"/>
    <col min="4616" max="4616" width="20.85546875" bestFit="1" customWidth="1"/>
    <col min="4617" max="4617" width="20.85546875" customWidth="1"/>
    <col min="4618" max="4618" width="22.5703125" customWidth="1"/>
    <col min="4867" max="4867" width="21.85546875" bestFit="1" customWidth="1"/>
    <col min="4868" max="4868" width="31.28515625" customWidth="1"/>
    <col min="4869" max="4869" width="15" customWidth="1"/>
    <col min="4871" max="4871" width="23" bestFit="1" customWidth="1"/>
    <col min="4872" max="4872" width="20.85546875" bestFit="1" customWidth="1"/>
    <col min="4873" max="4873" width="20.85546875" customWidth="1"/>
    <col min="4874" max="4874" width="22.5703125" customWidth="1"/>
    <col min="5123" max="5123" width="21.85546875" bestFit="1" customWidth="1"/>
    <col min="5124" max="5124" width="31.28515625" customWidth="1"/>
    <col min="5125" max="5125" width="15" customWidth="1"/>
    <col min="5127" max="5127" width="23" bestFit="1" customWidth="1"/>
    <col min="5128" max="5128" width="20.85546875" bestFit="1" customWidth="1"/>
    <col min="5129" max="5129" width="20.85546875" customWidth="1"/>
    <col min="5130" max="5130" width="22.5703125" customWidth="1"/>
    <col min="5379" max="5379" width="21.85546875" bestFit="1" customWidth="1"/>
    <col min="5380" max="5380" width="31.28515625" customWidth="1"/>
    <col min="5381" max="5381" width="15" customWidth="1"/>
    <col min="5383" max="5383" width="23" bestFit="1" customWidth="1"/>
    <col min="5384" max="5384" width="20.85546875" bestFit="1" customWidth="1"/>
    <col min="5385" max="5385" width="20.85546875" customWidth="1"/>
    <col min="5386" max="5386" width="22.5703125" customWidth="1"/>
    <col min="5635" max="5635" width="21.85546875" bestFit="1" customWidth="1"/>
    <col min="5636" max="5636" width="31.28515625" customWidth="1"/>
    <col min="5637" max="5637" width="15" customWidth="1"/>
    <col min="5639" max="5639" width="23" bestFit="1" customWidth="1"/>
    <col min="5640" max="5640" width="20.85546875" bestFit="1" customWidth="1"/>
    <col min="5641" max="5641" width="20.85546875" customWidth="1"/>
    <col min="5642" max="5642" width="22.5703125" customWidth="1"/>
    <col min="5891" max="5891" width="21.85546875" bestFit="1" customWidth="1"/>
    <col min="5892" max="5892" width="31.28515625" customWidth="1"/>
    <col min="5893" max="5893" width="15" customWidth="1"/>
    <col min="5895" max="5895" width="23" bestFit="1" customWidth="1"/>
    <col min="5896" max="5896" width="20.85546875" bestFit="1" customWidth="1"/>
    <col min="5897" max="5897" width="20.85546875" customWidth="1"/>
    <col min="5898" max="5898" width="22.5703125" customWidth="1"/>
    <col min="6147" max="6147" width="21.85546875" bestFit="1" customWidth="1"/>
    <col min="6148" max="6148" width="31.28515625" customWidth="1"/>
    <col min="6149" max="6149" width="15" customWidth="1"/>
    <col min="6151" max="6151" width="23" bestFit="1" customWidth="1"/>
    <col min="6152" max="6152" width="20.85546875" bestFit="1" customWidth="1"/>
    <col min="6153" max="6153" width="20.85546875" customWidth="1"/>
    <col min="6154" max="6154" width="22.5703125" customWidth="1"/>
    <col min="6403" max="6403" width="21.85546875" bestFit="1" customWidth="1"/>
    <col min="6404" max="6404" width="31.28515625" customWidth="1"/>
    <col min="6405" max="6405" width="15" customWidth="1"/>
    <col min="6407" max="6407" width="23" bestFit="1" customWidth="1"/>
    <col min="6408" max="6408" width="20.85546875" bestFit="1" customWidth="1"/>
    <col min="6409" max="6409" width="20.85546875" customWidth="1"/>
    <col min="6410" max="6410" width="22.5703125" customWidth="1"/>
    <col min="6659" max="6659" width="21.85546875" bestFit="1" customWidth="1"/>
    <col min="6660" max="6660" width="31.28515625" customWidth="1"/>
    <col min="6661" max="6661" width="15" customWidth="1"/>
    <col min="6663" max="6663" width="23" bestFit="1" customWidth="1"/>
    <col min="6664" max="6664" width="20.85546875" bestFit="1" customWidth="1"/>
    <col min="6665" max="6665" width="20.85546875" customWidth="1"/>
    <col min="6666" max="6666" width="22.5703125" customWidth="1"/>
    <col min="6915" max="6915" width="21.85546875" bestFit="1" customWidth="1"/>
    <col min="6916" max="6916" width="31.28515625" customWidth="1"/>
    <col min="6917" max="6917" width="15" customWidth="1"/>
    <col min="6919" max="6919" width="23" bestFit="1" customWidth="1"/>
    <col min="6920" max="6920" width="20.85546875" bestFit="1" customWidth="1"/>
    <col min="6921" max="6921" width="20.85546875" customWidth="1"/>
    <col min="6922" max="6922" width="22.5703125" customWidth="1"/>
    <col min="7171" max="7171" width="21.85546875" bestFit="1" customWidth="1"/>
    <col min="7172" max="7172" width="31.28515625" customWidth="1"/>
    <col min="7173" max="7173" width="15" customWidth="1"/>
    <col min="7175" max="7175" width="23" bestFit="1" customWidth="1"/>
    <col min="7176" max="7176" width="20.85546875" bestFit="1" customWidth="1"/>
    <col min="7177" max="7177" width="20.85546875" customWidth="1"/>
    <col min="7178" max="7178" width="22.5703125" customWidth="1"/>
    <col min="7427" max="7427" width="21.85546875" bestFit="1" customWidth="1"/>
    <col min="7428" max="7428" width="31.28515625" customWidth="1"/>
    <col min="7429" max="7429" width="15" customWidth="1"/>
    <col min="7431" max="7431" width="23" bestFit="1" customWidth="1"/>
    <col min="7432" max="7432" width="20.85546875" bestFit="1" customWidth="1"/>
    <col min="7433" max="7433" width="20.85546875" customWidth="1"/>
    <col min="7434" max="7434" width="22.5703125" customWidth="1"/>
    <col min="7683" max="7683" width="21.85546875" bestFit="1" customWidth="1"/>
    <col min="7684" max="7684" width="31.28515625" customWidth="1"/>
    <col min="7685" max="7685" width="15" customWidth="1"/>
    <col min="7687" max="7687" width="23" bestFit="1" customWidth="1"/>
    <col min="7688" max="7688" width="20.85546875" bestFit="1" customWidth="1"/>
    <col min="7689" max="7689" width="20.85546875" customWidth="1"/>
    <col min="7690" max="7690" width="22.5703125" customWidth="1"/>
    <col min="7939" max="7939" width="21.85546875" bestFit="1" customWidth="1"/>
    <col min="7940" max="7940" width="31.28515625" customWidth="1"/>
    <col min="7941" max="7941" width="15" customWidth="1"/>
    <col min="7943" max="7943" width="23" bestFit="1" customWidth="1"/>
    <col min="7944" max="7944" width="20.85546875" bestFit="1" customWidth="1"/>
    <col min="7945" max="7945" width="20.85546875" customWidth="1"/>
    <col min="7946" max="7946" width="22.5703125" customWidth="1"/>
    <col min="8195" max="8195" width="21.85546875" bestFit="1" customWidth="1"/>
    <col min="8196" max="8196" width="31.28515625" customWidth="1"/>
    <col min="8197" max="8197" width="15" customWidth="1"/>
    <col min="8199" max="8199" width="23" bestFit="1" customWidth="1"/>
    <col min="8200" max="8200" width="20.85546875" bestFit="1" customWidth="1"/>
    <col min="8201" max="8201" width="20.85546875" customWidth="1"/>
    <col min="8202" max="8202" width="22.5703125" customWidth="1"/>
    <col min="8451" max="8451" width="21.85546875" bestFit="1" customWidth="1"/>
    <col min="8452" max="8452" width="31.28515625" customWidth="1"/>
    <col min="8453" max="8453" width="15" customWidth="1"/>
    <col min="8455" max="8455" width="23" bestFit="1" customWidth="1"/>
    <col min="8456" max="8456" width="20.85546875" bestFit="1" customWidth="1"/>
    <col min="8457" max="8457" width="20.85546875" customWidth="1"/>
    <col min="8458" max="8458" width="22.5703125" customWidth="1"/>
    <col min="8707" max="8707" width="21.85546875" bestFit="1" customWidth="1"/>
    <col min="8708" max="8708" width="31.28515625" customWidth="1"/>
    <col min="8709" max="8709" width="15" customWidth="1"/>
    <col min="8711" max="8711" width="23" bestFit="1" customWidth="1"/>
    <col min="8712" max="8712" width="20.85546875" bestFit="1" customWidth="1"/>
    <col min="8713" max="8713" width="20.85546875" customWidth="1"/>
    <col min="8714" max="8714" width="22.5703125" customWidth="1"/>
    <col min="8963" max="8963" width="21.85546875" bestFit="1" customWidth="1"/>
    <col min="8964" max="8964" width="31.28515625" customWidth="1"/>
    <col min="8965" max="8965" width="15" customWidth="1"/>
    <col min="8967" max="8967" width="23" bestFit="1" customWidth="1"/>
    <col min="8968" max="8968" width="20.85546875" bestFit="1" customWidth="1"/>
    <col min="8969" max="8969" width="20.85546875" customWidth="1"/>
    <col min="8970" max="8970" width="22.5703125" customWidth="1"/>
    <col min="9219" max="9219" width="21.85546875" bestFit="1" customWidth="1"/>
    <col min="9220" max="9220" width="31.28515625" customWidth="1"/>
    <col min="9221" max="9221" width="15" customWidth="1"/>
    <col min="9223" max="9223" width="23" bestFit="1" customWidth="1"/>
    <col min="9224" max="9224" width="20.85546875" bestFit="1" customWidth="1"/>
    <col min="9225" max="9225" width="20.85546875" customWidth="1"/>
    <col min="9226" max="9226" width="22.5703125" customWidth="1"/>
    <col min="9475" max="9475" width="21.85546875" bestFit="1" customWidth="1"/>
    <col min="9476" max="9476" width="31.28515625" customWidth="1"/>
    <col min="9477" max="9477" width="15" customWidth="1"/>
    <col min="9479" max="9479" width="23" bestFit="1" customWidth="1"/>
    <col min="9480" max="9480" width="20.85546875" bestFit="1" customWidth="1"/>
    <col min="9481" max="9481" width="20.85546875" customWidth="1"/>
    <col min="9482" max="9482" width="22.5703125" customWidth="1"/>
    <col min="9731" max="9731" width="21.85546875" bestFit="1" customWidth="1"/>
    <col min="9732" max="9732" width="31.28515625" customWidth="1"/>
    <col min="9733" max="9733" width="15" customWidth="1"/>
    <col min="9735" max="9735" width="23" bestFit="1" customWidth="1"/>
    <col min="9736" max="9736" width="20.85546875" bestFit="1" customWidth="1"/>
    <col min="9737" max="9737" width="20.85546875" customWidth="1"/>
    <col min="9738" max="9738" width="22.5703125" customWidth="1"/>
    <col min="9987" max="9987" width="21.85546875" bestFit="1" customWidth="1"/>
    <col min="9988" max="9988" width="31.28515625" customWidth="1"/>
    <col min="9989" max="9989" width="15" customWidth="1"/>
    <col min="9991" max="9991" width="23" bestFit="1" customWidth="1"/>
    <col min="9992" max="9992" width="20.85546875" bestFit="1" customWidth="1"/>
    <col min="9993" max="9993" width="20.85546875" customWidth="1"/>
    <col min="9994" max="9994" width="22.5703125" customWidth="1"/>
    <col min="10243" max="10243" width="21.85546875" bestFit="1" customWidth="1"/>
    <col min="10244" max="10244" width="31.28515625" customWidth="1"/>
    <col min="10245" max="10245" width="15" customWidth="1"/>
    <col min="10247" max="10247" width="23" bestFit="1" customWidth="1"/>
    <col min="10248" max="10248" width="20.85546875" bestFit="1" customWidth="1"/>
    <col min="10249" max="10249" width="20.85546875" customWidth="1"/>
    <col min="10250" max="10250" width="22.5703125" customWidth="1"/>
    <col min="10499" max="10499" width="21.85546875" bestFit="1" customWidth="1"/>
    <col min="10500" max="10500" width="31.28515625" customWidth="1"/>
    <col min="10501" max="10501" width="15" customWidth="1"/>
    <col min="10503" max="10503" width="23" bestFit="1" customWidth="1"/>
    <col min="10504" max="10504" width="20.85546875" bestFit="1" customWidth="1"/>
    <col min="10505" max="10505" width="20.85546875" customWidth="1"/>
    <col min="10506" max="10506" width="22.5703125" customWidth="1"/>
    <col min="10755" max="10755" width="21.85546875" bestFit="1" customWidth="1"/>
    <col min="10756" max="10756" width="31.28515625" customWidth="1"/>
    <col min="10757" max="10757" width="15" customWidth="1"/>
    <col min="10759" max="10759" width="23" bestFit="1" customWidth="1"/>
    <col min="10760" max="10760" width="20.85546875" bestFit="1" customWidth="1"/>
    <col min="10761" max="10761" width="20.85546875" customWidth="1"/>
    <col min="10762" max="10762" width="22.5703125" customWidth="1"/>
    <col min="11011" max="11011" width="21.85546875" bestFit="1" customWidth="1"/>
    <col min="11012" max="11012" width="31.28515625" customWidth="1"/>
    <col min="11013" max="11013" width="15" customWidth="1"/>
    <col min="11015" max="11015" width="23" bestFit="1" customWidth="1"/>
    <col min="11016" max="11016" width="20.85546875" bestFit="1" customWidth="1"/>
    <col min="11017" max="11017" width="20.85546875" customWidth="1"/>
    <col min="11018" max="11018" width="22.5703125" customWidth="1"/>
    <col min="11267" max="11267" width="21.85546875" bestFit="1" customWidth="1"/>
    <col min="11268" max="11268" width="31.28515625" customWidth="1"/>
    <col min="11269" max="11269" width="15" customWidth="1"/>
    <col min="11271" max="11271" width="23" bestFit="1" customWidth="1"/>
    <col min="11272" max="11272" width="20.85546875" bestFit="1" customWidth="1"/>
    <col min="11273" max="11273" width="20.85546875" customWidth="1"/>
    <col min="11274" max="11274" width="22.5703125" customWidth="1"/>
    <col min="11523" max="11523" width="21.85546875" bestFit="1" customWidth="1"/>
    <col min="11524" max="11524" width="31.28515625" customWidth="1"/>
    <col min="11525" max="11525" width="15" customWidth="1"/>
    <col min="11527" max="11527" width="23" bestFit="1" customWidth="1"/>
    <col min="11528" max="11528" width="20.85546875" bestFit="1" customWidth="1"/>
    <col min="11529" max="11529" width="20.85546875" customWidth="1"/>
    <col min="11530" max="11530" width="22.5703125" customWidth="1"/>
    <col min="11779" max="11779" width="21.85546875" bestFit="1" customWidth="1"/>
    <col min="11780" max="11780" width="31.28515625" customWidth="1"/>
    <col min="11781" max="11781" width="15" customWidth="1"/>
    <col min="11783" max="11783" width="23" bestFit="1" customWidth="1"/>
    <col min="11784" max="11784" width="20.85546875" bestFit="1" customWidth="1"/>
    <col min="11785" max="11785" width="20.85546875" customWidth="1"/>
    <col min="11786" max="11786" width="22.5703125" customWidth="1"/>
    <col min="12035" max="12035" width="21.85546875" bestFit="1" customWidth="1"/>
    <col min="12036" max="12036" width="31.28515625" customWidth="1"/>
    <col min="12037" max="12037" width="15" customWidth="1"/>
    <col min="12039" max="12039" width="23" bestFit="1" customWidth="1"/>
    <col min="12040" max="12040" width="20.85546875" bestFit="1" customWidth="1"/>
    <col min="12041" max="12041" width="20.85546875" customWidth="1"/>
    <col min="12042" max="12042" width="22.5703125" customWidth="1"/>
    <col min="12291" max="12291" width="21.85546875" bestFit="1" customWidth="1"/>
    <col min="12292" max="12292" width="31.28515625" customWidth="1"/>
    <col min="12293" max="12293" width="15" customWidth="1"/>
    <col min="12295" max="12295" width="23" bestFit="1" customWidth="1"/>
    <col min="12296" max="12296" width="20.85546875" bestFit="1" customWidth="1"/>
    <col min="12297" max="12297" width="20.85546875" customWidth="1"/>
    <col min="12298" max="12298" width="22.5703125" customWidth="1"/>
    <col min="12547" max="12547" width="21.85546875" bestFit="1" customWidth="1"/>
    <col min="12548" max="12548" width="31.28515625" customWidth="1"/>
    <col min="12549" max="12549" width="15" customWidth="1"/>
    <col min="12551" max="12551" width="23" bestFit="1" customWidth="1"/>
    <col min="12552" max="12552" width="20.85546875" bestFit="1" customWidth="1"/>
    <col min="12553" max="12553" width="20.85546875" customWidth="1"/>
    <col min="12554" max="12554" width="22.5703125" customWidth="1"/>
    <col min="12803" max="12803" width="21.85546875" bestFit="1" customWidth="1"/>
    <col min="12804" max="12804" width="31.28515625" customWidth="1"/>
    <col min="12805" max="12805" width="15" customWidth="1"/>
    <col min="12807" max="12807" width="23" bestFit="1" customWidth="1"/>
    <col min="12808" max="12808" width="20.85546875" bestFit="1" customWidth="1"/>
    <col min="12809" max="12809" width="20.85546875" customWidth="1"/>
    <col min="12810" max="12810" width="22.5703125" customWidth="1"/>
    <col min="13059" max="13059" width="21.85546875" bestFit="1" customWidth="1"/>
    <col min="13060" max="13060" width="31.28515625" customWidth="1"/>
    <col min="13061" max="13061" width="15" customWidth="1"/>
    <col min="13063" max="13063" width="23" bestFit="1" customWidth="1"/>
    <col min="13064" max="13064" width="20.85546875" bestFit="1" customWidth="1"/>
    <col min="13065" max="13065" width="20.85546875" customWidth="1"/>
    <col min="13066" max="13066" width="22.5703125" customWidth="1"/>
    <col min="13315" max="13315" width="21.85546875" bestFit="1" customWidth="1"/>
    <col min="13316" max="13316" width="31.28515625" customWidth="1"/>
    <col min="13317" max="13317" width="15" customWidth="1"/>
    <col min="13319" max="13319" width="23" bestFit="1" customWidth="1"/>
    <col min="13320" max="13320" width="20.85546875" bestFit="1" customWidth="1"/>
    <col min="13321" max="13321" width="20.85546875" customWidth="1"/>
    <col min="13322" max="13322" width="22.5703125" customWidth="1"/>
    <col min="13571" max="13571" width="21.85546875" bestFit="1" customWidth="1"/>
    <col min="13572" max="13572" width="31.28515625" customWidth="1"/>
    <col min="13573" max="13573" width="15" customWidth="1"/>
    <col min="13575" max="13575" width="23" bestFit="1" customWidth="1"/>
    <col min="13576" max="13576" width="20.85546875" bestFit="1" customWidth="1"/>
    <col min="13577" max="13577" width="20.85546875" customWidth="1"/>
    <col min="13578" max="13578" width="22.5703125" customWidth="1"/>
    <col min="13827" max="13827" width="21.85546875" bestFit="1" customWidth="1"/>
    <col min="13828" max="13828" width="31.28515625" customWidth="1"/>
    <col min="13829" max="13829" width="15" customWidth="1"/>
    <col min="13831" max="13831" width="23" bestFit="1" customWidth="1"/>
    <col min="13832" max="13832" width="20.85546875" bestFit="1" customWidth="1"/>
    <col min="13833" max="13833" width="20.85546875" customWidth="1"/>
    <col min="13834" max="13834" width="22.5703125" customWidth="1"/>
    <col min="14083" max="14083" width="21.85546875" bestFit="1" customWidth="1"/>
    <col min="14084" max="14084" width="31.28515625" customWidth="1"/>
    <col min="14085" max="14085" width="15" customWidth="1"/>
    <col min="14087" max="14087" width="23" bestFit="1" customWidth="1"/>
    <col min="14088" max="14088" width="20.85546875" bestFit="1" customWidth="1"/>
    <col min="14089" max="14089" width="20.85546875" customWidth="1"/>
    <col min="14090" max="14090" width="22.5703125" customWidth="1"/>
    <col min="14339" max="14339" width="21.85546875" bestFit="1" customWidth="1"/>
    <col min="14340" max="14340" width="31.28515625" customWidth="1"/>
    <col min="14341" max="14341" width="15" customWidth="1"/>
    <col min="14343" max="14343" width="23" bestFit="1" customWidth="1"/>
    <col min="14344" max="14344" width="20.85546875" bestFit="1" customWidth="1"/>
    <col min="14345" max="14345" width="20.85546875" customWidth="1"/>
    <col min="14346" max="14346" width="22.5703125" customWidth="1"/>
    <col min="14595" max="14595" width="21.85546875" bestFit="1" customWidth="1"/>
    <col min="14596" max="14596" width="31.28515625" customWidth="1"/>
    <col min="14597" max="14597" width="15" customWidth="1"/>
    <col min="14599" max="14599" width="23" bestFit="1" customWidth="1"/>
    <col min="14600" max="14600" width="20.85546875" bestFit="1" customWidth="1"/>
    <col min="14601" max="14601" width="20.85546875" customWidth="1"/>
    <col min="14602" max="14602" width="22.5703125" customWidth="1"/>
    <col min="14851" max="14851" width="21.85546875" bestFit="1" customWidth="1"/>
    <col min="14852" max="14852" width="31.28515625" customWidth="1"/>
    <col min="14853" max="14853" width="15" customWidth="1"/>
    <col min="14855" max="14855" width="23" bestFit="1" customWidth="1"/>
    <col min="14856" max="14856" width="20.85546875" bestFit="1" customWidth="1"/>
    <col min="14857" max="14857" width="20.85546875" customWidth="1"/>
    <col min="14858" max="14858" width="22.5703125" customWidth="1"/>
    <col min="15107" max="15107" width="21.85546875" bestFit="1" customWidth="1"/>
    <col min="15108" max="15108" width="31.28515625" customWidth="1"/>
    <col min="15109" max="15109" width="15" customWidth="1"/>
    <col min="15111" max="15111" width="23" bestFit="1" customWidth="1"/>
    <col min="15112" max="15112" width="20.85546875" bestFit="1" customWidth="1"/>
    <col min="15113" max="15113" width="20.85546875" customWidth="1"/>
    <col min="15114" max="15114" width="22.5703125" customWidth="1"/>
    <col min="15363" max="15363" width="21.85546875" bestFit="1" customWidth="1"/>
    <col min="15364" max="15364" width="31.28515625" customWidth="1"/>
    <col min="15365" max="15365" width="15" customWidth="1"/>
    <col min="15367" max="15367" width="23" bestFit="1" customWidth="1"/>
    <col min="15368" max="15368" width="20.85546875" bestFit="1" customWidth="1"/>
    <col min="15369" max="15369" width="20.85546875" customWidth="1"/>
    <col min="15370" max="15370" width="22.5703125" customWidth="1"/>
    <col min="15619" max="15619" width="21.85546875" bestFit="1" customWidth="1"/>
    <col min="15620" max="15620" width="31.28515625" customWidth="1"/>
    <col min="15621" max="15621" width="15" customWidth="1"/>
    <col min="15623" max="15623" width="23" bestFit="1" customWidth="1"/>
    <col min="15624" max="15624" width="20.85546875" bestFit="1" customWidth="1"/>
    <col min="15625" max="15625" width="20.85546875" customWidth="1"/>
    <col min="15626" max="15626" width="22.5703125" customWidth="1"/>
    <col min="15875" max="15875" width="21.85546875" bestFit="1" customWidth="1"/>
    <col min="15876" max="15876" width="31.28515625" customWidth="1"/>
    <col min="15877" max="15877" width="15" customWidth="1"/>
    <col min="15879" max="15879" width="23" bestFit="1" customWidth="1"/>
    <col min="15880" max="15880" width="20.85546875" bestFit="1" customWidth="1"/>
    <col min="15881" max="15881" width="20.85546875" customWidth="1"/>
    <col min="15882" max="15882" width="22.5703125" customWidth="1"/>
    <col min="16131" max="16131" width="21.85546875" bestFit="1" customWidth="1"/>
    <col min="16132" max="16132" width="31.28515625" customWidth="1"/>
    <col min="16133" max="16133" width="15" customWidth="1"/>
    <col min="16135" max="16135" width="23" bestFit="1" customWidth="1"/>
    <col min="16136" max="16136" width="20.85546875" bestFit="1" customWidth="1"/>
    <col min="16137" max="16137" width="20.85546875" customWidth="1"/>
    <col min="16138" max="16138" width="22.5703125" customWidth="1"/>
  </cols>
  <sheetData>
    <row r="1" spans="2:10" ht="13.5" thickBot="1"/>
    <row r="2" spans="2:10" ht="13.15" customHeight="1" thickBot="1">
      <c r="B2" s="1036" t="s">
        <v>1411</v>
      </c>
      <c r="C2" s="1037"/>
      <c r="D2" s="1037"/>
      <c r="E2" s="1037"/>
      <c r="F2" s="1037"/>
      <c r="G2" s="1037"/>
      <c r="H2" s="1037"/>
      <c r="I2" s="1037"/>
      <c r="J2" s="1038"/>
    </row>
    <row r="3" spans="2:10" ht="13.5" thickBot="1">
      <c r="B3" s="1039" t="s">
        <v>1412</v>
      </c>
      <c r="C3" s="1039"/>
      <c r="D3" s="1039"/>
      <c r="E3" s="1039"/>
      <c r="F3" s="1039"/>
      <c r="G3" s="1039"/>
      <c r="H3" s="1039"/>
      <c r="I3" s="1039"/>
      <c r="J3" s="1039"/>
    </row>
    <row r="4" spans="2:10" ht="13.5" thickBot="1">
      <c r="B4" s="580" t="s">
        <v>513</v>
      </c>
      <c r="C4" s="581" t="s">
        <v>492</v>
      </c>
      <c r="D4" s="581" t="s">
        <v>516</v>
      </c>
      <c r="E4" s="581" t="s">
        <v>517</v>
      </c>
      <c r="F4" s="581" t="s">
        <v>518</v>
      </c>
      <c r="G4" s="581" t="s">
        <v>493</v>
      </c>
      <c r="H4" s="581" t="s">
        <v>494</v>
      </c>
      <c r="I4" s="581" t="s">
        <v>519</v>
      </c>
      <c r="J4" s="580" t="s">
        <v>1413</v>
      </c>
    </row>
    <row r="5" spans="2:10" ht="13.5" thickBot="1">
      <c r="B5" s="1040" t="s">
        <v>1414</v>
      </c>
      <c r="C5" s="1041"/>
      <c r="D5" s="1041"/>
      <c r="E5" s="1041"/>
      <c r="F5" s="1041"/>
      <c r="G5" s="1041"/>
      <c r="H5" s="1041"/>
      <c r="I5" s="1041"/>
      <c r="J5" s="1041"/>
    </row>
    <row r="6" spans="2:10">
      <c r="B6" s="582">
        <v>1</v>
      </c>
      <c r="C6" s="583" t="s">
        <v>752</v>
      </c>
      <c r="D6" s="583" t="s">
        <v>522</v>
      </c>
      <c r="E6" s="583" t="s">
        <v>523</v>
      </c>
      <c r="F6" s="584">
        <v>7100</v>
      </c>
      <c r="G6" s="583">
        <v>2008</v>
      </c>
      <c r="H6" s="583" t="s">
        <v>524</v>
      </c>
      <c r="I6" s="583" t="s">
        <v>525</v>
      </c>
      <c r="J6" s="585">
        <v>1510600</v>
      </c>
    </row>
    <row r="7" spans="2:10" ht="13.5" thickBot="1">
      <c r="B7" s="586">
        <v>2</v>
      </c>
      <c r="C7" s="587" t="s">
        <v>752</v>
      </c>
      <c r="D7" s="587" t="s">
        <v>526</v>
      </c>
      <c r="E7" s="587" t="s">
        <v>530</v>
      </c>
      <c r="F7" s="587">
        <v>2500</v>
      </c>
      <c r="G7" s="587">
        <v>2004</v>
      </c>
      <c r="H7" s="588">
        <v>949683</v>
      </c>
      <c r="I7" s="587" t="s">
        <v>531</v>
      </c>
      <c r="J7" s="585">
        <v>1121400</v>
      </c>
    </row>
    <row r="8" spans="2:10" ht="13.5" thickBot="1">
      <c r="B8" s="582">
        <v>3</v>
      </c>
      <c r="C8" s="587" t="s">
        <v>752</v>
      </c>
      <c r="D8" s="587" t="s">
        <v>522</v>
      </c>
      <c r="E8" s="587" t="s">
        <v>532</v>
      </c>
      <c r="F8" s="589">
        <v>7100</v>
      </c>
      <c r="G8" s="587">
        <v>2008</v>
      </c>
      <c r="H8" s="588" t="s">
        <v>533</v>
      </c>
      <c r="I8" s="587" t="s">
        <v>534</v>
      </c>
      <c r="J8" s="585">
        <v>1510600</v>
      </c>
    </row>
    <row r="9" spans="2:10">
      <c r="B9" s="582">
        <v>4</v>
      </c>
      <c r="C9" s="587" t="s">
        <v>752</v>
      </c>
      <c r="D9" s="587" t="s">
        <v>550</v>
      </c>
      <c r="E9" s="587" t="s">
        <v>536</v>
      </c>
      <c r="F9" s="589">
        <v>2800</v>
      </c>
      <c r="G9" s="587">
        <v>2009</v>
      </c>
      <c r="H9" s="588">
        <v>758089</v>
      </c>
      <c r="I9" s="587" t="s">
        <v>537</v>
      </c>
      <c r="J9" s="585">
        <v>888400</v>
      </c>
    </row>
    <row r="10" spans="2:10" ht="13.5" thickBot="1">
      <c r="B10" s="586">
        <v>5</v>
      </c>
      <c r="C10" s="587" t="s">
        <v>752</v>
      </c>
      <c r="D10" s="587" t="s">
        <v>535</v>
      </c>
      <c r="E10" s="587" t="s">
        <v>538</v>
      </c>
      <c r="F10" s="589">
        <v>7200</v>
      </c>
      <c r="G10" s="587">
        <v>2009</v>
      </c>
      <c r="H10" s="588" t="s">
        <v>539</v>
      </c>
      <c r="I10" s="587" t="s">
        <v>540</v>
      </c>
      <c r="J10" s="585">
        <v>1282800</v>
      </c>
    </row>
    <row r="11" spans="2:10" ht="13.5" thickBot="1">
      <c r="B11" s="582">
        <v>6</v>
      </c>
      <c r="C11" s="587" t="s">
        <v>752</v>
      </c>
      <c r="D11" s="587" t="s">
        <v>522</v>
      </c>
      <c r="E11" s="587" t="s">
        <v>541</v>
      </c>
      <c r="F11" s="589">
        <v>5200</v>
      </c>
      <c r="G11" s="587">
        <v>2014</v>
      </c>
      <c r="H11" s="588" t="s">
        <v>542</v>
      </c>
      <c r="I11" s="587" t="s">
        <v>543</v>
      </c>
      <c r="J11" s="585">
        <v>1510600</v>
      </c>
    </row>
    <row r="12" spans="2:10">
      <c r="B12" s="582">
        <v>7</v>
      </c>
      <c r="C12" s="587" t="s">
        <v>1415</v>
      </c>
      <c r="D12" s="587" t="s">
        <v>526</v>
      </c>
      <c r="E12" s="587" t="s">
        <v>544</v>
      </c>
      <c r="F12" s="589">
        <v>2200</v>
      </c>
      <c r="G12" s="587">
        <v>2005</v>
      </c>
      <c r="H12" s="588" t="s">
        <v>545</v>
      </c>
      <c r="I12" s="587" t="s">
        <v>546</v>
      </c>
      <c r="J12" s="585">
        <v>1121400</v>
      </c>
    </row>
    <row r="13" spans="2:10" ht="13.5" thickBot="1">
      <c r="B13" s="586">
        <v>8</v>
      </c>
      <c r="C13" s="587" t="s">
        <v>1416</v>
      </c>
      <c r="D13" s="587" t="s">
        <v>526</v>
      </c>
      <c r="E13" s="587" t="s">
        <v>547</v>
      </c>
      <c r="F13" s="589">
        <v>3000</v>
      </c>
      <c r="G13" s="587">
        <v>2015</v>
      </c>
      <c r="H13" s="588" t="s">
        <v>548</v>
      </c>
      <c r="I13" s="587" t="s">
        <v>549</v>
      </c>
      <c r="J13" s="585">
        <v>1274000</v>
      </c>
    </row>
    <row r="14" spans="2:10" ht="13.5" thickBot="1">
      <c r="B14" s="582">
        <v>9</v>
      </c>
      <c r="C14" s="587" t="s">
        <v>752</v>
      </c>
      <c r="D14" s="590" t="s">
        <v>550</v>
      </c>
      <c r="E14" s="587" t="s">
        <v>551</v>
      </c>
      <c r="F14" s="591">
        <v>5200</v>
      </c>
      <c r="G14" s="590">
        <v>2014</v>
      </c>
      <c r="H14" s="592" t="s">
        <v>552</v>
      </c>
      <c r="I14" s="590" t="s">
        <v>553</v>
      </c>
      <c r="J14" s="585">
        <v>888400</v>
      </c>
    </row>
    <row r="15" spans="2:10">
      <c r="B15" s="582">
        <v>10</v>
      </c>
      <c r="C15" s="587" t="s">
        <v>752</v>
      </c>
      <c r="D15" s="590" t="s">
        <v>554</v>
      </c>
      <c r="E15" s="587" t="s">
        <v>555</v>
      </c>
      <c r="F15" s="591">
        <v>1800</v>
      </c>
      <c r="G15" s="590">
        <v>2004</v>
      </c>
      <c r="H15" s="592" t="s">
        <v>556</v>
      </c>
      <c r="I15" s="590" t="s">
        <v>557</v>
      </c>
      <c r="J15" s="585">
        <v>677400</v>
      </c>
    </row>
    <row r="16" spans="2:10" ht="13.5" thickBot="1">
      <c r="B16" s="586">
        <v>11</v>
      </c>
      <c r="C16" s="587" t="s">
        <v>1417</v>
      </c>
      <c r="D16" s="590" t="s">
        <v>526</v>
      </c>
      <c r="E16" s="587" t="s">
        <v>558</v>
      </c>
      <c r="F16" s="591">
        <v>2500</v>
      </c>
      <c r="G16" s="590">
        <v>2020</v>
      </c>
      <c r="H16" s="592" t="s">
        <v>559</v>
      </c>
      <c r="I16" s="590" t="s">
        <v>560</v>
      </c>
      <c r="J16" s="585">
        <v>946000</v>
      </c>
    </row>
    <row r="17" spans="2:10" ht="13.5" thickBot="1">
      <c r="B17" s="582">
        <v>12</v>
      </c>
      <c r="C17" s="587" t="s">
        <v>752</v>
      </c>
      <c r="D17" s="593" t="s">
        <v>561</v>
      </c>
      <c r="E17" s="594" t="s">
        <v>1229</v>
      </c>
      <c r="F17" s="595">
        <v>5193</v>
      </c>
      <c r="G17" s="593">
        <v>2014</v>
      </c>
      <c r="H17" s="596" t="s">
        <v>563</v>
      </c>
      <c r="I17" s="596" t="s">
        <v>564</v>
      </c>
      <c r="J17" s="585">
        <v>1510600</v>
      </c>
    </row>
    <row r="18" spans="2:10">
      <c r="B18" s="582">
        <v>13</v>
      </c>
      <c r="C18" s="587" t="s">
        <v>752</v>
      </c>
      <c r="D18" s="593" t="s">
        <v>561</v>
      </c>
      <c r="E18" s="594" t="s">
        <v>1264</v>
      </c>
      <c r="F18" s="595">
        <v>5193</v>
      </c>
      <c r="G18" s="593">
        <v>2014</v>
      </c>
      <c r="H18" s="596" t="s">
        <v>566</v>
      </c>
      <c r="I18" s="596" t="s">
        <v>567</v>
      </c>
      <c r="J18" s="585">
        <v>1510600</v>
      </c>
    </row>
    <row r="19" spans="2:10" ht="13.5" thickBot="1">
      <c r="B19" s="586">
        <v>14</v>
      </c>
      <c r="C19" s="587" t="s">
        <v>752</v>
      </c>
      <c r="D19" s="593" t="s">
        <v>561</v>
      </c>
      <c r="E19" s="594" t="s">
        <v>568</v>
      </c>
      <c r="F19" s="597">
        <v>5.1929999999999996</v>
      </c>
      <c r="G19" s="593">
        <v>2020</v>
      </c>
      <c r="H19" s="596" t="s">
        <v>569</v>
      </c>
      <c r="I19" s="596" t="s">
        <v>570</v>
      </c>
      <c r="J19" s="585">
        <v>1510600</v>
      </c>
    </row>
    <row r="20" spans="2:10" ht="13.5" thickBot="1">
      <c r="B20" s="582">
        <v>15</v>
      </c>
      <c r="C20" s="598" t="s">
        <v>1418</v>
      </c>
      <c r="D20" s="598" t="s">
        <v>1419</v>
      </c>
      <c r="E20" s="587" t="s">
        <v>1257</v>
      </c>
      <c r="F20" s="589">
        <v>5880</v>
      </c>
      <c r="G20" s="587">
        <v>2017</v>
      </c>
      <c r="H20" s="588" t="s">
        <v>1258</v>
      </c>
      <c r="I20" s="587" t="s">
        <v>1259</v>
      </c>
      <c r="J20" s="585">
        <v>1282800</v>
      </c>
    </row>
    <row r="21" spans="2:10">
      <c r="B21" s="582">
        <v>16</v>
      </c>
      <c r="C21" s="587" t="s">
        <v>1417</v>
      </c>
      <c r="D21" s="590" t="s">
        <v>526</v>
      </c>
      <c r="E21" s="587" t="s">
        <v>571</v>
      </c>
      <c r="F21" s="591">
        <v>2488</v>
      </c>
      <c r="G21" s="590">
        <v>2010</v>
      </c>
      <c r="H21" s="592" t="s">
        <v>572</v>
      </c>
      <c r="I21" s="590" t="s">
        <v>573</v>
      </c>
      <c r="J21" s="585">
        <v>1121400</v>
      </c>
    </row>
    <row r="22" spans="2:10" ht="24.75" thickBot="1">
      <c r="B22" s="586">
        <v>17</v>
      </c>
      <c r="C22" s="598" t="s">
        <v>1420</v>
      </c>
      <c r="D22" s="590" t="s">
        <v>1357</v>
      </c>
      <c r="E22" s="587" t="s">
        <v>1327</v>
      </c>
      <c r="F22" s="591">
        <v>2998</v>
      </c>
      <c r="G22" s="590">
        <v>2025</v>
      </c>
      <c r="H22" s="592" t="s">
        <v>1328</v>
      </c>
      <c r="I22" s="590" t="s">
        <v>1329</v>
      </c>
      <c r="J22" s="585">
        <v>1510600</v>
      </c>
    </row>
    <row r="23" spans="2:10" ht="13.5" thickBot="1">
      <c r="B23" s="582">
        <v>18</v>
      </c>
      <c r="C23" s="587" t="s">
        <v>1417</v>
      </c>
      <c r="D23" s="590" t="s">
        <v>1358</v>
      </c>
      <c r="E23" s="590" t="s">
        <v>1359</v>
      </c>
      <c r="F23" s="591">
        <v>2953</v>
      </c>
      <c r="G23" s="590">
        <v>2010</v>
      </c>
      <c r="H23" s="592" t="s">
        <v>1360</v>
      </c>
      <c r="I23" s="590" t="s">
        <v>1361</v>
      </c>
      <c r="J23" s="585">
        <v>1274000</v>
      </c>
    </row>
    <row r="24" spans="2:10" ht="13.5" thickBot="1">
      <c r="B24" s="582">
        <v>19</v>
      </c>
      <c r="C24" s="599" t="s">
        <v>1421</v>
      </c>
      <c r="D24" s="600" t="s">
        <v>535</v>
      </c>
      <c r="E24" s="600" t="s">
        <v>1362</v>
      </c>
      <c r="F24" s="601">
        <v>6700</v>
      </c>
      <c r="G24" s="600">
        <v>2026</v>
      </c>
      <c r="H24" s="602">
        <v>99544060</v>
      </c>
      <c r="I24" s="600" t="s">
        <v>1363</v>
      </c>
      <c r="J24" s="585">
        <v>1282800</v>
      </c>
    </row>
    <row r="25" spans="2:10" ht="13.5" thickBot="1">
      <c r="B25" s="1042" t="s">
        <v>1422</v>
      </c>
      <c r="C25" s="1043"/>
      <c r="D25" s="1043"/>
      <c r="E25" s="1043"/>
      <c r="F25" s="1043"/>
      <c r="G25" s="1043"/>
      <c r="H25" s="1043"/>
      <c r="I25" s="1044"/>
      <c r="J25" s="603">
        <f>SUM(J6:J24)</f>
        <v>23735000</v>
      </c>
    </row>
    <row r="26" spans="2:10" ht="13.5" thickBot="1"/>
    <row r="27" spans="2:10" ht="13.9" customHeight="1" thickBot="1">
      <c r="B27" s="1028" t="s">
        <v>419</v>
      </c>
      <c r="C27" s="1029"/>
      <c r="D27" s="1029"/>
      <c r="E27" s="1029"/>
      <c r="F27" s="1029"/>
      <c r="G27" s="1029"/>
      <c r="H27" s="1029"/>
      <c r="I27" s="1029"/>
      <c r="J27" s="1029"/>
    </row>
    <row r="28" spans="2:10" ht="13.5" thickBot="1">
      <c r="B28" s="580" t="s">
        <v>513</v>
      </c>
      <c r="C28" s="580" t="s">
        <v>492</v>
      </c>
      <c r="D28" s="580" t="s">
        <v>516</v>
      </c>
      <c r="E28" s="580" t="s">
        <v>517</v>
      </c>
      <c r="F28" s="580" t="s">
        <v>518</v>
      </c>
      <c r="G28" s="580" t="s">
        <v>493</v>
      </c>
      <c r="H28" s="580" t="s">
        <v>494</v>
      </c>
      <c r="I28" s="580" t="s">
        <v>519</v>
      </c>
      <c r="J28" s="580" t="s">
        <v>1413</v>
      </c>
    </row>
    <row r="29" spans="2:10">
      <c r="B29" s="604">
        <v>20</v>
      </c>
      <c r="C29" s="502" t="s">
        <v>1316</v>
      </c>
      <c r="D29" s="502" t="s">
        <v>574</v>
      </c>
      <c r="E29" s="502" t="s">
        <v>575</v>
      </c>
      <c r="F29" s="605">
        <v>150</v>
      </c>
      <c r="G29" s="502">
        <v>2011</v>
      </c>
      <c r="H29" s="502" t="s">
        <v>576</v>
      </c>
      <c r="I29" s="502" t="s">
        <v>577</v>
      </c>
      <c r="J29" s="585">
        <v>343300</v>
      </c>
    </row>
    <row r="30" spans="2:10">
      <c r="B30" s="606">
        <v>21</v>
      </c>
      <c r="C30" s="526" t="s">
        <v>734</v>
      </c>
      <c r="D30" s="526" t="s">
        <v>574</v>
      </c>
      <c r="E30" s="526" t="s">
        <v>578</v>
      </c>
      <c r="F30" s="527">
        <v>125</v>
      </c>
      <c r="G30" s="528">
        <v>2009</v>
      </c>
      <c r="H30" s="528" t="s">
        <v>579</v>
      </c>
      <c r="I30" s="528" t="s">
        <v>580</v>
      </c>
      <c r="J30" s="585">
        <v>343300</v>
      </c>
    </row>
    <row r="31" spans="2:10" ht="13.5" thickBot="1">
      <c r="B31" s="606">
        <v>22</v>
      </c>
      <c r="C31" s="526" t="s">
        <v>734</v>
      </c>
      <c r="D31" s="526" t="s">
        <v>574</v>
      </c>
      <c r="E31" s="526" t="s">
        <v>581</v>
      </c>
      <c r="F31" s="527">
        <v>125</v>
      </c>
      <c r="G31" s="528">
        <v>2009</v>
      </c>
      <c r="H31" s="528"/>
      <c r="I31" s="528"/>
      <c r="J31" s="585">
        <v>343300</v>
      </c>
    </row>
    <row r="32" spans="2:10">
      <c r="B32" s="604">
        <v>23</v>
      </c>
      <c r="C32" s="526" t="s">
        <v>734</v>
      </c>
      <c r="D32" s="526" t="s">
        <v>574</v>
      </c>
      <c r="E32" s="526" t="s">
        <v>582</v>
      </c>
      <c r="F32" s="527">
        <v>125</v>
      </c>
      <c r="G32" s="528">
        <v>2009</v>
      </c>
      <c r="H32" s="528" t="s">
        <v>583</v>
      </c>
      <c r="I32" s="528" t="s">
        <v>584</v>
      </c>
      <c r="J32" s="585">
        <v>343300</v>
      </c>
    </row>
    <row r="33" spans="2:10">
      <c r="B33" s="606">
        <v>24</v>
      </c>
      <c r="C33" s="526" t="s">
        <v>1423</v>
      </c>
      <c r="D33" s="526" t="s">
        <v>574</v>
      </c>
      <c r="E33" s="526" t="s">
        <v>585</v>
      </c>
      <c r="F33" s="527">
        <v>125</v>
      </c>
      <c r="G33" s="528">
        <v>2011</v>
      </c>
      <c r="H33" s="528" t="s">
        <v>586</v>
      </c>
      <c r="I33" s="528" t="s">
        <v>587</v>
      </c>
      <c r="J33" s="585">
        <v>343300</v>
      </c>
    </row>
    <row r="34" spans="2:10" ht="13.5" thickBot="1">
      <c r="B34" s="606">
        <v>25</v>
      </c>
      <c r="C34" s="526" t="s">
        <v>1316</v>
      </c>
      <c r="D34" s="526" t="s">
        <v>574</v>
      </c>
      <c r="E34" s="526" t="s">
        <v>588</v>
      </c>
      <c r="F34" s="527">
        <v>125</v>
      </c>
      <c r="G34" s="528">
        <v>2012</v>
      </c>
      <c r="H34" s="528" t="s">
        <v>589</v>
      </c>
      <c r="I34" s="528" t="s">
        <v>590</v>
      </c>
      <c r="J34" s="585">
        <v>343300</v>
      </c>
    </row>
    <row r="35" spans="2:10">
      <c r="B35" s="604">
        <v>26</v>
      </c>
      <c r="C35" s="526" t="s">
        <v>1316</v>
      </c>
      <c r="D35" s="526" t="s">
        <v>574</v>
      </c>
      <c r="E35" s="526" t="s">
        <v>591</v>
      </c>
      <c r="F35" s="527">
        <v>250</v>
      </c>
      <c r="G35" s="528">
        <v>2013</v>
      </c>
      <c r="H35" s="528" t="s">
        <v>592</v>
      </c>
      <c r="I35" s="528" t="s">
        <v>593</v>
      </c>
      <c r="J35" s="585">
        <v>761400</v>
      </c>
    </row>
    <row r="36" spans="2:10">
      <c r="B36" s="606">
        <v>27</v>
      </c>
      <c r="C36" s="526" t="s">
        <v>1316</v>
      </c>
      <c r="D36" s="526" t="s">
        <v>574</v>
      </c>
      <c r="E36" s="526" t="s">
        <v>594</v>
      </c>
      <c r="F36" s="527">
        <v>250</v>
      </c>
      <c r="G36" s="528">
        <v>2013</v>
      </c>
      <c r="H36" s="528" t="s">
        <v>595</v>
      </c>
      <c r="I36" s="528" t="s">
        <v>596</v>
      </c>
      <c r="J36" s="585">
        <v>761400</v>
      </c>
    </row>
    <row r="37" spans="2:10" ht="13.5" thickBot="1">
      <c r="B37" s="606">
        <v>28</v>
      </c>
      <c r="C37" s="526" t="s">
        <v>1316</v>
      </c>
      <c r="D37" s="526" t="s">
        <v>574</v>
      </c>
      <c r="E37" s="526" t="s">
        <v>597</v>
      </c>
      <c r="F37" s="527">
        <v>250</v>
      </c>
      <c r="G37" s="528">
        <v>2013</v>
      </c>
      <c r="H37" s="528" t="s">
        <v>598</v>
      </c>
      <c r="I37" s="528" t="s">
        <v>599</v>
      </c>
      <c r="J37" s="585">
        <v>761400</v>
      </c>
    </row>
    <row r="38" spans="2:10">
      <c r="B38" s="604">
        <v>29</v>
      </c>
      <c r="C38" s="526" t="s">
        <v>1316</v>
      </c>
      <c r="D38" s="526" t="s">
        <v>574</v>
      </c>
      <c r="E38" s="526" t="s">
        <v>600</v>
      </c>
      <c r="F38" s="527">
        <v>250</v>
      </c>
      <c r="G38" s="528">
        <v>2013</v>
      </c>
      <c r="H38" s="528" t="s">
        <v>601</v>
      </c>
      <c r="I38" s="528" t="s">
        <v>602</v>
      </c>
      <c r="J38" s="585">
        <v>761400</v>
      </c>
    </row>
    <row r="39" spans="2:10">
      <c r="B39" s="606">
        <v>30</v>
      </c>
      <c r="C39" s="526" t="s">
        <v>1316</v>
      </c>
      <c r="D39" s="526" t="s">
        <v>574</v>
      </c>
      <c r="E39" s="526" t="s">
        <v>603</v>
      </c>
      <c r="F39" s="527">
        <v>250</v>
      </c>
      <c r="G39" s="528">
        <v>2013</v>
      </c>
      <c r="H39" s="528" t="s">
        <v>604</v>
      </c>
      <c r="I39" s="528" t="s">
        <v>605</v>
      </c>
      <c r="J39" s="585">
        <v>761400</v>
      </c>
    </row>
    <row r="40" spans="2:10" ht="13.5" thickBot="1">
      <c r="B40" s="606">
        <v>31</v>
      </c>
      <c r="C40" s="526" t="s">
        <v>1316</v>
      </c>
      <c r="D40" s="526" t="s">
        <v>574</v>
      </c>
      <c r="E40" s="526" t="s">
        <v>606</v>
      </c>
      <c r="F40" s="527">
        <v>250</v>
      </c>
      <c r="G40" s="528">
        <v>2013</v>
      </c>
      <c r="H40" s="528" t="s">
        <v>607</v>
      </c>
      <c r="I40" s="528" t="s">
        <v>608</v>
      </c>
      <c r="J40" s="585">
        <v>761400</v>
      </c>
    </row>
    <row r="41" spans="2:10">
      <c r="B41" s="604">
        <v>32</v>
      </c>
      <c r="C41" s="526" t="s">
        <v>1316</v>
      </c>
      <c r="D41" s="526" t="s">
        <v>574</v>
      </c>
      <c r="E41" s="526" t="s">
        <v>609</v>
      </c>
      <c r="F41" s="527">
        <v>250</v>
      </c>
      <c r="G41" s="528">
        <v>2013</v>
      </c>
      <c r="H41" s="528" t="s">
        <v>610</v>
      </c>
      <c r="I41" s="528" t="s">
        <v>611</v>
      </c>
      <c r="J41" s="585">
        <v>761400</v>
      </c>
    </row>
    <row r="42" spans="2:10">
      <c r="B42" s="606">
        <v>33</v>
      </c>
      <c r="C42" s="526" t="s">
        <v>1316</v>
      </c>
      <c r="D42" s="526" t="s">
        <v>574</v>
      </c>
      <c r="E42" s="526" t="s">
        <v>612</v>
      </c>
      <c r="F42" s="527">
        <v>250</v>
      </c>
      <c r="G42" s="528">
        <v>2013</v>
      </c>
      <c r="H42" s="528" t="s">
        <v>613</v>
      </c>
      <c r="I42" s="528" t="s">
        <v>614</v>
      </c>
      <c r="J42" s="585">
        <v>761400</v>
      </c>
    </row>
    <row r="43" spans="2:10" ht="13.5" thickBot="1">
      <c r="B43" s="606">
        <v>34</v>
      </c>
      <c r="C43" s="526" t="s">
        <v>1316</v>
      </c>
      <c r="D43" s="526" t="s">
        <v>574</v>
      </c>
      <c r="E43" s="526" t="s">
        <v>615</v>
      </c>
      <c r="F43" s="527">
        <v>250</v>
      </c>
      <c r="G43" s="528">
        <v>2013</v>
      </c>
      <c r="H43" s="528" t="s">
        <v>616</v>
      </c>
      <c r="I43" s="528" t="s">
        <v>617</v>
      </c>
      <c r="J43" s="585">
        <v>761400</v>
      </c>
    </row>
    <row r="44" spans="2:10">
      <c r="B44" s="604">
        <v>35</v>
      </c>
      <c r="C44" s="526" t="s">
        <v>1316</v>
      </c>
      <c r="D44" s="526" t="s">
        <v>574</v>
      </c>
      <c r="E44" s="526" t="s">
        <v>618</v>
      </c>
      <c r="F44" s="527">
        <v>250</v>
      </c>
      <c r="G44" s="528">
        <v>2013</v>
      </c>
      <c r="H44" s="528" t="s">
        <v>619</v>
      </c>
      <c r="I44" s="528" t="s">
        <v>620</v>
      </c>
      <c r="J44" s="585">
        <v>761400</v>
      </c>
    </row>
    <row r="45" spans="2:10">
      <c r="B45" s="606">
        <v>36</v>
      </c>
      <c r="C45" s="526" t="s">
        <v>1316</v>
      </c>
      <c r="D45" s="526" t="s">
        <v>574</v>
      </c>
      <c r="E45" s="526" t="s">
        <v>621</v>
      </c>
      <c r="F45" s="527">
        <v>250</v>
      </c>
      <c r="G45" s="528">
        <v>2013</v>
      </c>
      <c r="H45" s="528" t="s">
        <v>622</v>
      </c>
      <c r="I45" s="528" t="s">
        <v>623</v>
      </c>
      <c r="J45" s="585">
        <v>761400</v>
      </c>
    </row>
    <row r="46" spans="2:10" ht="13.5" thickBot="1">
      <c r="B46" s="606">
        <v>37</v>
      </c>
      <c r="C46" s="526" t="s">
        <v>1316</v>
      </c>
      <c r="D46" s="526" t="s">
        <v>574</v>
      </c>
      <c r="E46" s="526" t="s">
        <v>624</v>
      </c>
      <c r="F46" s="527">
        <v>250</v>
      </c>
      <c r="G46" s="528">
        <v>2013</v>
      </c>
      <c r="H46" s="528" t="s">
        <v>625</v>
      </c>
      <c r="I46" s="528" t="s">
        <v>626</v>
      </c>
      <c r="J46" s="585">
        <v>761400</v>
      </c>
    </row>
    <row r="47" spans="2:10">
      <c r="B47" s="604">
        <v>38</v>
      </c>
      <c r="C47" s="526" t="s">
        <v>1316</v>
      </c>
      <c r="D47" s="526" t="s">
        <v>574</v>
      </c>
      <c r="E47" s="526" t="s">
        <v>627</v>
      </c>
      <c r="F47" s="527">
        <v>250</v>
      </c>
      <c r="G47" s="528">
        <v>2013</v>
      </c>
      <c r="H47" s="528" t="s">
        <v>628</v>
      </c>
      <c r="I47" s="528" t="s">
        <v>629</v>
      </c>
      <c r="J47" s="585">
        <v>761400</v>
      </c>
    </row>
    <row r="48" spans="2:10">
      <c r="B48" s="606">
        <v>39</v>
      </c>
      <c r="C48" s="526" t="s">
        <v>1316</v>
      </c>
      <c r="D48" s="526" t="s">
        <v>574</v>
      </c>
      <c r="E48" s="526" t="s">
        <v>630</v>
      </c>
      <c r="F48" s="527">
        <v>250</v>
      </c>
      <c r="G48" s="528">
        <v>2013</v>
      </c>
      <c r="H48" s="528" t="s">
        <v>631</v>
      </c>
      <c r="I48" s="528" t="s">
        <v>632</v>
      </c>
      <c r="J48" s="585">
        <v>761400</v>
      </c>
    </row>
    <row r="49" spans="2:10" ht="13.5" thickBot="1">
      <c r="B49" s="606">
        <v>40</v>
      </c>
      <c r="C49" s="526" t="s">
        <v>1316</v>
      </c>
      <c r="D49" s="526" t="s">
        <v>574</v>
      </c>
      <c r="E49" s="526" t="s">
        <v>633</v>
      </c>
      <c r="F49" s="527">
        <v>250</v>
      </c>
      <c r="G49" s="528">
        <v>2013</v>
      </c>
      <c r="H49" s="528" t="s">
        <v>634</v>
      </c>
      <c r="I49" s="528" t="s">
        <v>635</v>
      </c>
      <c r="J49" s="585">
        <v>761400</v>
      </c>
    </row>
    <row r="50" spans="2:10">
      <c r="B50" s="604">
        <v>41</v>
      </c>
      <c r="C50" s="526" t="s">
        <v>1316</v>
      </c>
      <c r="D50" s="526" t="s">
        <v>574</v>
      </c>
      <c r="E50" s="526" t="s">
        <v>636</v>
      </c>
      <c r="F50" s="527">
        <v>250</v>
      </c>
      <c r="G50" s="528">
        <v>2013</v>
      </c>
      <c r="H50" s="528" t="s">
        <v>637</v>
      </c>
      <c r="I50" s="528" t="s">
        <v>638</v>
      </c>
      <c r="J50" s="585">
        <v>761400</v>
      </c>
    </row>
    <row r="51" spans="2:10">
      <c r="B51" s="606">
        <v>42</v>
      </c>
      <c r="C51" s="526" t="s">
        <v>1316</v>
      </c>
      <c r="D51" s="526" t="s">
        <v>574</v>
      </c>
      <c r="E51" s="526" t="s">
        <v>639</v>
      </c>
      <c r="F51" s="527">
        <v>250</v>
      </c>
      <c r="G51" s="528">
        <v>2013</v>
      </c>
      <c r="H51" s="528" t="s">
        <v>640</v>
      </c>
      <c r="I51" s="528" t="s">
        <v>641</v>
      </c>
      <c r="J51" s="585">
        <v>761400</v>
      </c>
    </row>
    <row r="52" spans="2:10" ht="13.5" thickBot="1">
      <c r="B52" s="606">
        <v>43</v>
      </c>
      <c r="C52" s="526" t="s">
        <v>1316</v>
      </c>
      <c r="D52" s="526" t="s">
        <v>574</v>
      </c>
      <c r="E52" s="526" t="s">
        <v>642</v>
      </c>
      <c r="F52" s="527">
        <v>250</v>
      </c>
      <c r="G52" s="528">
        <v>2013</v>
      </c>
      <c r="H52" s="528" t="s">
        <v>643</v>
      </c>
      <c r="I52" s="528" t="s">
        <v>644</v>
      </c>
      <c r="J52" s="585">
        <v>761400</v>
      </c>
    </row>
    <row r="53" spans="2:10">
      <c r="B53" s="604">
        <v>44</v>
      </c>
      <c r="C53" s="526" t="s">
        <v>1316</v>
      </c>
      <c r="D53" s="526" t="s">
        <v>574</v>
      </c>
      <c r="E53" s="526" t="s">
        <v>645</v>
      </c>
      <c r="F53" s="527">
        <v>250</v>
      </c>
      <c r="G53" s="528">
        <v>2013</v>
      </c>
      <c r="H53" s="528" t="s">
        <v>646</v>
      </c>
      <c r="I53" s="528" t="s">
        <v>647</v>
      </c>
      <c r="J53" s="585">
        <v>761400</v>
      </c>
    </row>
    <row r="54" spans="2:10">
      <c r="B54" s="606">
        <v>45</v>
      </c>
      <c r="C54" s="526" t="s">
        <v>1316</v>
      </c>
      <c r="D54" s="526" t="s">
        <v>574</v>
      </c>
      <c r="E54" s="526" t="s">
        <v>648</v>
      </c>
      <c r="F54" s="527">
        <v>250</v>
      </c>
      <c r="G54" s="528">
        <v>2013</v>
      </c>
      <c r="H54" s="528" t="s">
        <v>649</v>
      </c>
      <c r="I54" s="528" t="s">
        <v>650</v>
      </c>
      <c r="J54" s="585">
        <v>761400</v>
      </c>
    </row>
    <row r="55" spans="2:10" ht="13.5" thickBot="1">
      <c r="B55" s="606">
        <v>46</v>
      </c>
      <c r="C55" s="526" t="s">
        <v>1423</v>
      </c>
      <c r="D55" s="526" t="s">
        <v>574</v>
      </c>
      <c r="E55" s="526" t="s">
        <v>651</v>
      </c>
      <c r="F55" s="527">
        <v>125</v>
      </c>
      <c r="G55" s="528">
        <v>2015</v>
      </c>
      <c r="H55" s="528" t="s">
        <v>652</v>
      </c>
      <c r="I55" s="528" t="s">
        <v>653</v>
      </c>
      <c r="J55" s="585">
        <v>343300</v>
      </c>
    </row>
    <row r="56" spans="2:10">
      <c r="B56" s="604">
        <v>47</v>
      </c>
      <c r="C56" s="526" t="s">
        <v>734</v>
      </c>
      <c r="D56" s="526" t="s">
        <v>574</v>
      </c>
      <c r="E56" s="526" t="s">
        <v>654</v>
      </c>
      <c r="F56" s="527">
        <v>200</v>
      </c>
      <c r="G56" s="528">
        <v>2016</v>
      </c>
      <c r="H56" s="528" t="s">
        <v>655</v>
      </c>
      <c r="I56" s="528" t="s">
        <v>656</v>
      </c>
      <c r="J56" s="585">
        <v>343300</v>
      </c>
    </row>
    <row r="57" spans="2:10">
      <c r="B57" s="606">
        <v>48</v>
      </c>
      <c r="C57" s="526" t="s">
        <v>734</v>
      </c>
      <c r="D57" s="526" t="s">
        <v>574</v>
      </c>
      <c r="E57" s="526" t="s">
        <v>1424</v>
      </c>
      <c r="F57" s="535">
        <v>199</v>
      </c>
      <c r="G57" s="535">
        <v>2016</v>
      </c>
      <c r="H57" s="526" t="s">
        <v>657</v>
      </c>
      <c r="I57" s="526" t="s">
        <v>658</v>
      </c>
      <c r="J57" s="585">
        <v>343300</v>
      </c>
    </row>
    <row r="58" spans="2:10" ht="13.5" thickBot="1">
      <c r="B58" s="606">
        <v>49</v>
      </c>
      <c r="C58" s="526" t="s">
        <v>734</v>
      </c>
      <c r="D58" s="526" t="s">
        <v>574</v>
      </c>
      <c r="E58" s="526" t="s">
        <v>1425</v>
      </c>
      <c r="F58" s="535">
        <v>199</v>
      </c>
      <c r="G58" s="535">
        <v>2016</v>
      </c>
      <c r="H58" s="526" t="s">
        <v>659</v>
      </c>
      <c r="I58" s="526" t="s">
        <v>660</v>
      </c>
      <c r="J58" s="585">
        <v>343300</v>
      </c>
    </row>
    <row r="59" spans="2:10">
      <c r="B59" s="604">
        <v>50</v>
      </c>
      <c r="C59" s="526" t="s">
        <v>734</v>
      </c>
      <c r="D59" s="526" t="s">
        <v>574</v>
      </c>
      <c r="E59" s="526" t="s">
        <v>1426</v>
      </c>
      <c r="F59" s="535">
        <v>199</v>
      </c>
      <c r="G59" s="535">
        <v>2016</v>
      </c>
      <c r="H59" s="528" t="s">
        <v>661</v>
      </c>
      <c r="I59" s="528" t="s">
        <v>656</v>
      </c>
      <c r="J59" s="585">
        <v>343300</v>
      </c>
    </row>
    <row r="60" spans="2:10">
      <c r="B60" s="606">
        <v>51</v>
      </c>
      <c r="C60" s="526" t="s">
        <v>734</v>
      </c>
      <c r="D60" s="526" t="s">
        <v>574</v>
      </c>
      <c r="E60" s="526" t="s">
        <v>1427</v>
      </c>
      <c r="F60" s="535">
        <v>199</v>
      </c>
      <c r="G60" s="535">
        <v>2016</v>
      </c>
      <c r="H60" s="528" t="s">
        <v>662</v>
      </c>
      <c r="I60" s="528" t="s">
        <v>663</v>
      </c>
      <c r="J60" s="585">
        <v>343300</v>
      </c>
    </row>
    <row r="61" spans="2:10" ht="13.5" thickBot="1">
      <c r="B61" s="606">
        <v>52</v>
      </c>
      <c r="C61" s="526" t="s">
        <v>734</v>
      </c>
      <c r="D61" s="526" t="s">
        <v>574</v>
      </c>
      <c r="E61" s="526" t="s">
        <v>1428</v>
      </c>
      <c r="F61" s="535">
        <v>199</v>
      </c>
      <c r="G61" s="535">
        <v>2016</v>
      </c>
      <c r="H61" s="528" t="s">
        <v>664</v>
      </c>
      <c r="I61" s="528" t="s">
        <v>665</v>
      </c>
      <c r="J61" s="585">
        <v>343300</v>
      </c>
    </row>
    <row r="62" spans="2:10">
      <c r="B62" s="604">
        <v>53</v>
      </c>
      <c r="C62" s="526" t="s">
        <v>734</v>
      </c>
      <c r="D62" s="526" t="s">
        <v>574</v>
      </c>
      <c r="E62" s="526" t="s">
        <v>1429</v>
      </c>
      <c r="F62" s="535">
        <v>199</v>
      </c>
      <c r="G62" s="535">
        <v>2016</v>
      </c>
      <c r="H62" s="528" t="s">
        <v>666</v>
      </c>
      <c r="I62" s="528" t="s">
        <v>667</v>
      </c>
      <c r="J62" s="585">
        <v>343300</v>
      </c>
    </row>
    <row r="63" spans="2:10">
      <c r="B63" s="606">
        <v>54</v>
      </c>
      <c r="C63" s="526" t="s">
        <v>734</v>
      </c>
      <c r="D63" s="526" t="s">
        <v>574</v>
      </c>
      <c r="E63" s="526" t="s">
        <v>1430</v>
      </c>
      <c r="F63" s="535">
        <v>199</v>
      </c>
      <c r="G63" s="535">
        <v>2016</v>
      </c>
      <c r="H63" s="528" t="s">
        <v>668</v>
      </c>
      <c r="I63" s="528" t="s">
        <v>669</v>
      </c>
      <c r="J63" s="585">
        <v>343300</v>
      </c>
    </row>
    <row r="64" spans="2:10" ht="13.5" thickBot="1">
      <c r="B64" s="606">
        <v>55</v>
      </c>
      <c r="C64" s="526" t="s">
        <v>734</v>
      </c>
      <c r="D64" s="526" t="s">
        <v>574</v>
      </c>
      <c r="E64" s="526" t="s">
        <v>1431</v>
      </c>
      <c r="F64" s="535">
        <v>199</v>
      </c>
      <c r="G64" s="535">
        <v>2016</v>
      </c>
      <c r="H64" s="528" t="s">
        <v>670</v>
      </c>
      <c r="I64" s="528" t="s">
        <v>671</v>
      </c>
      <c r="J64" s="585">
        <v>343300</v>
      </c>
    </row>
    <row r="65" spans="2:10">
      <c r="B65" s="604">
        <v>56</v>
      </c>
      <c r="C65" s="526" t="s">
        <v>1316</v>
      </c>
      <c r="D65" s="526" t="s">
        <v>574</v>
      </c>
      <c r="E65" s="526" t="s">
        <v>1432</v>
      </c>
      <c r="F65" s="535">
        <v>124</v>
      </c>
      <c r="G65" s="535">
        <v>2016</v>
      </c>
      <c r="H65" s="528" t="s">
        <v>672</v>
      </c>
      <c r="I65" s="528" t="s">
        <v>673</v>
      </c>
      <c r="J65" s="585">
        <v>343300</v>
      </c>
    </row>
    <row r="66" spans="2:10">
      <c r="B66" s="606">
        <v>57</v>
      </c>
      <c r="C66" s="526" t="s">
        <v>1316</v>
      </c>
      <c r="D66" s="526" t="s">
        <v>574</v>
      </c>
      <c r="E66" s="526" t="s">
        <v>1433</v>
      </c>
      <c r="F66" s="535">
        <v>124</v>
      </c>
      <c r="G66" s="535">
        <v>2016</v>
      </c>
      <c r="H66" s="528" t="s">
        <v>674</v>
      </c>
      <c r="I66" s="528" t="s">
        <v>675</v>
      </c>
      <c r="J66" s="585">
        <v>343300</v>
      </c>
    </row>
    <row r="67" spans="2:10" ht="13.5" thickBot="1">
      <c r="B67" s="606">
        <v>58</v>
      </c>
      <c r="C67" s="526" t="s">
        <v>734</v>
      </c>
      <c r="D67" s="526" t="s">
        <v>574</v>
      </c>
      <c r="E67" s="526" t="s">
        <v>830</v>
      </c>
      <c r="F67" s="535">
        <v>124</v>
      </c>
      <c r="G67" s="535">
        <v>2014</v>
      </c>
      <c r="H67" s="526" t="s">
        <v>831</v>
      </c>
      <c r="I67" s="526"/>
      <c r="J67" s="607">
        <v>343300</v>
      </c>
    </row>
    <row r="68" spans="2:10">
      <c r="B68" s="604">
        <v>59</v>
      </c>
      <c r="C68" s="526" t="s">
        <v>1316</v>
      </c>
      <c r="D68" s="526" t="s">
        <v>574</v>
      </c>
      <c r="E68" s="526" t="s">
        <v>1263</v>
      </c>
      <c r="F68" s="535">
        <v>124</v>
      </c>
      <c r="G68" s="535">
        <v>2016</v>
      </c>
      <c r="H68" s="528" t="s">
        <v>676</v>
      </c>
      <c r="I68" s="528" t="s">
        <v>677</v>
      </c>
      <c r="J68" s="585">
        <v>343300</v>
      </c>
    </row>
    <row r="69" spans="2:10">
      <c r="B69" s="606">
        <v>60</v>
      </c>
      <c r="C69" s="526" t="s">
        <v>734</v>
      </c>
      <c r="D69" s="526" t="s">
        <v>574</v>
      </c>
      <c r="E69" s="526" t="s">
        <v>1147</v>
      </c>
      <c r="F69" s="535">
        <v>249</v>
      </c>
      <c r="G69" s="548">
        <v>2024</v>
      </c>
      <c r="H69" s="608" t="s">
        <v>1225</v>
      </c>
      <c r="I69" s="608" t="s">
        <v>1226</v>
      </c>
      <c r="J69" s="585">
        <v>761400</v>
      </c>
    </row>
    <row r="70" spans="2:10" ht="13.5" thickBot="1">
      <c r="B70" s="606">
        <v>61</v>
      </c>
      <c r="C70" s="526" t="s">
        <v>734</v>
      </c>
      <c r="D70" s="526" t="s">
        <v>574</v>
      </c>
      <c r="E70" s="526" t="s">
        <v>1148</v>
      </c>
      <c r="F70" s="535">
        <v>249</v>
      </c>
      <c r="G70" s="548">
        <v>2024</v>
      </c>
      <c r="H70" s="608" t="s">
        <v>1223</v>
      </c>
      <c r="I70" s="608" t="s">
        <v>1224</v>
      </c>
      <c r="J70" s="585">
        <v>761400</v>
      </c>
    </row>
    <row r="71" spans="2:10">
      <c r="B71" s="604">
        <v>62</v>
      </c>
      <c r="C71" s="526" t="s">
        <v>734</v>
      </c>
      <c r="D71" s="526" t="s">
        <v>574</v>
      </c>
      <c r="E71" s="526" t="s">
        <v>1149</v>
      </c>
      <c r="F71" s="535">
        <v>249</v>
      </c>
      <c r="G71" s="548">
        <v>2024</v>
      </c>
      <c r="H71" s="608" t="s">
        <v>1221</v>
      </c>
      <c r="I71" s="608" t="s">
        <v>1222</v>
      </c>
      <c r="J71" s="585">
        <v>761400</v>
      </c>
    </row>
    <row r="72" spans="2:10">
      <c r="B72" s="606">
        <v>63</v>
      </c>
      <c r="C72" s="526" t="s">
        <v>734</v>
      </c>
      <c r="D72" s="526" t="s">
        <v>574</v>
      </c>
      <c r="E72" s="526" t="s">
        <v>1150</v>
      </c>
      <c r="F72" s="535">
        <v>249</v>
      </c>
      <c r="G72" s="548">
        <v>2024</v>
      </c>
      <c r="H72" s="608" t="s">
        <v>1219</v>
      </c>
      <c r="I72" s="608" t="s">
        <v>1220</v>
      </c>
      <c r="J72" s="585">
        <v>761400</v>
      </c>
    </row>
    <row r="73" spans="2:10" ht="13.5" thickBot="1">
      <c r="B73" s="606">
        <v>64</v>
      </c>
      <c r="C73" s="526" t="s">
        <v>734</v>
      </c>
      <c r="D73" s="526" t="s">
        <v>574</v>
      </c>
      <c r="E73" s="526" t="s">
        <v>1151</v>
      </c>
      <c r="F73" s="535">
        <v>249</v>
      </c>
      <c r="G73" s="548">
        <v>2024</v>
      </c>
      <c r="H73" s="608" t="s">
        <v>1218</v>
      </c>
      <c r="I73" s="608" t="s">
        <v>1209</v>
      </c>
      <c r="J73" s="585">
        <v>761400</v>
      </c>
    </row>
    <row r="74" spans="2:10">
      <c r="B74" s="604">
        <v>65</v>
      </c>
      <c r="C74" s="526" t="s">
        <v>734</v>
      </c>
      <c r="D74" s="526" t="s">
        <v>574</v>
      </c>
      <c r="E74" s="526" t="s">
        <v>1152</v>
      </c>
      <c r="F74" s="535">
        <v>249</v>
      </c>
      <c r="G74" s="548">
        <v>2024</v>
      </c>
      <c r="H74" s="608" t="s">
        <v>1216</v>
      </c>
      <c r="I74" s="608" t="s">
        <v>1217</v>
      </c>
      <c r="J74" s="585">
        <v>761400</v>
      </c>
    </row>
    <row r="75" spans="2:10">
      <c r="B75" s="606">
        <v>66</v>
      </c>
      <c r="C75" s="526" t="s">
        <v>734</v>
      </c>
      <c r="D75" s="526" t="s">
        <v>574</v>
      </c>
      <c r="E75" s="526" t="s">
        <v>1153</v>
      </c>
      <c r="F75" s="535">
        <v>249</v>
      </c>
      <c r="G75" s="548">
        <v>2024</v>
      </c>
      <c r="H75" s="608" t="s">
        <v>1214</v>
      </c>
      <c r="I75" s="608" t="s">
        <v>1215</v>
      </c>
      <c r="J75" s="585">
        <v>761400</v>
      </c>
    </row>
    <row r="76" spans="2:10" ht="13.5" thickBot="1">
      <c r="B76" s="606">
        <v>67</v>
      </c>
      <c r="C76" s="526" t="s">
        <v>734</v>
      </c>
      <c r="D76" s="526" t="s">
        <v>574</v>
      </c>
      <c r="E76" s="526" t="s">
        <v>1154</v>
      </c>
      <c r="F76" s="535">
        <v>249</v>
      </c>
      <c r="G76" s="548">
        <v>2024</v>
      </c>
      <c r="H76" s="608" t="s">
        <v>1212</v>
      </c>
      <c r="I76" s="608" t="s">
        <v>1213</v>
      </c>
      <c r="J76" s="585">
        <v>761400</v>
      </c>
    </row>
    <row r="77" spans="2:10">
      <c r="B77" s="604">
        <v>68</v>
      </c>
      <c r="C77" s="526" t="s">
        <v>734</v>
      </c>
      <c r="D77" s="526" t="s">
        <v>574</v>
      </c>
      <c r="E77" s="526" t="s">
        <v>1155</v>
      </c>
      <c r="F77" s="535">
        <v>249</v>
      </c>
      <c r="G77" s="548">
        <v>2024</v>
      </c>
      <c r="H77" s="608" t="s">
        <v>1210</v>
      </c>
      <c r="I77" s="608" t="s">
        <v>1211</v>
      </c>
      <c r="J77" s="585">
        <v>761400</v>
      </c>
    </row>
    <row r="78" spans="2:10">
      <c r="B78" s="606">
        <v>69</v>
      </c>
      <c r="C78" s="526" t="s">
        <v>734</v>
      </c>
      <c r="D78" s="526" t="s">
        <v>574</v>
      </c>
      <c r="E78" s="526" t="s">
        <v>1156</v>
      </c>
      <c r="F78" s="535">
        <v>249</v>
      </c>
      <c r="G78" s="548">
        <v>2024</v>
      </c>
      <c r="H78" s="608" t="s">
        <v>1208</v>
      </c>
      <c r="I78" s="608" t="s">
        <v>1209</v>
      </c>
      <c r="J78" s="585">
        <v>761400</v>
      </c>
    </row>
    <row r="79" spans="2:10" ht="13.5" thickBot="1">
      <c r="B79" s="606">
        <v>70</v>
      </c>
      <c r="C79" s="526" t="s">
        <v>734</v>
      </c>
      <c r="D79" s="526" t="s">
        <v>574</v>
      </c>
      <c r="E79" s="526" t="s">
        <v>1157</v>
      </c>
      <c r="F79" s="535">
        <v>249</v>
      </c>
      <c r="G79" s="548">
        <v>2024</v>
      </c>
      <c r="H79" s="608" t="s">
        <v>1206</v>
      </c>
      <c r="I79" s="608" t="s">
        <v>1207</v>
      </c>
      <c r="J79" s="585">
        <v>761400</v>
      </c>
    </row>
    <row r="80" spans="2:10">
      <c r="B80" s="604">
        <v>71</v>
      </c>
      <c r="C80" s="526" t="s">
        <v>734</v>
      </c>
      <c r="D80" s="526" t="s">
        <v>574</v>
      </c>
      <c r="E80" s="526" t="s">
        <v>1158</v>
      </c>
      <c r="F80" s="535">
        <v>249</v>
      </c>
      <c r="G80" s="548">
        <v>2024</v>
      </c>
      <c r="H80" s="608" t="s">
        <v>1204</v>
      </c>
      <c r="I80" s="608" t="s">
        <v>1205</v>
      </c>
      <c r="J80" s="585">
        <v>761400</v>
      </c>
    </row>
    <row r="81" spans="2:10">
      <c r="B81" s="606">
        <v>72</v>
      </c>
      <c r="C81" s="526" t="s">
        <v>734</v>
      </c>
      <c r="D81" s="528" t="s">
        <v>574</v>
      </c>
      <c r="E81" s="528" t="s">
        <v>1364</v>
      </c>
      <c r="F81" s="609">
        <v>249</v>
      </c>
      <c r="G81" s="610">
        <v>2024</v>
      </c>
      <c r="H81" s="611" t="s">
        <v>1198</v>
      </c>
      <c r="I81" s="611" t="s">
        <v>1199</v>
      </c>
      <c r="J81" s="585">
        <v>761400</v>
      </c>
    </row>
    <row r="82" spans="2:10" ht="13.5" thickBot="1">
      <c r="B82" s="606">
        <v>73</v>
      </c>
      <c r="C82" s="526" t="s">
        <v>734</v>
      </c>
      <c r="D82" s="526" t="s">
        <v>574</v>
      </c>
      <c r="E82" s="526" t="s">
        <v>1365</v>
      </c>
      <c r="F82" s="535">
        <v>249</v>
      </c>
      <c r="G82" s="548">
        <v>2024</v>
      </c>
      <c r="H82" s="612" t="s">
        <v>1200</v>
      </c>
      <c r="I82" s="612" t="s">
        <v>1201</v>
      </c>
      <c r="J82" s="607">
        <v>761400</v>
      </c>
    </row>
    <row r="83" spans="2:10">
      <c r="B83" s="604">
        <v>74</v>
      </c>
      <c r="C83" s="526" t="s">
        <v>734</v>
      </c>
      <c r="D83" s="528" t="s">
        <v>574</v>
      </c>
      <c r="E83" s="528" t="s">
        <v>1366</v>
      </c>
      <c r="F83" s="609">
        <v>249</v>
      </c>
      <c r="G83" s="610">
        <v>2024</v>
      </c>
      <c r="H83" s="611" t="s">
        <v>1202</v>
      </c>
      <c r="I83" s="611" t="s">
        <v>1203</v>
      </c>
      <c r="J83" s="585">
        <v>761400</v>
      </c>
    </row>
    <row r="84" spans="2:10" ht="13.5" thickBot="1">
      <c r="B84" s="606">
        <v>75</v>
      </c>
      <c r="C84" s="526" t="s">
        <v>1316</v>
      </c>
      <c r="D84" s="526" t="s">
        <v>574</v>
      </c>
      <c r="E84" s="526" t="s">
        <v>1254</v>
      </c>
      <c r="F84" s="535">
        <v>124</v>
      </c>
      <c r="G84" s="548">
        <v>2023</v>
      </c>
      <c r="H84" s="549" t="s">
        <v>1255</v>
      </c>
      <c r="I84" s="549" t="s">
        <v>1256</v>
      </c>
      <c r="J84" s="585">
        <v>343300</v>
      </c>
    </row>
    <row r="85" spans="2:10" ht="13.5" thickBot="1">
      <c r="B85" s="1042" t="s">
        <v>1422</v>
      </c>
      <c r="C85" s="1043"/>
      <c r="D85" s="1043"/>
      <c r="E85" s="1043"/>
      <c r="F85" s="1043"/>
      <c r="G85" s="1043"/>
      <c r="H85" s="1043"/>
      <c r="I85" s="1044"/>
      <c r="J85" s="603">
        <f>SUM(J29:J84)</f>
        <v>33858300</v>
      </c>
    </row>
    <row r="86" spans="2:10" ht="13.5" thickBot="1"/>
    <row r="87" spans="2:10" ht="13.5" thickBot="1">
      <c r="B87" s="1028" t="s">
        <v>514</v>
      </c>
      <c r="C87" s="1029"/>
      <c r="D87" s="1029"/>
      <c r="E87" s="1029"/>
      <c r="F87" s="1029"/>
      <c r="G87" s="1029"/>
      <c r="H87" s="1029"/>
      <c r="I87" s="1029"/>
      <c r="J87" s="1029"/>
    </row>
    <row r="88" spans="2:10">
      <c r="B88" s="613" t="s">
        <v>489</v>
      </c>
      <c r="C88" s="614" t="s">
        <v>490</v>
      </c>
      <c r="D88" s="614" t="s">
        <v>492</v>
      </c>
      <c r="E88" s="614" t="s">
        <v>491</v>
      </c>
      <c r="F88" s="615" t="s">
        <v>493</v>
      </c>
      <c r="G88" s="615" t="s">
        <v>494</v>
      </c>
      <c r="H88" s="615" t="s">
        <v>495</v>
      </c>
      <c r="I88" s="616" t="s">
        <v>496</v>
      </c>
      <c r="J88" s="617" t="s">
        <v>1413</v>
      </c>
    </row>
    <row r="89" spans="2:10">
      <c r="B89" s="618">
        <v>76</v>
      </c>
      <c r="C89" s="619" t="s">
        <v>501</v>
      </c>
      <c r="D89" s="619" t="s">
        <v>1355</v>
      </c>
      <c r="E89" s="537" t="s">
        <v>502</v>
      </c>
      <c r="F89" s="537">
        <v>2010</v>
      </c>
      <c r="G89" s="537" t="s">
        <v>503</v>
      </c>
      <c r="H89" s="620" t="s">
        <v>504</v>
      </c>
      <c r="I89" s="621">
        <v>99552552</v>
      </c>
      <c r="J89" s="622">
        <v>1282800</v>
      </c>
    </row>
    <row r="90" spans="2:10" ht="24">
      <c r="B90" s="618">
        <v>77</v>
      </c>
      <c r="C90" s="569" t="s">
        <v>499</v>
      </c>
      <c r="D90" s="619" t="s">
        <v>506</v>
      </c>
      <c r="E90" s="537" t="s">
        <v>507</v>
      </c>
      <c r="F90" s="537">
        <v>2017</v>
      </c>
      <c r="G90" s="594" t="s">
        <v>1443</v>
      </c>
      <c r="H90" s="618" t="s">
        <v>1444</v>
      </c>
      <c r="I90" s="623">
        <v>261921039</v>
      </c>
      <c r="J90" s="622">
        <v>1282800</v>
      </c>
    </row>
    <row r="91" spans="2:10">
      <c r="B91" s="618">
        <v>78</v>
      </c>
      <c r="C91" s="619" t="s">
        <v>508</v>
      </c>
      <c r="D91" s="619" t="s">
        <v>510</v>
      </c>
      <c r="E91" s="537" t="s">
        <v>509</v>
      </c>
      <c r="F91" s="537">
        <v>2017</v>
      </c>
      <c r="G91" s="618" t="s">
        <v>1445</v>
      </c>
      <c r="H91" s="618" t="s">
        <v>1446</v>
      </c>
      <c r="I91" s="623">
        <v>648663169</v>
      </c>
      <c r="J91" s="622">
        <v>1282800</v>
      </c>
    </row>
    <row r="92" spans="2:10" ht="24">
      <c r="B92" s="618">
        <v>79</v>
      </c>
      <c r="C92" s="569" t="s">
        <v>497</v>
      </c>
      <c r="D92" s="619" t="s">
        <v>512</v>
      </c>
      <c r="E92" s="537" t="s">
        <v>511</v>
      </c>
      <c r="F92" s="537">
        <v>2017</v>
      </c>
      <c r="G92" s="618" t="s">
        <v>1447</v>
      </c>
      <c r="H92" s="594" t="s">
        <v>1448</v>
      </c>
      <c r="I92" s="623">
        <v>296637250</v>
      </c>
      <c r="J92" s="622">
        <v>1282800</v>
      </c>
    </row>
    <row r="93" spans="2:10">
      <c r="B93" s="618">
        <v>80</v>
      </c>
      <c r="C93" s="569" t="s">
        <v>1330</v>
      </c>
      <c r="D93" s="619" t="s">
        <v>1347</v>
      </c>
      <c r="E93" s="537" t="s">
        <v>1331</v>
      </c>
      <c r="F93" s="537">
        <v>2024</v>
      </c>
      <c r="G93" s="618" t="s">
        <v>1449</v>
      </c>
      <c r="H93" s="618" t="s">
        <v>1450</v>
      </c>
      <c r="I93" s="623">
        <v>246406187</v>
      </c>
      <c r="J93" s="622">
        <v>1282800</v>
      </c>
    </row>
    <row r="94" spans="2:10">
      <c r="B94" s="618">
        <v>81</v>
      </c>
      <c r="C94" s="569" t="s">
        <v>1330</v>
      </c>
      <c r="D94" s="619" t="s">
        <v>1348</v>
      </c>
      <c r="E94" s="537" t="s">
        <v>1332</v>
      </c>
      <c r="F94" s="537">
        <v>2024</v>
      </c>
      <c r="G94" s="618" t="s">
        <v>1451</v>
      </c>
      <c r="H94" s="618" t="s">
        <v>1452</v>
      </c>
      <c r="I94" s="623">
        <v>246406187</v>
      </c>
      <c r="J94" s="622">
        <v>1282800</v>
      </c>
    </row>
    <row r="95" spans="2:10">
      <c r="B95" s="618">
        <v>82</v>
      </c>
      <c r="C95" s="569" t="s">
        <v>1350</v>
      </c>
      <c r="D95" s="619" t="s">
        <v>1351</v>
      </c>
      <c r="E95" s="537" t="s">
        <v>1349</v>
      </c>
      <c r="F95" s="537">
        <v>2025</v>
      </c>
      <c r="G95" s="618" t="s">
        <v>1453</v>
      </c>
      <c r="H95" s="618" t="s">
        <v>1454</v>
      </c>
      <c r="I95" s="623">
        <v>205000000</v>
      </c>
      <c r="J95" s="622">
        <v>888400</v>
      </c>
    </row>
    <row r="96" spans="2:10">
      <c r="B96" s="618">
        <v>83</v>
      </c>
      <c r="C96" s="569" t="s">
        <v>1353</v>
      </c>
      <c r="D96" s="619" t="s">
        <v>1354</v>
      </c>
      <c r="E96" s="537" t="s">
        <v>1352</v>
      </c>
      <c r="F96" s="537">
        <v>2025</v>
      </c>
      <c r="G96" s="618" t="s">
        <v>1455</v>
      </c>
      <c r="H96" s="618" t="s">
        <v>1455</v>
      </c>
      <c r="I96" s="623">
        <v>559000000</v>
      </c>
      <c r="J96" s="622">
        <v>1282800</v>
      </c>
    </row>
    <row r="97" spans="2:10">
      <c r="B97" s="618">
        <v>84</v>
      </c>
      <c r="C97" s="569" t="s">
        <v>497</v>
      </c>
      <c r="D97" s="619" t="s">
        <v>498</v>
      </c>
      <c r="E97" s="537">
        <v>905063</v>
      </c>
      <c r="F97" s="537">
        <v>2010</v>
      </c>
      <c r="G97" s="594" t="s">
        <v>1456</v>
      </c>
      <c r="H97" s="618" t="s">
        <v>1456</v>
      </c>
      <c r="I97" s="623">
        <v>202000001</v>
      </c>
      <c r="J97" s="624">
        <v>1282800</v>
      </c>
    </row>
    <row r="98" spans="2:10">
      <c r="B98" s="1057">
        <v>85</v>
      </c>
      <c r="C98" s="1061" t="s">
        <v>1368</v>
      </c>
      <c r="D98" s="1062" t="s">
        <v>1458</v>
      </c>
      <c r="E98" s="1063" t="s">
        <v>1369</v>
      </c>
      <c r="F98" s="1058">
        <v>2025</v>
      </c>
      <c r="G98" s="1059" t="s">
        <v>1459</v>
      </c>
      <c r="H98" s="1057">
        <v>821891231074</v>
      </c>
      <c r="I98" s="1068">
        <v>1142666667</v>
      </c>
      <c r="J98" s="1060">
        <v>1282800</v>
      </c>
    </row>
    <row r="99" spans="2:10" ht="15.75" thickBot="1">
      <c r="B99" s="1057">
        <v>86</v>
      </c>
      <c r="C99" s="1061" t="s">
        <v>1460</v>
      </c>
      <c r="D99" s="1062" t="s">
        <v>506</v>
      </c>
      <c r="E99" s="1063" t="s">
        <v>1461</v>
      </c>
      <c r="F99" s="1058">
        <v>2025</v>
      </c>
      <c r="G99" s="1059" t="s">
        <v>1462</v>
      </c>
      <c r="H99" s="1057" t="s">
        <v>1463</v>
      </c>
      <c r="I99" s="1068">
        <v>2075000000</v>
      </c>
      <c r="J99" s="1064">
        <v>1282800</v>
      </c>
    </row>
    <row r="100" spans="2:10" ht="13.5" thickBot="1">
      <c r="B100" s="1030" t="s">
        <v>1422</v>
      </c>
      <c r="C100" s="1031"/>
      <c r="D100" s="1031"/>
      <c r="E100" s="1031"/>
      <c r="F100" s="1031"/>
      <c r="G100" s="1031"/>
      <c r="H100" s="1031"/>
      <c r="I100" s="1032"/>
      <c r="J100" s="625">
        <f>SUM(J89:J99)</f>
        <v>13716400</v>
      </c>
    </row>
    <row r="101" spans="2:10" ht="13.5" thickBot="1"/>
    <row r="102" spans="2:10" ht="13.5" thickBot="1">
      <c r="B102" s="1033" t="s">
        <v>1434</v>
      </c>
      <c r="C102" s="1034"/>
      <c r="D102" s="1034"/>
      <c r="E102" s="1034"/>
      <c r="F102" s="1034"/>
      <c r="G102" s="1034"/>
      <c r="H102" s="1034"/>
      <c r="I102" s="1035"/>
      <c r="J102" s="626">
        <f>+J25+J85+J100</f>
        <v>71309700</v>
      </c>
    </row>
  </sheetData>
  <mergeCells count="9">
    <mergeCell ref="B87:J87"/>
    <mergeCell ref="B100:I100"/>
    <mergeCell ref="B102:I102"/>
    <mergeCell ref="B2:J2"/>
    <mergeCell ref="B3:J3"/>
    <mergeCell ref="B5:J5"/>
    <mergeCell ref="B25:I25"/>
    <mergeCell ref="B27:J27"/>
    <mergeCell ref="B85:I85"/>
  </mergeCells>
  <pageMargins left="0.7" right="0.7" top="0.75" bottom="0.75" header="0.3" footer="0.3"/>
  <pageSetup paperSize="66" orientation="landscape"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4"/>
  <sheetViews>
    <sheetView topLeftCell="C12" workbookViewId="0">
      <selection activeCell="K98" sqref="K98"/>
    </sheetView>
  </sheetViews>
  <sheetFormatPr baseColWidth="10" defaultColWidth="11.42578125" defaultRowHeight="12.75"/>
  <cols>
    <col min="1" max="1" width="17.85546875" customWidth="1"/>
    <col min="2" max="2" width="9.28515625" customWidth="1"/>
    <col min="3" max="3" width="32.85546875" customWidth="1"/>
    <col min="4" max="4" width="11.42578125" customWidth="1"/>
    <col min="5" max="5" width="12" customWidth="1"/>
    <col min="6" max="6" width="11.42578125" customWidth="1"/>
    <col min="7" max="7" width="22.42578125" customWidth="1"/>
    <col min="8" max="8" width="10.42578125" customWidth="1"/>
    <col min="9" max="9" width="28" customWidth="1"/>
    <col min="10" max="10" width="8" customWidth="1"/>
    <col min="11" max="11" width="12.42578125" customWidth="1"/>
    <col min="12" max="12" width="10.85546875" customWidth="1"/>
  </cols>
  <sheetData>
    <row r="1" spans="1:12" ht="15">
      <c r="A1" s="1045"/>
      <c r="B1" s="1045"/>
      <c r="C1" s="1045"/>
      <c r="D1" s="1045"/>
      <c r="E1" s="1045"/>
      <c r="F1" s="1"/>
      <c r="G1" s="1"/>
      <c r="H1" s="1"/>
      <c r="I1" s="1"/>
      <c r="J1" s="1"/>
      <c r="K1" s="1"/>
      <c r="L1" s="1"/>
    </row>
    <row r="2" spans="1:12" ht="15">
      <c r="A2" s="1046" t="s">
        <v>778</v>
      </c>
      <c r="B2" s="1047"/>
      <c r="C2" s="2" t="s">
        <v>779</v>
      </c>
      <c r="D2" s="3"/>
      <c r="E2" s="3"/>
      <c r="F2" s="3"/>
      <c r="G2" s="4" t="s">
        <v>778</v>
      </c>
      <c r="H2" s="3"/>
      <c r="I2" s="4" t="s">
        <v>779</v>
      </c>
      <c r="J2" s="3"/>
      <c r="K2" s="3"/>
      <c r="L2" s="3"/>
    </row>
    <row r="3" spans="1:12" ht="22.5">
      <c r="A3" s="5" t="s">
        <v>780</v>
      </c>
      <c r="B3" s="5" t="s">
        <v>781</v>
      </c>
      <c r="C3" s="5" t="s">
        <v>782</v>
      </c>
      <c r="D3" s="6" t="s">
        <v>783</v>
      </c>
      <c r="E3" s="6" t="s">
        <v>784</v>
      </c>
      <c r="F3" s="1"/>
      <c r="G3" s="6" t="s">
        <v>780</v>
      </c>
      <c r="H3" s="6" t="s">
        <v>781</v>
      </c>
      <c r="I3" s="6" t="s">
        <v>782</v>
      </c>
      <c r="J3" s="39" t="s">
        <v>783</v>
      </c>
      <c r="K3" s="39" t="s">
        <v>784</v>
      </c>
      <c r="L3" s="3"/>
    </row>
    <row r="4" spans="1:12" ht="22.5" customHeight="1">
      <c r="A4" s="7" t="s">
        <v>413</v>
      </c>
      <c r="B4" s="8">
        <v>11644</v>
      </c>
      <c r="C4" s="9" t="s">
        <v>785</v>
      </c>
      <c r="D4" s="10">
        <v>0</v>
      </c>
      <c r="E4" s="10">
        <v>9528805</v>
      </c>
      <c r="F4" s="11"/>
      <c r="G4" s="12" t="s">
        <v>786</v>
      </c>
      <c r="H4" s="13">
        <v>12472</v>
      </c>
      <c r="I4" s="12" t="s">
        <v>787</v>
      </c>
      <c r="J4" s="10">
        <v>0</v>
      </c>
      <c r="K4" s="10">
        <v>2015055</v>
      </c>
      <c r="L4" s="30"/>
    </row>
    <row r="5" spans="1:12" ht="22.5" customHeight="1">
      <c r="A5" s="7" t="s">
        <v>413</v>
      </c>
      <c r="B5" s="8">
        <v>11645</v>
      </c>
      <c r="C5" s="9" t="s">
        <v>785</v>
      </c>
      <c r="D5" s="10">
        <v>0</v>
      </c>
      <c r="E5" s="10">
        <v>22402416</v>
      </c>
      <c r="F5" s="11"/>
      <c r="G5" s="12" t="s">
        <v>786</v>
      </c>
      <c r="H5" s="13">
        <v>12622</v>
      </c>
      <c r="I5" s="12" t="s">
        <v>787</v>
      </c>
      <c r="J5" s="10">
        <v>0</v>
      </c>
      <c r="K5" s="10">
        <v>4410877</v>
      </c>
      <c r="L5" s="30"/>
    </row>
    <row r="6" spans="1:12" ht="23.25" customHeight="1">
      <c r="A6" s="7" t="s">
        <v>413</v>
      </c>
      <c r="B6" s="8">
        <v>11843</v>
      </c>
      <c r="C6" s="9" t="s">
        <v>788</v>
      </c>
      <c r="D6" s="10">
        <v>0</v>
      </c>
      <c r="E6" s="10">
        <v>3365949</v>
      </c>
      <c r="F6" s="11"/>
      <c r="G6" s="14" t="s">
        <v>789</v>
      </c>
      <c r="H6" s="13">
        <v>10109</v>
      </c>
      <c r="I6" s="14" t="s">
        <v>790</v>
      </c>
      <c r="J6" s="10">
        <v>0</v>
      </c>
      <c r="K6" s="10">
        <v>495000</v>
      </c>
      <c r="L6" s="30"/>
    </row>
    <row r="7" spans="1:12" ht="22.5" customHeight="1">
      <c r="A7" s="7" t="s">
        <v>413</v>
      </c>
      <c r="B7" s="8">
        <v>12269</v>
      </c>
      <c r="C7" s="9" t="s">
        <v>788</v>
      </c>
      <c r="D7" s="10">
        <v>1073000</v>
      </c>
      <c r="E7" s="10">
        <v>0</v>
      </c>
      <c r="F7" s="11"/>
      <c r="G7" s="11"/>
      <c r="H7" s="11"/>
      <c r="I7" s="11"/>
      <c r="J7" s="30">
        <v>0</v>
      </c>
      <c r="K7" s="30">
        <v>6920932</v>
      </c>
      <c r="L7" s="30">
        <v>6920932</v>
      </c>
    </row>
    <row r="8" spans="1:12" ht="25.5" customHeight="1">
      <c r="A8" s="7" t="s">
        <v>413</v>
      </c>
      <c r="B8" s="8">
        <v>12443</v>
      </c>
      <c r="C8" s="9" t="s">
        <v>788</v>
      </c>
      <c r="D8" s="15">
        <v>0</v>
      </c>
      <c r="E8" s="15">
        <v>4863715</v>
      </c>
      <c r="F8" s="1"/>
      <c r="G8" s="1045"/>
      <c r="H8" s="1045"/>
      <c r="I8" s="1045"/>
      <c r="J8" s="1045"/>
      <c r="K8" s="1045"/>
      <c r="L8" s="1"/>
    </row>
    <row r="9" spans="1:12" ht="22.5" customHeight="1">
      <c r="A9" s="7" t="s">
        <v>8</v>
      </c>
      <c r="B9" s="8">
        <v>12894</v>
      </c>
      <c r="C9" s="9" t="s">
        <v>791</v>
      </c>
      <c r="D9" s="15">
        <v>6061000</v>
      </c>
      <c r="E9" s="15">
        <v>0</v>
      </c>
      <c r="F9" s="1"/>
      <c r="G9" s="16" t="s">
        <v>792</v>
      </c>
      <c r="H9" s="17"/>
      <c r="I9" s="16" t="s">
        <v>793</v>
      </c>
      <c r="J9" s="1"/>
      <c r="K9" s="1"/>
      <c r="L9" s="1"/>
    </row>
    <row r="10" spans="1:12" ht="22.5">
      <c r="A10" s="9" t="s">
        <v>9</v>
      </c>
      <c r="B10" s="8">
        <v>11087</v>
      </c>
      <c r="C10" s="9" t="s">
        <v>794</v>
      </c>
      <c r="D10" s="15">
        <v>53650</v>
      </c>
      <c r="E10" s="15">
        <v>0</v>
      </c>
      <c r="F10" s="1"/>
      <c r="G10" s="18" t="s">
        <v>780</v>
      </c>
      <c r="H10" s="18" t="s">
        <v>781</v>
      </c>
      <c r="I10" s="18" t="s">
        <v>782</v>
      </c>
      <c r="J10" s="39" t="s">
        <v>783</v>
      </c>
      <c r="K10" s="6" t="s">
        <v>784</v>
      </c>
      <c r="L10" s="3"/>
    </row>
    <row r="11" spans="1:12" ht="15">
      <c r="A11" s="9" t="s">
        <v>9</v>
      </c>
      <c r="B11" s="8">
        <v>11088</v>
      </c>
      <c r="C11" s="9" t="s">
        <v>794</v>
      </c>
      <c r="D11" s="15">
        <v>53650</v>
      </c>
      <c r="E11" s="15">
        <v>0</v>
      </c>
      <c r="F11" s="1"/>
      <c r="G11" s="19" t="s">
        <v>786</v>
      </c>
      <c r="H11" s="20">
        <v>13912</v>
      </c>
      <c r="I11" s="19" t="s">
        <v>787</v>
      </c>
      <c r="J11" s="15">
        <v>0</v>
      </c>
      <c r="K11" s="15">
        <v>9493345</v>
      </c>
      <c r="L11" s="31">
        <v>9493345</v>
      </c>
    </row>
    <row r="12" spans="1:12" ht="24" customHeight="1">
      <c r="A12" s="7" t="s">
        <v>795</v>
      </c>
      <c r="B12" s="8">
        <v>44560</v>
      </c>
      <c r="C12" s="9" t="s">
        <v>796</v>
      </c>
      <c r="D12" s="15">
        <v>1862331</v>
      </c>
      <c r="E12" s="15">
        <v>0</v>
      </c>
      <c r="F12" s="1"/>
      <c r="G12" s="11"/>
      <c r="H12" s="11"/>
      <c r="I12" s="11"/>
      <c r="J12" s="1"/>
      <c r="K12" s="1"/>
      <c r="L12" s="1"/>
    </row>
    <row r="13" spans="1:12" ht="23.25">
      <c r="A13" s="7" t="s">
        <v>797</v>
      </c>
      <c r="B13" s="8">
        <v>25376</v>
      </c>
      <c r="C13" s="9" t="s">
        <v>798</v>
      </c>
      <c r="D13" s="15">
        <v>0</v>
      </c>
      <c r="E13" s="15">
        <v>800000</v>
      </c>
      <c r="F13" s="1"/>
      <c r="G13" s="11"/>
      <c r="H13" s="11"/>
      <c r="I13" s="11"/>
      <c r="J13" s="1"/>
      <c r="K13" s="1"/>
      <c r="L13" s="1"/>
    </row>
    <row r="14" spans="1:12" ht="23.25">
      <c r="A14" s="7" t="s">
        <v>797</v>
      </c>
      <c r="B14" s="8">
        <v>25376</v>
      </c>
      <c r="C14" s="9" t="s">
        <v>799</v>
      </c>
      <c r="D14" s="15">
        <v>0</v>
      </c>
      <c r="E14" s="15">
        <v>6403703</v>
      </c>
      <c r="F14" s="1"/>
      <c r="G14" s="21" t="s">
        <v>800</v>
      </c>
      <c r="H14" s="11"/>
      <c r="I14" s="21" t="s">
        <v>801</v>
      </c>
      <c r="J14" s="1"/>
      <c r="K14" s="1"/>
      <c r="L14" s="1"/>
    </row>
    <row r="15" spans="1:12" ht="23.25">
      <c r="A15" s="7" t="s">
        <v>797</v>
      </c>
      <c r="B15" s="8">
        <v>26450</v>
      </c>
      <c r="C15" s="9" t="s">
        <v>799</v>
      </c>
      <c r="D15" s="15">
        <v>0</v>
      </c>
      <c r="E15" s="15">
        <v>773900</v>
      </c>
      <c r="F15" s="1"/>
      <c r="G15" s="22" t="s">
        <v>780</v>
      </c>
      <c r="H15" s="22" t="s">
        <v>781</v>
      </c>
      <c r="I15" s="22" t="s">
        <v>782</v>
      </c>
      <c r="J15" s="27" t="s">
        <v>783</v>
      </c>
      <c r="K15" s="27" t="s">
        <v>784</v>
      </c>
      <c r="L15" s="1"/>
    </row>
    <row r="16" spans="1:12" ht="26.25" customHeight="1">
      <c r="A16" s="7" t="s">
        <v>797</v>
      </c>
      <c r="B16" s="8">
        <v>26469</v>
      </c>
      <c r="C16" s="9" t="s">
        <v>799</v>
      </c>
      <c r="D16" s="15">
        <v>0</v>
      </c>
      <c r="E16" s="15">
        <v>2019454</v>
      </c>
      <c r="F16" s="1"/>
      <c r="G16" s="23" t="s">
        <v>789</v>
      </c>
      <c r="H16" s="20">
        <v>10124</v>
      </c>
      <c r="I16" s="23" t="s">
        <v>790</v>
      </c>
      <c r="J16" s="15">
        <v>0</v>
      </c>
      <c r="K16" s="15">
        <v>2805000</v>
      </c>
      <c r="L16" s="1"/>
    </row>
    <row r="17" spans="1:12" ht="23.25" customHeight="1">
      <c r="A17" s="7" t="s">
        <v>797</v>
      </c>
      <c r="B17" s="8">
        <v>26762</v>
      </c>
      <c r="C17" s="9" t="s">
        <v>799</v>
      </c>
      <c r="D17" s="15">
        <v>0</v>
      </c>
      <c r="E17" s="15">
        <v>2618966</v>
      </c>
      <c r="F17" s="1"/>
      <c r="G17" s="19" t="s">
        <v>789</v>
      </c>
      <c r="H17" s="20">
        <v>10125</v>
      </c>
      <c r="I17" s="23" t="s">
        <v>790</v>
      </c>
      <c r="J17" s="15">
        <v>0</v>
      </c>
      <c r="K17" s="15">
        <v>1815000</v>
      </c>
      <c r="L17" s="1"/>
    </row>
    <row r="18" spans="1:12" ht="23.25">
      <c r="A18" s="7" t="s">
        <v>797</v>
      </c>
      <c r="B18" s="8">
        <v>27928</v>
      </c>
      <c r="C18" s="9" t="s">
        <v>798</v>
      </c>
      <c r="D18" s="15">
        <v>0</v>
      </c>
      <c r="E18" s="15">
        <v>5034252</v>
      </c>
      <c r="F18" s="1"/>
      <c r="G18" s="19" t="s">
        <v>789</v>
      </c>
      <c r="H18" s="20">
        <v>10130</v>
      </c>
      <c r="I18" s="23" t="s">
        <v>790</v>
      </c>
      <c r="J18" s="40">
        <v>495000</v>
      </c>
      <c r="K18" s="40">
        <v>0</v>
      </c>
      <c r="L18" s="41"/>
    </row>
    <row r="19" spans="1:12" ht="23.25">
      <c r="A19" s="7" t="s">
        <v>797</v>
      </c>
      <c r="B19" s="8">
        <v>28739</v>
      </c>
      <c r="C19" s="9" t="s">
        <v>799</v>
      </c>
      <c r="D19" s="15">
        <v>7150000</v>
      </c>
      <c r="E19" s="15">
        <v>0</v>
      </c>
      <c r="F19" s="1"/>
      <c r="G19" s="1"/>
      <c r="H19" s="1"/>
      <c r="I19" s="1"/>
      <c r="J19" s="42">
        <v>495000</v>
      </c>
      <c r="K19" s="42">
        <v>4620000</v>
      </c>
      <c r="L19" s="42">
        <v>5115000</v>
      </c>
    </row>
    <row r="20" spans="1:12" ht="23.25">
      <c r="A20" s="7" t="s">
        <v>797</v>
      </c>
      <c r="B20" s="8">
        <v>29115</v>
      </c>
      <c r="C20" s="9" t="s">
        <v>799</v>
      </c>
      <c r="D20" s="15">
        <v>698943</v>
      </c>
      <c r="E20" s="15">
        <v>901057</v>
      </c>
      <c r="F20" s="1"/>
      <c r="G20" s="1"/>
      <c r="H20" s="1"/>
      <c r="I20" s="1"/>
      <c r="J20" s="1"/>
      <c r="K20" s="1"/>
      <c r="L20" s="1"/>
    </row>
    <row r="21" spans="1:12" ht="23.25">
      <c r="A21" s="7" t="s">
        <v>797</v>
      </c>
      <c r="B21" s="8">
        <v>29226</v>
      </c>
      <c r="C21" s="9" t="s">
        <v>799</v>
      </c>
      <c r="D21" s="15">
        <v>4952887</v>
      </c>
      <c r="E21" s="15">
        <v>0</v>
      </c>
      <c r="F21" s="1"/>
      <c r="G21" s="1"/>
      <c r="H21" s="1"/>
      <c r="I21" s="1"/>
      <c r="J21" s="1"/>
      <c r="K21" s="1"/>
      <c r="L21" s="1"/>
    </row>
    <row r="22" spans="1:12" ht="15">
      <c r="A22" s="1"/>
      <c r="B22" s="1"/>
      <c r="C22" s="1"/>
      <c r="D22" s="24">
        <v>21905461</v>
      </c>
      <c r="E22" s="24">
        <v>58712217</v>
      </c>
      <c r="F22" s="25">
        <v>80617678</v>
      </c>
      <c r="G22" s="1045"/>
      <c r="H22" s="1045"/>
      <c r="I22" s="1045"/>
      <c r="J22" s="1045"/>
      <c r="K22" s="1045"/>
      <c r="L22" s="1"/>
    </row>
    <row r="23" spans="1:12" ht="15">
      <c r="A23" s="1"/>
      <c r="B23" s="1"/>
      <c r="C23" s="1"/>
      <c r="D23" s="1"/>
      <c r="E23" s="1"/>
      <c r="F23" s="1"/>
      <c r="G23" s="26" t="s">
        <v>802</v>
      </c>
      <c r="H23" s="1"/>
      <c r="I23" s="26" t="s">
        <v>803</v>
      </c>
      <c r="J23" s="1"/>
      <c r="K23" s="1"/>
      <c r="L23" s="1"/>
    </row>
    <row r="24" spans="1:12" ht="15">
      <c r="A24" s="26" t="s">
        <v>792</v>
      </c>
      <c r="B24" s="1"/>
      <c r="C24" s="26" t="s">
        <v>793</v>
      </c>
      <c r="D24" s="1"/>
      <c r="E24" s="1"/>
      <c r="F24" s="1"/>
      <c r="G24" s="27" t="s">
        <v>780</v>
      </c>
      <c r="H24" s="27" t="s">
        <v>781</v>
      </c>
      <c r="I24" s="27" t="s">
        <v>782</v>
      </c>
      <c r="J24" s="27" t="s">
        <v>783</v>
      </c>
      <c r="K24" s="27" t="s">
        <v>784</v>
      </c>
      <c r="L24" s="1"/>
    </row>
    <row r="25" spans="1:12" ht="23.25">
      <c r="A25" s="28" t="s">
        <v>780</v>
      </c>
      <c r="B25" s="28" t="s">
        <v>781</v>
      </c>
      <c r="C25" s="28" t="s">
        <v>782</v>
      </c>
      <c r="D25" s="28" t="s">
        <v>783</v>
      </c>
      <c r="E25" s="28" t="s">
        <v>784</v>
      </c>
      <c r="F25" s="1"/>
      <c r="G25" s="23" t="s">
        <v>789</v>
      </c>
      <c r="H25" s="20">
        <v>10133</v>
      </c>
      <c r="I25" s="19" t="s">
        <v>804</v>
      </c>
      <c r="J25" s="15">
        <v>0</v>
      </c>
      <c r="K25" s="15">
        <v>5000000</v>
      </c>
      <c r="L25" s="24"/>
    </row>
    <row r="26" spans="1:12" ht="23.25">
      <c r="A26" s="14" t="s">
        <v>8</v>
      </c>
      <c r="B26" s="13">
        <v>12894</v>
      </c>
      <c r="C26" s="12" t="s">
        <v>791</v>
      </c>
      <c r="D26" s="29">
        <v>0</v>
      </c>
      <c r="E26" s="29">
        <v>6061000</v>
      </c>
      <c r="F26" s="30"/>
      <c r="G26" s="23" t="s">
        <v>789</v>
      </c>
      <c r="H26" s="20">
        <v>10133</v>
      </c>
      <c r="I26" s="23" t="s">
        <v>805</v>
      </c>
      <c r="J26" s="15">
        <v>0</v>
      </c>
      <c r="K26" s="15">
        <v>180815560</v>
      </c>
      <c r="L26" s="24"/>
    </row>
    <row r="27" spans="1:12" ht="23.25">
      <c r="A27" s="12" t="s">
        <v>9</v>
      </c>
      <c r="B27" s="13">
        <v>11318</v>
      </c>
      <c r="C27" s="12" t="s">
        <v>794</v>
      </c>
      <c r="D27" s="29">
        <v>53650</v>
      </c>
      <c r="E27" s="29">
        <v>0</v>
      </c>
      <c r="F27" s="30"/>
      <c r="G27" s="23" t="s">
        <v>789</v>
      </c>
      <c r="H27" s="20">
        <v>10133</v>
      </c>
      <c r="I27" s="19" t="s">
        <v>787</v>
      </c>
      <c r="J27" s="15">
        <v>0</v>
      </c>
      <c r="K27" s="15">
        <v>180815560</v>
      </c>
      <c r="L27" s="24"/>
    </row>
    <row r="28" spans="1:12" ht="25.5" customHeight="1">
      <c r="A28" s="12" t="s">
        <v>9</v>
      </c>
      <c r="B28" s="13">
        <v>11319</v>
      </c>
      <c r="C28" s="12" t="s">
        <v>794</v>
      </c>
      <c r="D28" s="29">
        <v>53650</v>
      </c>
      <c r="E28" s="29">
        <v>0</v>
      </c>
      <c r="F28" s="30"/>
      <c r="G28" s="23" t="s">
        <v>789</v>
      </c>
      <c r="H28" s="20">
        <v>10134</v>
      </c>
      <c r="I28" s="23" t="s">
        <v>790</v>
      </c>
      <c r="J28" s="15">
        <v>0</v>
      </c>
      <c r="K28" s="15">
        <v>1980000</v>
      </c>
      <c r="L28" s="24"/>
    </row>
    <row r="29" spans="1:12" ht="15">
      <c r="A29" s="19" t="s">
        <v>9</v>
      </c>
      <c r="B29" s="20">
        <v>11444</v>
      </c>
      <c r="C29" s="19" t="s">
        <v>794</v>
      </c>
      <c r="D29" s="10">
        <v>54850</v>
      </c>
      <c r="E29" s="10">
        <v>0</v>
      </c>
      <c r="F29" s="30"/>
      <c r="G29" s="11"/>
      <c r="H29" s="11"/>
      <c r="I29" s="11"/>
      <c r="J29" s="24">
        <v>0</v>
      </c>
      <c r="K29" s="31">
        <v>368611120</v>
      </c>
      <c r="L29" s="31">
        <v>368611120</v>
      </c>
    </row>
    <row r="30" spans="1:12" ht="15">
      <c r="A30" s="12" t="s">
        <v>9</v>
      </c>
      <c r="B30" s="13">
        <v>11475</v>
      </c>
      <c r="C30" s="12" t="s">
        <v>794</v>
      </c>
      <c r="D30" s="29">
        <v>54850</v>
      </c>
      <c r="E30" s="29">
        <v>0</v>
      </c>
      <c r="F30" s="31"/>
      <c r="G30" s="11"/>
      <c r="H30" s="11"/>
      <c r="I30" s="11"/>
      <c r="J30" s="24"/>
      <c r="K30" s="24"/>
      <c r="L30" s="24"/>
    </row>
    <row r="31" spans="1:12" ht="15">
      <c r="A31" s="12" t="s">
        <v>9</v>
      </c>
      <c r="B31" s="13">
        <v>11525</v>
      </c>
      <c r="C31" s="12" t="s">
        <v>794</v>
      </c>
      <c r="D31" s="29">
        <v>3212893</v>
      </c>
      <c r="E31" s="29">
        <v>0</v>
      </c>
      <c r="F31" s="31"/>
      <c r="G31" s="11"/>
      <c r="H31" s="11"/>
      <c r="I31" s="11"/>
      <c r="J31" s="1"/>
      <c r="K31" s="1"/>
      <c r="L31" s="1"/>
    </row>
    <row r="32" spans="1:12" ht="18.75">
      <c r="A32" s="14" t="s">
        <v>795</v>
      </c>
      <c r="B32" s="13">
        <v>23023</v>
      </c>
      <c r="C32" s="14" t="s">
        <v>806</v>
      </c>
      <c r="D32" s="29">
        <v>25000000</v>
      </c>
      <c r="E32" s="29">
        <v>0</v>
      </c>
      <c r="F32" s="31"/>
      <c r="G32" s="32"/>
      <c r="H32" s="32"/>
      <c r="I32" s="32"/>
      <c r="J32" s="43"/>
      <c r="K32" s="43"/>
      <c r="L32" s="43"/>
    </row>
    <row r="33" spans="1:12" ht="18.75">
      <c r="A33" s="14" t="s">
        <v>795</v>
      </c>
      <c r="B33" s="13">
        <v>23023</v>
      </c>
      <c r="C33" s="14" t="s">
        <v>806</v>
      </c>
      <c r="D33" s="29">
        <v>25000000</v>
      </c>
      <c r="E33" s="29">
        <v>0</v>
      </c>
      <c r="F33" s="31"/>
      <c r="G33" s="32"/>
      <c r="H33" s="32"/>
      <c r="I33" s="32"/>
      <c r="J33" s="43"/>
      <c r="K33" s="43"/>
      <c r="L33" s="43"/>
    </row>
    <row r="34" spans="1:12" ht="18.75">
      <c r="A34" s="14" t="s">
        <v>797</v>
      </c>
      <c r="B34" s="13">
        <v>28739</v>
      </c>
      <c r="C34" s="14" t="s">
        <v>799</v>
      </c>
      <c r="D34" s="29">
        <v>2563000</v>
      </c>
      <c r="E34" s="29">
        <v>9713000</v>
      </c>
      <c r="F34" s="31"/>
      <c r="G34" s="32"/>
      <c r="H34" s="32"/>
      <c r="I34" s="32"/>
      <c r="J34" s="43"/>
      <c r="K34" s="43"/>
      <c r="L34" s="43"/>
    </row>
    <row r="35" spans="1:12" ht="18.75">
      <c r="A35" s="14" t="s">
        <v>797</v>
      </c>
      <c r="B35" s="13">
        <v>29115</v>
      </c>
      <c r="C35" s="12" t="s">
        <v>799</v>
      </c>
      <c r="D35" s="29">
        <v>0</v>
      </c>
      <c r="E35" s="29">
        <v>135000</v>
      </c>
      <c r="F35" s="31"/>
      <c r="G35" s="32"/>
      <c r="H35" s="32"/>
      <c r="I35" s="32"/>
      <c r="J35" s="43"/>
      <c r="K35" s="43"/>
      <c r="L35" s="43"/>
    </row>
    <row r="36" spans="1:12" ht="18.75">
      <c r="A36" s="14" t="s">
        <v>797</v>
      </c>
      <c r="B36" s="13">
        <v>29226</v>
      </c>
      <c r="C36" s="12" t="s">
        <v>799</v>
      </c>
      <c r="D36" s="29">
        <v>0</v>
      </c>
      <c r="E36" s="29">
        <v>4952887</v>
      </c>
      <c r="F36" s="31"/>
      <c r="G36" s="32"/>
      <c r="H36" s="32"/>
      <c r="I36" s="32"/>
      <c r="J36" s="43"/>
      <c r="K36" s="43"/>
      <c r="L36" s="43"/>
    </row>
    <row r="37" spans="1:12" ht="18.75">
      <c r="A37" s="14" t="s">
        <v>797</v>
      </c>
      <c r="B37" s="13">
        <v>29564</v>
      </c>
      <c r="C37" s="14" t="s">
        <v>798</v>
      </c>
      <c r="D37" s="29">
        <v>0</v>
      </c>
      <c r="E37" s="29">
        <v>644350</v>
      </c>
      <c r="F37" s="31"/>
      <c r="G37" s="32"/>
      <c r="H37" s="32"/>
      <c r="I37" s="32"/>
      <c r="J37" s="43"/>
      <c r="K37" s="43"/>
      <c r="L37" s="43"/>
    </row>
    <row r="38" spans="1:12" ht="18.75">
      <c r="A38" s="14" t="s">
        <v>797</v>
      </c>
      <c r="B38" s="13">
        <v>29676</v>
      </c>
      <c r="C38" s="12" t="s">
        <v>799</v>
      </c>
      <c r="D38" s="29">
        <v>0</v>
      </c>
      <c r="E38" s="29">
        <v>1733387</v>
      </c>
      <c r="F38" s="31"/>
      <c r="G38" s="32"/>
      <c r="H38" s="32"/>
      <c r="I38" s="32"/>
      <c r="J38" s="43"/>
      <c r="K38" s="43"/>
      <c r="L38" s="43"/>
    </row>
    <row r="39" spans="1:12" ht="18.75">
      <c r="A39" s="14" t="s">
        <v>797</v>
      </c>
      <c r="B39" s="13">
        <v>30277</v>
      </c>
      <c r="C39" s="14" t="s">
        <v>807</v>
      </c>
      <c r="D39" s="29">
        <v>0</v>
      </c>
      <c r="E39" s="29">
        <v>1822161</v>
      </c>
      <c r="F39" s="31"/>
      <c r="G39" s="32"/>
      <c r="H39" s="32"/>
      <c r="I39" s="32"/>
      <c r="J39" s="43"/>
      <c r="K39" s="43"/>
      <c r="L39" s="43"/>
    </row>
    <row r="40" spans="1:12" ht="18.75">
      <c r="A40" s="14" t="s">
        <v>797</v>
      </c>
      <c r="B40" s="13">
        <v>30320</v>
      </c>
      <c r="C40" s="12" t="s">
        <v>796</v>
      </c>
      <c r="D40" s="29">
        <v>0</v>
      </c>
      <c r="E40" s="29">
        <v>2631067</v>
      </c>
      <c r="F40" s="31"/>
      <c r="G40" s="32"/>
      <c r="H40" s="32"/>
      <c r="I40" s="32"/>
      <c r="J40" s="43"/>
      <c r="K40" s="43"/>
      <c r="L40" s="43"/>
    </row>
    <row r="41" spans="1:12" ht="13.5" customHeight="1">
      <c r="A41" s="14" t="s">
        <v>797</v>
      </c>
      <c r="B41" s="13">
        <v>30842</v>
      </c>
      <c r="C41" s="12" t="s">
        <v>799</v>
      </c>
      <c r="D41" s="29">
        <v>0</v>
      </c>
      <c r="E41" s="29">
        <v>1376170</v>
      </c>
      <c r="F41" s="31"/>
      <c r="G41" s="32"/>
      <c r="H41" s="32"/>
      <c r="I41" s="32"/>
      <c r="J41" s="43"/>
      <c r="K41" s="43"/>
      <c r="L41" s="43"/>
    </row>
    <row r="42" spans="1:12" ht="15.75" customHeight="1">
      <c r="A42" s="14" t="s">
        <v>797</v>
      </c>
      <c r="B42" s="13">
        <v>32435</v>
      </c>
      <c r="C42" s="12" t="s">
        <v>799</v>
      </c>
      <c r="D42" s="29">
        <v>0</v>
      </c>
      <c r="E42" s="29">
        <v>2715799</v>
      </c>
      <c r="F42" s="31"/>
      <c r="G42" s="32"/>
      <c r="H42" s="32"/>
      <c r="I42" s="32"/>
      <c r="J42" s="43"/>
      <c r="K42" s="43"/>
      <c r="L42" s="43"/>
    </row>
    <row r="43" spans="1:12">
      <c r="A43" s="33"/>
      <c r="B43" s="33"/>
      <c r="C43" s="33"/>
      <c r="D43" s="31">
        <v>55992893</v>
      </c>
      <c r="E43" s="31">
        <v>31784821</v>
      </c>
      <c r="F43" s="34">
        <v>87777714</v>
      </c>
      <c r="G43" s="32"/>
      <c r="H43" s="32"/>
      <c r="I43" s="32"/>
      <c r="J43" s="43"/>
      <c r="K43" s="43"/>
      <c r="L43" s="43"/>
    </row>
    <row r="46" spans="1:12" ht="15">
      <c r="A46" s="1048" t="s">
        <v>800</v>
      </c>
      <c r="B46" s="1049"/>
      <c r="C46" s="35" t="s">
        <v>801</v>
      </c>
      <c r="D46" s="1050"/>
      <c r="E46" s="1051"/>
      <c r="F46" s="1052"/>
    </row>
    <row r="47" spans="1:12">
      <c r="A47" s="18" t="s">
        <v>780</v>
      </c>
      <c r="B47" s="18" t="s">
        <v>781</v>
      </c>
      <c r="C47" s="18" t="s">
        <v>782</v>
      </c>
      <c r="D47" s="18" t="s">
        <v>783</v>
      </c>
      <c r="E47" s="18" t="s">
        <v>784</v>
      </c>
      <c r="F47" s="11"/>
    </row>
    <row r="48" spans="1:12" ht="19.5" customHeight="1">
      <c r="A48" s="14" t="s">
        <v>162</v>
      </c>
      <c r="B48" s="13">
        <v>15192</v>
      </c>
      <c r="C48" s="12" t="s">
        <v>808</v>
      </c>
      <c r="D48" s="29">
        <v>2000000</v>
      </c>
      <c r="E48" s="29">
        <v>0</v>
      </c>
      <c r="F48" s="33"/>
    </row>
    <row r="49" spans="1:6">
      <c r="A49" s="12" t="s">
        <v>809</v>
      </c>
      <c r="B49" s="13">
        <v>11992</v>
      </c>
      <c r="C49" s="12" t="s">
        <v>810</v>
      </c>
      <c r="D49" s="29">
        <v>0</v>
      </c>
      <c r="E49" s="29">
        <v>0</v>
      </c>
      <c r="F49" s="33"/>
    </row>
    <row r="50" spans="1:6" ht="22.5" customHeight="1">
      <c r="A50" s="14" t="s">
        <v>811</v>
      </c>
      <c r="B50" s="13">
        <v>12018</v>
      </c>
      <c r="C50" s="14" t="s">
        <v>812</v>
      </c>
      <c r="D50" s="29">
        <v>0</v>
      </c>
      <c r="E50" s="29">
        <v>0</v>
      </c>
      <c r="F50" s="33"/>
    </row>
    <row r="51" spans="1:6" ht="15" customHeight="1">
      <c r="A51" s="14" t="s">
        <v>413</v>
      </c>
      <c r="B51" s="13">
        <v>11993</v>
      </c>
      <c r="C51" s="12" t="s">
        <v>785</v>
      </c>
      <c r="D51" s="29">
        <v>0</v>
      </c>
      <c r="E51" s="29">
        <v>0</v>
      </c>
      <c r="F51" s="33"/>
    </row>
    <row r="52" spans="1:6" ht="15.75" customHeight="1">
      <c r="A52" s="14" t="s">
        <v>413</v>
      </c>
      <c r="B52" s="13">
        <v>12269</v>
      </c>
      <c r="C52" s="12" t="s">
        <v>788</v>
      </c>
      <c r="D52" s="29">
        <v>0</v>
      </c>
      <c r="E52" s="29">
        <v>0</v>
      </c>
      <c r="F52" s="33"/>
    </row>
    <row r="53" spans="1:6" ht="17.25" customHeight="1">
      <c r="A53" s="14" t="s">
        <v>416</v>
      </c>
      <c r="B53" s="13">
        <v>10882</v>
      </c>
      <c r="C53" s="12" t="s">
        <v>813</v>
      </c>
      <c r="D53" s="29">
        <v>0</v>
      </c>
      <c r="E53" s="29">
        <v>0</v>
      </c>
      <c r="F53" s="33"/>
    </row>
    <row r="54" spans="1:6" ht="17.25" customHeight="1">
      <c r="A54" s="14" t="s">
        <v>416</v>
      </c>
      <c r="B54" s="13">
        <v>10882</v>
      </c>
      <c r="C54" s="12" t="s">
        <v>813</v>
      </c>
      <c r="D54" s="29">
        <v>48637665</v>
      </c>
      <c r="E54" s="29">
        <v>3200000</v>
      </c>
      <c r="F54" s="33"/>
    </row>
    <row r="55" spans="1:6" ht="18.75">
      <c r="A55" s="14" t="s">
        <v>416</v>
      </c>
      <c r="B55" s="13">
        <v>10885</v>
      </c>
      <c r="C55" s="12" t="s">
        <v>813</v>
      </c>
      <c r="D55" s="29">
        <v>695603</v>
      </c>
      <c r="E55" s="29">
        <v>0</v>
      </c>
      <c r="F55" s="33"/>
    </row>
    <row r="56" spans="1:6">
      <c r="A56" s="12" t="s">
        <v>9</v>
      </c>
      <c r="B56" s="13">
        <v>10684</v>
      </c>
      <c r="C56" s="12" t="s">
        <v>794</v>
      </c>
      <c r="D56" s="29">
        <v>0</v>
      </c>
      <c r="E56" s="29">
        <v>0</v>
      </c>
      <c r="F56" s="33"/>
    </row>
    <row r="57" spans="1:6">
      <c r="A57" s="12" t="s">
        <v>9</v>
      </c>
      <c r="B57" s="13">
        <v>11525</v>
      </c>
      <c r="C57" s="12" t="s">
        <v>794</v>
      </c>
      <c r="D57" s="29">
        <v>0</v>
      </c>
      <c r="E57" s="29">
        <v>0</v>
      </c>
      <c r="F57" s="33"/>
    </row>
    <row r="58" spans="1:6">
      <c r="A58" s="12" t="s">
        <v>9</v>
      </c>
      <c r="B58" s="13">
        <v>11942</v>
      </c>
      <c r="C58" s="12" t="s">
        <v>794</v>
      </c>
      <c r="D58" s="29">
        <v>2392690</v>
      </c>
      <c r="E58" s="29">
        <v>0</v>
      </c>
      <c r="F58" s="33"/>
    </row>
    <row r="59" spans="1:6">
      <c r="A59" s="12" t="s">
        <v>9</v>
      </c>
      <c r="B59" s="13">
        <v>11943</v>
      </c>
      <c r="C59" s="12" t="s">
        <v>794</v>
      </c>
      <c r="D59" s="29">
        <v>2392690</v>
      </c>
      <c r="E59" s="29">
        <v>0</v>
      </c>
      <c r="F59" s="33"/>
    </row>
    <row r="60" spans="1:6" ht="20.25" customHeight="1">
      <c r="A60" s="14" t="s">
        <v>795</v>
      </c>
      <c r="B60" s="13">
        <v>23023</v>
      </c>
      <c r="C60" s="14" t="s">
        <v>798</v>
      </c>
      <c r="D60" s="29">
        <v>40000000</v>
      </c>
      <c r="E60" s="29">
        <v>0</v>
      </c>
      <c r="F60" s="33"/>
    </row>
    <row r="61" spans="1:6" ht="15" customHeight="1">
      <c r="A61" s="14" t="s">
        <v>795</v>
      </c>
      <c r="B61" s="13">
        <v>23023</v>
      </c>
      <c r="C61" s="14" t="s">
        <v>798</v>
      </c>
      <c r="D61" s="29">
        <v>40000000</v>
      </c>
      <c r="E61" s="29">
        <v>0</v>
      </c>
      <c r="F61" s="33"/>
    </row>
    <row r="62" spans="1:6" ht="16.5" customHeight="1">
      <c r="A62" s="14" t="s">
        <v>797</v>
      </c>
      <c r="B62" s="13">
        <v>28739</v>
      </c>
      <c r="C62" s="14" t="s">
        <v>799</v>
      </c>
      <c r="D62" s="29">
        <v>2563000</v>
      </c>
      <c r="E62" s="29">
        <v>0</v>
      </c>
      <c r="F62" s="33"/>
    </row>
    <row r="63" spans="1:6" ht="17.25" customHeight="1">
      <c r="A63" s="14" t="s">
        <v>797</v>
      </c>
      <c r="B63" s="13">
        <v>33585</v>
      </c>
      <c r="C63" s="36" t="s">
        <v>799</v>
      </c>
      <c r="D63" s="37">
        <v>0</v>
      </c>
      <c r="E63" s="38">
        <v>1938650</v>
      </c>
      <c r="F63" s="33"/>
    </row>
    <row r="64" spans="1:6" ht="16.5" customHeight="1">
      <c r="A64" s="14" t="s">
        <v>797</v>
      </c>
      <c r="B64" s="13">
        <v>33971</v>
      </c>
      <c r="C64" s="12" t="s">
        <v>799</v>
      </c>
      <c r="D64" s="29">
        <v>0</v>
      </c>
      <c r="E64" s="29">
        <v>1122150</v>
      </c>
      <c r="F64" s="33"/>
    </row>
    <row r="65" spans="1:6" ht="13.5" customHeight="1">
      <c r="A65" s="14" t="s">
        <v>797</v>
      </c>
      <c r="B65" s="13">
        <v>34919</v>
      </c>
      <c r="C65" s="14" t="s">
        <v>806</v>
      </c>
      <c r="D65" s="29">
        <v>0</v>
      </c>
      <c r="E65" s="29">
        <v>0</v>
      </c>
      <c r="F65" s="33"/>
    </row>
    <row r="66" spans="1:6" ht="15.75" customHeight="1">
      <c r="A66" s="14" t="s">
        <v>797</v>
      </c>
      <c r="B66" s="13">
        <v>35063</v>
      </c>
      <c r="C66" s="12" t="s">
        <v>799</v>
      </c>
      <c r="D66" s="29">
        <v>315000</v>
      </c>
      <c r="E66" s="29">
        <v>1839238</v>
      </c>
      <c r="F66" s="33"/>
    </row>
    <row r="67" spans="1:6" ht="13.5" customHeight="1">
      <c r="A67" s="14" t="s">
        <v>797</v>
      </c>
      <c r="B67" s="13">
        <v>35065</v>
      </c>
      <c r="C67" s="14" t="s">
        <v>799</v>
      </c>
      <c r="D67" s="29">
        <v>1450700</v>
      </c>
      <c r="E67" s="29">
        <v>0</v>
      </c>
      <c r="F67" s="33"/>
    </row>
    <row r="68" spans="1:6" ht="13.5" customHeight="1">
      <c r="A68" s="14" t="s">
        <v>797</v>
      </c>
      <c r="B68" s="13">
        <v>35249</v>
      </c>
      <c r="C68" s="12" t="s">
        <v>799</v>
      </c>
      <c r="D68" s="29">
        <v>0</v>
      </c>
      <c r="E68" s="29">
        <v>922657</v>
      </c>
      <c r="F68" s="33"/>
    </row>
    <row r="69" spans="1:6" ht="17.25" customHeight="1">
      <c r="A69" s="14" t="s">
        <v>797</v>
      </c>
      <c r="B69" s="13">
        <v>36096</v>
      </c>
      <c r="C69" s="12" t="s">
        <v>799</v>
      </c>
      <c r="D69" s="29">
        <v>13466006</v>
      </c>
      <c r="E69" s="29">
        <v>519562</v>
      </c>
      <c r="F69" s="33"/>
    </row>
    <row r="70" spans="1:6" ht="16.5" customHeight="1">
      <c r="A70" s="14" t="s">
        <v>797</v>
      </c>
      <c r="B70" s="13">
        <v>36352</v>
      </c>
      <c r="C70" s="12" t="s">
        <v>799</v>
      </c>
      <c r="D70" s="29">
        <v>3934409</v>
      </c>
      <c r="E70" s="29">
        <v>0</v>
      </c>
      <c r="F70" s="33"/>
    </row>
    <row r="71" spans="1:6">
      <c r="A71" s="33"/>
      <c r="B71" s="33"/>
      <c r="C71" s="33"/>
      <c r="D71" s="34">
        <v>157847763</v>
      </c>
      <c r="E71" s="34">
        <v>9542257</v>
      </c>
      <c r="F71" s="34">
        <v>167390020</v>
      </c>
    </row>
    <row r="72" spans="1:6">
      <c r="A72" s="44"/>
      <c r="B72" s="44"/>
      <c r="C72" s="44"/>
      <c r="D72" s="44"/>
      <c r="E72" s="44"/>
      <c r="F72" s="44"/>
    </row>
    <row r="73" spans="1:6">
      <c r="A73" s="45" t="s">
        <v>802</v>
      </c>
      <c r="B73" s="33"/>
      <c r="C73" s="45" t="s">
        <v>803</v>
      </c>
      <c r="D73" s="33"/>
      <c r="E73" s="33"/>
      <c r="F73" s="33"/>
    </row>
    <row r="74" spans="1:6">
      <c r="A74" s="46" t="s">
        <v>780</v>
      </c>
      <c r="B74" s="46" t="s">
        <v>781</v>
      </c>
      <c r="C74" s="46" t="s">
        <v>782</v>
      </c>
      <c r="D74" s="46" t="s">
        <v>783</v>
      </c>
      <c r="E74" s="46" t="s">
        <v>784</v>
      </c>
      <c r="F74" s="33"/>
    </row>
    <row r="75" spans="1:6">
      <c r="A75" s="12" t="s">
        <v>809</v>
      </c>
      <c r="B75" s="13">
        <v>15535</v>
      </c>
      <c r="C75" s="12" t="s">
        <v>810</v>
      </c>
      <c r="D75" s="29">
        <v>9130</v>
      </c>
      <c r="E75" s="29">
        <v>190000</v>
      </c>
      <c r="F75" s="33"/>
    </row>
    <row r="76" spans="1:6">
      <c r="A76" s="12" t="s">
        <v>814</v>
      </c>
      <c r="B76" s="13">
        <v>16308</v>
      </c>
      <c r="C76" s="12" t="s">
        <v>815</v>
      </c>
      <c r="D76" s="29">
        <v>438966</v>
      </c>
      <c r="E76" s="29">
        <v>0</v>
      </c>
      <c r="F76" s="33"/>
    </row>
    <row r="77" spans="1:6" ht="18.75">
      <c r="A77" s="14" t="s">
        <v>413</v>
      </c>
      <c r="B77" s="13">
        <v>16069</v>
      </c>
      <c r="C77" s="12" t="s">
        <v>816</v>
      </c>
      <c r="D77" s="29">
        <v>0</v>
      </c>
      <c r="E77" s="29">
        <v>1140000</v>
      </c>
      <c r="F77" s="33"/>
    </row>
    <row r="78" spans="1:6" ht="18.75">
      <c r="A78" s="14" t="s">
        <v>413</v>
      </c>
      <c r="B78" s="13">
        <v>16308</v>
      </c>
      <c r="C78" s="12" t="s">
        <v>816</v>
      </c>
      <c r="D78" s="29">
        <v>2121726</v>
      </c>
      <c r="E78" s="29">
        <v>0</v>
      </c>
      <c r="F78" s="33"/>
    </row>
    <row r="79" spans="1:6" ht="18.75">
      <c r="A79" s="14" t="s">
        <v>413</v>
      </c>
      <c r="B79" s="13">
        <v>16336</v>
      </c>
      <c r="C79" s="12" t="s">
        <v>816</v>
      </c>
      <c r="D79" s="29">
        <v>1465504</v>
      </c>
      <c r="E79" s="29">
        <v>0</v>
      </c>
      <c r="F79" s="33"/>
    </row>
    <row r="80" spans="1:6" ht="18.75">
      <c r="A80" s="14" t="s">
        <v>416</v>
      </c>
      <c r="B80" s="13">
        <v>10882</v>
      </c>
      <c r="C80" s="12" t="s">
        <v>813</v>
      </c>
      <c r="D80" s="29">
        <v>0</v>
      </c>
      <c r="E80" s="29">
        <v>13829147</v>
      </c>
      <c r="F80" s="33"/>
    </row>
    <row r="81" spans="1:6" ht="18.75">
      <c r="A81" s="14" t="s">
        <v>416</v>
      </c>
      <c r="B81" s="13">
        <v>10885</v>
      </c>
      <c r="C81" s="12" t="s">
        <v>813</v>
      </c>
      <c r="D81" s="29">
        <v>0</v>
      </c>
      <c r="E81" s="29">
        <v>559300</v>
      </c>
      <c r="F81" s="33"/>
    </row>
    <row r="82" spans="1:6">
      <c r="A82" s="12" t="s">
        <v>9</v>
      </c>
      <c r="B82" s="13">
        <v>10655</v>
      </c>
      <c r="C82" s="12" t="s">
        <v>794</v>
      </c>
      <c r="D82" s="29">
        <v>2065918</v>
      </c>
      <c r="E82" s="29">
        <v>0</v>
      </c>
      <c r="F82" s="33"/>
    </row>
    <row r="83" spans="1:6">
      <c r="A83" s="12" t="s">
        <v>9</v>
      </c>
      <c r="B83" s="13">
        <v>11088</v>
      </c>
      <c r="C83" s="12" t="s">
        <v>794</v>
      </c>
      <c r="D83" s="29">
        <v>2065918</v>
      </c>
      <c r="E83" s="29">
        <v>0</v>
      </c>
      <c r="F83" s="33"/>
    </row>
    <row r="84" spans="1:6">
      <c r="A84" s="12" t="s">
        <v>9</v>
      </c>
      <c r="B84" s="13">
        <v>11318</v>
      </c>
      <c r="C84" s="12" t="s">
        <v>794</v>
      </c>
      <c r="D84" s="29">
        <v>2065918</v>
      </c>
      <c r="E84" s="29">
        <v>0</v>
      </c>
      <c r="F84" s="33"/>
    </row>
    <row r="85" spans="1:6">
      <c r="A85" s="12" t="s">
        <v>9</v>
      </c>
      <c r="B85" s="13">
        <v>11319</v>
      </c>
      <c r="C85" s="12" t="s">
        <v>794</v>
      </c>
      <c r="D85" s="29">
        <v>2065918</v>
      </c>
      <c r="E85" s="29">
        <v>0</v>
      </c>
      <c r="F85" s="33"/>
    </row>
    <row r="86" spans="1:6">
      <c r="A86" s="12" t="s">
        <v>9</v>
      </c>
      <c r="B86" s="13">
        <v>11444</v>
      </c>
      <c r="C86" s="12" t="s">
        <v>794</v>
      </c>
      <c r="D86" s="29">
        <v>2065918</v>
      </c>
      <c r="E86" s="29">
        <v>0</v>
      </c>
      <c r="F86" s="33"/>
    </row>
    <row r="87" spans="1:6">
      <c r="A87" s="12" t="s">
        <v>9</v>
      </c>
      <c r="B87" s="13">
        <v>11475</v>
      </c>
      <c r="C87" s="12" t="s">
        <v>794</v>
      </c>
      <c r="D87" s="29">
        <v>2065918</v>
      </c>
      <c r="E87" s="29">
        <v>0</v>
      </c>
      <c r="F87" s="33"/>
    </row>
    <row r="88" spans="1:6">
      <c r="A88" s="12" t="s">
        <v>9</v>
      </c>
      <c r="B88" s="13">
        <v>11943</v>
      </c>
      <c r="C88" s="12" t="s">
        <v>794</v>
      </c>
      <c r="D88" s="29">
        <v>94588109</v>
      </c>
      <c r="E88" s="29">
        <v>0</v>
      </c>
      <c r="F88" s="33"/>
    </row>
    <row r="89" spans="1:6">
      <c r="A89" s="12" t="s">
        <v>9</v>
      </c>
      <c r="B89" s="13">
        <v>12083</v>
      </c>
      <c r="C89" s="12" t="s">
        <v>794</v>
      </c>
      <c r="D89" s="29">
        <v>50088109</v>
      </c>
      <c r="E89" s="29">
        <v>0</v>
      </c>
      <c r="F89" s="33"/>
    </row>
    <row r="90" spans="1:6">
      <c r="A90" s="12" t="s">
        <v>9</v>
      </c>
      <c r="B90" s="13">
        <v>12084</v>
      </c>
      <c r="C90" s="12" t="s">
        <v>794</v>
      </c>
      <c r="D90" s="29">
        <v>1977809</v>
      </c>
      <c r="E90" s="29">
        <v>0</v>
      </c>
      <c r="F90" s="33"/>
    </row>
    <row r="91" spans="1:6" ht="18.75">
      <c r="A91" s="14" t="s">
        <v>817</v>
      </c>
      <c r="B91" s="13">
        <v>39982</v>
      </c>
      <c r="C91" s="12" t="s">
        <v>818</v>
      </c>
      <c r="D91" s="29">
        <v>10441523</v>
      </c>
      <c r="E91" s="29">
        <v>0</v>
      </c>
      <c r="F91" s="33"/>
    </row>
    <row r="92" spans="1:6" ht="18.75">
      <c r="A92" s="14" t="s">
        <v>817</v>
      </c>
      <c r="B92" s="13">
        <v>40133</v>
      </c>
      <c r="C92" s="12" t="s">
        <v>818</v>
      </c>
      <c r="D92" s="29">
        <v>5365678</v>
      </c>
      <c r="E92" s="29">
        <v>0</v>
      </c>
      <c r="F92" s="33"/>
    </row>
    <row r="93" spans="1:6" ht="16.5" customHeight="1">
      <c r="A93" s="14" t="s">
        <v>797</v>
      </c>
      <c r="B93" s="13">
        <v>35063</v>
      </c>
      <c r="C93" s="14" t="s">
        <v>799</v>
      </c>
      <c r="D93" s="29">
        <v>0</v>
      </c>
      <c r="E93" s="29">
        <v>315000</v>
      </c>
      <c r="F93" s="33"/>
    </row>
    <row r="94" spans="1:6" ht="18.75">
      <c r="A94" s="14" t="s">
        <v>797</v>
      </c>
      <c r="B94" s="13">
        <v>35065</v>
      </c>
      <c r="C94" s="14" t="s">
        <v>799</v>
      </c>
      <c r="D94" s="29">
        <v>0</v>
      </c>
      <c r="E94" s="29">
        <v>1450698</v>
      </c>
      <c r="F94" s="33"/>
    </row>
    <row r="95" spans="1:6" ht="18.75">
      <c r="A95" s="14" t="s">
        <v>797</v>
      </c>
      <c r="B95" s="13">
        <v>36096</v>
      </c>
      <c r="C95" s="12" t="s">
        <v>799</v>
      </c>
      <c r="D95" s="29">
        <v>86074</v>
      </c>
      <c r="E95" s="29">
        <v>14168326</v>
      </c>
      <c r="F95" s="33"/>
    </row>
    <row r="96" spans="1:6" ht="18.75">
      <c r="A96" s="14" t="s">
        <v>797</v>
      </c>
      <c r="B96" s="13">
        <v>36352</v>
      </c>
      <c r="C96" s="14" t="s">
        <v>799</v>
      </c>
      <c r="D96" s="29">
        <v>0</v>
      </c>
      <c r="E96" s="29">
        <v>1885050</v>
      </c>
      <c r="F96" s="33"/>
    </row>
    <row r="97" spans="1:6" ht="13.5" customHeight="1">
      <c r="A97" s="14" t="s">
        <v>797</v>
      </c>
      <c r="B97" s="13">
        <v>37781</v>
      </c>
      <c r="C97" s="14" t="s">
        <v>819</v>
      </c>
      <c r="D97" s="29">
        <v>8208000</v>
      </c>
      <c r="E97" s="29">
        <v>69010</v>
      </c>
      <c r="F97" s="33"/>
    </row>
    <row r="98" spans="1:6" ht="15" customHeight="1">
      <c r="A98" s="14" t="s">
        <v>797</v>
      </c>
      <c r="B98" s="13">
        <v>38092</v>
      </c>
      <c r="C98" s="14" t="s">
        <v>799</v>
      </c>
      <c r="D98" s="29">
        <v>0</v>
      </c>
      <c r="E98" s="29">
        <v>1855684</v>
      </c>
      <c r="F98" s="33"/>
    </row>
    <row r="99" spans="1:6" ht="18.75">
      <c r="A99" s="14" t="s">
        <v>797</v>
      </c>
      <c r="B99" s="13">
        <v>38203</v>
      </c>
      <c r="C99" s="14" t="s">
        <v>799</v>
      </c>
      <c r="D99" s="29">
        <v>0</v>
      </c>
      <c r="E99" s="29">
        <v>1160548</v>
      </c>
      <c r="F99" s="33"/>
    </row>
    <row r="100" spans="1:6" ht="18.75">
      <c r="A100" s="14" t="s">
        <v>797</v>
      </c>
      <c r="B100" s="13">
        <v>38669</v>
      </c>
      <c r="C100" s="14" t="s">
        <v>799</v>
      </c>
      <c r="D100" s="29">
        <v>0</v>
      </c>
      <c r="E100" s="29">
        <v>917320</v>
      </c>
      <c r="F100" s="33"/>
    </row>
    <row r="101" spans="1:6" ht="18.75">
      <c r="A101" s="14" t="s">
        <v>797</v>
      </c>
      <c r="B101" s="13">
        <v>38792</v>
      </c>
      <c r="C101" s="14" t="s">
        <v>799</v>
      </c>
      <c r="D101" s="29">
        <v>0</v>
      </c>
      <c r="E101" s="29">
        <v>2829842</v>
      </c>
      <c r="F101" s="33"/>
    </row>
    <row r="102" spans="1:6" ht="18" customHeight="1">
      <c r="A102" s="14" t="s">
        <v>797</v>
      </c>
      <c r="B102" s="13">
        <v>39239</v>
      </c>
      <c r="C102" s="14" t="s">
        <v>806</v>
      </c>
      <c r="D102" s="29">
        <v>3092331</v>
      </c>
      <c r="E102" s="29">
        <v>0</v>
      </c>
      <c r="F102" s="33"/>
    </row>
    <row r="103" spans="1:6" ht="15.75" customHeight="1">
      <c r="A103" s="14" t="s">
        <v>797</v>
      </c>
      <c r="B103" s="13">
        <v>39369</v>
      </c>
      <c r="C103" s="14" t="s">
        <v>799</v>
      </c>
      <c r="D103" s="29">
        <v>555384</v>
      </c>
      <c r="E103" s="29">
        <v>0</v>
      </c>
      <c r="F103" s="33"/>
    </row>
    <row r="104" spans="1:6">
      <c r="A104" s="33"/>
      <c r="B104" s="33"/>
      <c r="C104" s="33"/>
      <c r="D104" s="31">
        <v>190833851</v>
      </c>
      <c r="E104" s="31">
        <v>40369925</v>
      </c>
      <c r="F104" s="31">
        <v>231203776</v>
      </c>
    </row>
  </sheetData>
  <mergeCells count="6">
    <mergeCell ref="A1:E1"/>
    <mergeCell ref="A2:B2"/>
    <mergeCell ref="G8:K8"/>
    <mergeCell ref="G22:K22"/>
    <mergeCell ref="A46:B46"/>
    <mergeCell ref="D46:F46"/>
  </mergeCells>
  <pageMargins left="0.23622047244094499" right="0.23622047244094499" top="0.74803149606299202" bottom="0.74803149606299202" header="0.31496062992126" footer="0.31496062992126"/>
  <pageSetup paperSize="14" scale="50" fitToWidth="0"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8</vt:i4>
      </vt:variant>
    </vt:vector>
  </HeadingPairs>
  <TitlesOfParts>
    <vt:vector size="31" baseType="lpstr">
      <vt:lpstr>9. PROPUESTA ECON</vt:lpstr>
      <vt:lpstr>10. APOYO IND NAL</vt:lpstr>
      <vt:lpstr>12. TRDM</vt:lpstr>
      <vt:lpstr>13. TRME</vt:lpstr>
      <vt:lpstr>14. AUTOMÓVILES</vt:lpstr>
      <vt:lpstr>15. MANEJO</vt:lpstr>
      <vt:lpstr>16. RCE</vt:lpstr>
      <vt:lpstr>17 RCSP</vt:lpstr>
      <vt:lpstr>17.1 FORM. RCSP</vt:lpstr>
      <vt:lpstr>VIDA GRUPO</vt:lpstr>
      <vt:lpstr>18. POLIZA DE R.CIVIL CONTRACTU</vt:lpstr>
      <vt:lpstr>TRANSPORTES</vt:lpstr>
      <vt:lpstr>RESUMEN PROGRAMA</vt:lpstr>
      <vt:lpstr>ANEXO 1. EDIFICACIONES</vt:lpstr>
      <vt:lpstr>ANEXO 2. TRME</vt:lpstr>
      <vt:lpstr>ANEXO 4. RCSP</vt:lpstr>
      <vt:lpstr>ANEXO 3. AUTOMÓVILES</vt:lpstr>
      <vt:lpstr>ANEXO 5. RCC</vt:lpstr>
      <vt:lpstr>ANEXO6. MANEJO</vt:lpstr>
      <vt:lpstr>ANEXO PARQ AUTOMOT REPOSO- BAJA</vt:lpstr>
      <vt:lpstr>VIDA GRUPO </vt:lpstr>
      <vt:lpstr>SOAT</vt:lpstr>
      <vt:lpstr>ANEXO 7,SINIESTRALIDAD</vt:lpstr>
      <vt:lpstr>'12. TRDM'!Área_de_impresión</vt:lpstr>
      <vt:lpstr>'14. AUTOMÓVILES'!Área_de_impresión</vt:lpstr>
      <vt:lpstr>'16. RCE'!Área_de_impresión</vt:lpstr>
      <vt:lpstr>'17 RCSP'!Área_de_impresión</vt:lpstr>
      <vt:lpstr>'12. TRDM'!Títulos_a_imprimir</vt:lpstr>
      <vt:lpstr>'14. AUTOMÓVILES'!Títulos_a_imprimir</vt:lpstr>
      <vt:lpstr>'15. MANEJO'!Títulos_a_imprimir</vt:lpstr>
      <vt:lpstr>'16. RCE'!Títulos_a_imprimir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USUARIO</cp:lastModifiedBy>
  <cp:lastPrinted>2025-03-17T20:49:55Z</cp:lastPrinted>
  <dcterms:created xsi:type="dcterms:W3CDTF">2004-06-05T22:15:00Z</dcterms:created>
  <dcterms:modified xsi:type="dcterms:W3CDTF">2026-05-21T15:34:38Z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6F4BDB4FBE0F40B1A2DA902DAE554CDD</vt:lpwstr>
  </property>
  <property fmtid="{D5CDD505-2E9C-101B-9397-08002B2CF9AE}" pid="3" name="KSOProductBuildVer">
    <vt:lpwstr>2058-11.2.0.11074</vt:lpwstr>
  </property>
</Properties>
</file>