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sena4-my.sharepoint.com/personal/agarciag_sena_edu_co/Documents/CFC 2026/CONTRATACION DE BIENES Y SERVICIOS 2026/1. GIRAS TECNICAS/1. PRESTACION DE SERVICIOS-GIRA TECNICA/ADICCION Y PRORROGA/"/>
    </mc:Choice>
  </mc:AlternateContent>
  <xr:revisionPtr revIDLastSave="69" documentId="8_{F65DA9D5-F488-4ACE-8985-A935AAE06041}" xr6:coauthVersionLast="47" xr6:coauthVersionMax="47" xr10:uidLastSave="{32290AB1-F61B-4A03-B309-46892639260D}"/>
  <bookViews>
    <workbookView xWindow="-120" yWindow="-120" windowWidth="29040" windowHeight="15720" xr2:uid="{00000000-000D-0000-FFFF-FFFF00000000}"/>
  </bookViews>
  <sheets>
    <sheet name="Gira 1 Prod. Ganade Pto. Boyaca" sheetId="8" r:id="rId1"/>
    <sheet name="GIRA 2 Trat. Agua Manizales-Chi" sheetId="1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8" l="1"/>
  <c r="F15" i="8"/>
  <c r="F16" i="11" l="1"/>
  <c r="F9" i="8"/>
  <c r="F13" i="11"/>
  <c r="F10" i="11"/>
  <c r="F15" i="11"/>
  <c r="F14" i="11"/>
  <c r="F12" i="11"/>
  <c r="F11" i="11"/>
  <c r="F12" i="8"/>
  <c r="F13" i="8"/>
  <c r="F11" i="8"/>
  <c r="F10" i="8"/>
  <c r="F17" i="11" l="1"/>
  <c r="F18" i="11" s="1"/>
  <c r="F16" i="8"/>
  <c r="F19" i="11" l="1"/>
  <c r="F17" i="8" l="1"/>
  <c r="F18" i="8" s="1"/>
  <c r="L22" i="8" s="1"/>
  <c r="M22" i="8" l="1"/>
  <c r="L24" i="8"/>
</calcChain>
</file>

<file path=xl/sharedStrings.xml><?xml version="1.0" encoding="utf-8"?>
<sst xmlns="http://schemas.openxmlformats.org/spreadsheetml/2006/main" count="51" uniqueCount="35">
  <si>
    <t xml:space="preserve">ITEM </t>
  </si>
  <si>
    <t>NOMBRE DEL  EVENTO O SERVICIO</t>
  </si>
  <si>
    <t>DESCRIPCIÓN TÉCNICA DEL EVENTO O SERVICIO</t>
  </si>
  <si>
    <t>CANTIDAD</t>
  </si>
  <si>
    <t>VALOR UNITARIO SIN IVA</t>
  </si>
  <si>
    <t>VALOR TOTAL</t>
  </si>
  <si>
    <t xml:space="preserve">ALIMENTACION </t>
  </si>
  <si>
    <t>Desayuno: Desayuno con mínimo disponibilidad para seleccionar entre: dos proteínas, dos harinas, dos bebidas frías, dos bebidas calientes  y dos frutas.</t>
  </si>
  <si>
    <t>Almuerzo:           
Los almuerzos deberán contener como mínimo, los siguientes productos:
• Fruta: Porciones 80gr
• Entrada caliente: Cremas, potajes, sopas, consomés: 270 gramos
• Alimento proteico: Res 120 gr, cerdo 130 gr, pollo 150 gr, pescado 150 gr.
• Farináceo arroz, papa, yuca, plátano, entre otros - 100 gr
• Leguminosas fríjol, garbanzo, lenteja, arveja entre otros - 140 gr.
• Bebida Jugos(fruta), limonada, gaseosa, 210 cm3
• Hortalizas frías, calientes, mixtas u otras - 125 gr
• Postre: 80 gr</t>
  </si>
  <si>
    <t>Cena:           
La cena deberán contener como mínimo, los siguientes productos:
• Alimento proteico: ( que entre las tres opciones las cuales son:  res - cerdo -pollo,  sumen 250 gr por porción).
• Farináceo : papa, yuca, plátano, entre otros - 100 gr
• Bebida Jugos(fruta), limonada, gaseosa, 210 cm3
• Hortalizas Frías - 125 gr
• Postre: 80 gr</t>
  </si>
  <si>
    <t>Refrigerio mañana:  Refrigerio balanceado, que incluya producto de panadería de 100 gr, fruta e hidratación de 210 cm3</t>
  </si>
  <si>
    <t>Refrigerio tarde:  Refrigerio balanceado, que incluya producto de panadería de 100 gr, fruta e hidratación de 210 cm3</t>
  </si>
  <si>
    <t>HOSPEDAJE: Alojamiento en hoteles reconocidos y legalmente establecidos, en la ciudad principal con los destinos indicados, que cumplan con toda la normatividad legal existente, para acomodación de las personas, en fechas diferentes según la programacion requerida por el SENA para las giras técnicas y de la siguiente forma:
- La habitación deberá contar con baño privado. 
- Incluye seguro hotelero.      
- Contar con servicio de  wi-fi en las habitaciones y áreas comunes.
- Las habitaciones deben incluir agua caliente, televisión por cable, toallas y elementos de aseo durante toda la estadía.  
- Retirar los productos de minibar, y no autorizar la venta adicional de bebidas alcohólicas a los aprendices.</t>
  </si>
  <si>
    <t>dias</t>
  </si>
  <si>
    <t>TRANSPORTE : Servicio de transporte en vehículos modelo 2015 o más reciente, para la realización del numero de aprendices en  recorridos ida y regreso. Los vehiculos deben tener capacidad para transportar cómodamente al numero de personas por gira tecnica,  que se desplazarán para asistir a las giras , y encontrarse en óptimas condiciones técnico mecánicas y de funcionamiento. 
El servicio de transporte debe comprender los recorridos de ida y regreso para los participantes desde el municipio de origen hasta el sitio donde se ejecutará la gira tecnica Así: 
Municipios de origen y regreso, y número de giras tecnicas de: Manizales - Puerto Boyacá - Manizales</t>
  </si>
  <si>
    <t xml:space="preserve">VALOR UNITARIO </t>
  </si>
  <si>
    <t>SUBTOTAL</t>
  </si>
  <si>
    <t>IVA DEL 19%</t>
  </si>
  <si>
    <t>IVA DEL 19 %</t>
  </si>
  <si>
    <t>PROCESO DE GESTIÓN CONTRACTUAL
ANEXO 7 FORMATO ANEXO FICHA TÉCNICA</t>
  </si>
  <si>
    <t>TRANSPORTE : 
Servicio de transporte en vehículos modelo 2015 o más reciente, para la realización del numero de aprendices en  recorridos ida y regreso. Los vehiculos deben tener capacidad para transportar cómodamente al numero de personas por gira tecnica,  que se desplazarán para asistir a las giras , y encontrarse en óptimas condiciones técnico mecánicas y de funcionamiento. 
El servicio de transporte debe comprender los recorridos de ida y regreso para los participantes desde el municipio de origen hasta el sitio donde se ejecutará la gira tecnica Así: 
Municipios de origen y regreso, y número de giras tecnicas: DeAnserma - Manizales - Chinchina- La esmeralda- Manizales - Anserma</t>
  </si>
  <si>
    <t>MANIZALES: Gira Grupo  TRATAMIENTO DE AGUA 13 - Anserma Recorido: Anserma - Manizales - Chinchina- La esmeralda- Manizales - Anserma</t>
  </si>
  <si>
    <t>HOSPEDAJE: 
Alojamiento en hoteles reconocidos y legalmente establecidos, en la ciudad principal con los destinos indicados, que cumplan con toda la normatividad legal existente, para acomodación de las personas, en fechas diferentes según la programacion requerida por el SENA para las giras técnicas y de la siguiente forma:
- La habitación deberá contar con baño privado. 
- Incluye seguro hotelero.      
- Contar con servicio de  wi-fi en las habitaciones y áreas comunes.
- Las habitaciones deben incluir agua caliente, televisión por cable, toallas y elementos de aseo durante toda la estadía.  
- Retirar los productos de minibar, y no autorizar la venta adicional de bebidas alcohólicas a los aprendices.</t>
  </si>
  <si>
    <t>Puerto Boyacá: Gira Grupo TGO PRODUCCIÓN GANADERA  
Recorido: Manizales - Puerto Boyacá -Manizales. Realizar ruta a  Empresas del sector en  trayecto del transporte: SENA Manizales  Puerto Boyacá - Manizales</t>
  </si>
  <si>
    <t>MANIZALES, ABRIL 13 DE 2026
Señores
SERVICIO NACIONAL DE APRENDIZAJE SENA 
Manizales
Ref.: Proceso MINIMA CUANTIA
OBJETO DEL CONTRATO: 17_9112_210 PRESTAR SERVICIOS LOGÍSTICOS PARA EJECUTAR LAS GIRAS TÉCNICAS DE LOS PROGRAMAS DE FORMACIÓN EN EL CENTRO PARA LA FORMACIÓN CAFETERA SENA, REGIONAL CALDAS.
El valor total con todos los impuestos, costos directos e indirectos es($8.157.450) ( OCHO MILLONES CIENTO CINCUENTA Y SIETE MIL CUATROCIENTOS CINCUENTA PESOS PESOS MCTE)
FABIO ANDRES PALOMINO ATEHORTUA, actuando en calidad de REPRESENTANTE LEGAL (persona natural oferente, o el representante legal, o apoderado), de M&amp;F CATERING, SERVICVIOS Y EVENTOS SAS (nombre del proponente o del integrante del consorcio o unión temporal), certifico que se cumplirá con todas las especificaciones técnicas requeridas para la ejecución del contrato.</t>
  </si>
  <si>
    <t>MANIZALES, ABRIL 13 DE 2026
Señores
SERVICIO NACIONAL DE APRENDIZAJE SENA 
Manizales
Ref.: Proceso MINIMA CUANTIA
OBJETO DEL CONTRATO: 17_9112_210 PRESTAR SERVICIOS LOGÍSTICOS PARA EJECUTAR LAS GIRAS TÉCNICAS DE LOS PROGRAMAS DE FORMACIÓN EN EL CENTRO PARA LA FORMACIÓN CAFETERA SENA, REGIONAL CALDAS.
El valor total con todos los impuestos, costos directos e indirectos es($5.697.720) (CINCO MILLONES SEISCIENTOS NOVENTA Y SISTE MIL SETECIENTOS VEINTE PESOS MCTE)
FABIO ANDRES PALOMINO ATEHORTUA, actuando en calidad de REPRESENTANTE LEGAL (persona natural oferente, o el representante legal, o apoderado), de M&amp;F CATERING, SERVICVIOS Y EVENTOS SAS (nombre del proponente o del integrante del consorcio o unión temporal), certifico que se cumplirá con todas las especificaciones técnicas requeridas para la ejecución del contrato.</t>
  </si>
  <si>
    <t>valor cdp</t>
  </si>
  <si>
    <t>valor con adicion</t>
  </si>
  <si>
    <t>valor contrato</t>
  </si>
  <si>
    <t>saldo en cdp</t>
  </si>
  <si>
    <t>valor adicion</t>
  </si>
  <si>
    <t xml:space="preserve"> Grupo TGO PRODUCCIÓN GANADERA    Una (1) NOCHE - Acomodación DOBLE en Puerto Boyacá</t>
  </si>
  <si>
    <t>1  GRUPO GIRA TGO PRODUCCIÓN GANADERA Cantidad 23 personas</t>
  </si>
  <si>
    <t>1 GRUPO GIRAS TECNICAS- TÉCNICO EN TRATAMIENTO DE AGUA  Cantidad 16 personas</t>
  </si>
  <si>
    <t>Grupo  TRATAMIENTO DE AGUA (16)   Una (1) NOCHE - Acomodación DOBLE en 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</si>
</sst>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0"/>
    <numFmt numFmtId="165" formatCode="&quot;$&quot;\ #,##0"/>
  </numFmts>
  <fonts count="20" x14ac:knownFonts="1">
    <font>
      <sz val="12"/>
      <color theme="1"/>
      <name val="Calibri"/>
      <family val="2"/>
      <scheme val="minor"/>
    </font>
    <font>
      <b/>
      <sz val="11"/>
      <color theme="1"/>
      <name val="Arial"/>
      <family val="2"/>
    </font>
    <font>
      <sz val="11"/>
      <color theme="1"/>
      <name val="Arial"/>
      <family val="2"/>
    </font>
    <font>
      <b/>
      <sz val="11"/>
      <color rgb="FF000000"/>
      <name val="Arial"/>
      <family val="2"/>
    </font>
    <font>
      <b/>
      <sz val="11"/>
      <name val="Arial"/>
      <family val="2"/>
    </font>
    <font>
      <sz val="11"/>
      <name val="Arial"/>
      <family val="2"/>
    </font>
    <font>
      <b/>
      <sz val="10"/>
      <color theme="1"/>
      <name val="Arial"/>
      <family val="2"/>
    </font>
    <font>
      <sz val="11"/>
      <color rgb="FF000000"/>
      <name val="Calibri"/>
      <family val="2"/>
      <scheme val="minor"/>
    </font>
    <font>
      <b/>
      <sz val="11"/>
      <color rgb="FF000000"/>
      <name val="Calibri"/>
      <family val="2"/>
      <scheme val="minor"/>
    </font>
    <font>
      <sz val="10"/>
      <color rgb="FF000000"/>
      <name val="Arial"/>
      <family val="2"/>
    </font>
    <font>
      <b/>
      <sz val="10"/>
      <color rgb="FF000000"/>
      <name val="Arial"/>
      <family val="2"/>
    </font>
    <font>
      <b/>
      <sz val="11"/>
      <color rgb="FFFF0000"/>
      <name val="Arial"/>
      <family val="2"/>
    </font>
    <font>
      <sz val="12"/>
      <color theme="0"/>
      <name val="Calibri"/>
      <family val="2"/>
      <scheme val="minor"/>
    </font>
    <font>
      <sz val="11"/>
      <color theme="0"/>
      <name val="Arial"/>
      <family val="2"/>
    </font>
    <font>
      <sz val="9"/>
      <color theme="0"/>
      <name val="Arial"/>
      <family val="2"/>
    </font>
    <font>
      <b/>
      <sz val="11"/>
      <name val="Calibri"/>
      <family val="2"/>
      <scheme val="minor"/>
    </font>
    <font>
      <sz val="11"/>
      <name val="Calibri"/>
      <family val="2"/>
      <scheme val="minor"/>
    </font>
    <font>
      <sz val="12"/>
      <name val="Calibri"/>
      <family val="2"/>
      <scheme val="minor"/>
    </font>
    <font>
      <b/>
      <sz val="10"/>
      <name val="Arial"/>
      <family val="2"/>
    </font>
    <font>
      <sz val="10"/>
      <name val="Arial"/>
      <family val="2"/>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1" fillId="0" borderId="1" xfId="0" applyFont="1" applyBorder="1"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1" fillId="0" borderId="0" xfId="0" applyFont="1" applyAlignment="1">
      <alignment vertical="center" wrapText="1"/>
    </xf>
    <xf numFmtId="0" fontId="1" fillId="0" borderId="1" xfId="0" applyFont="1" applyBorder="1" applyAlignment="1">
      <alignment vertical="center" wrapText="1"/>
    </xf>
    <xf numFmtId="0" fontId="4" fillId="0" borderId="1" xfId="0" applyFont="1" applyBorder="1" applyAlignment="1">
      <alignment vertical="center"/>
    </xf>
    <xf numFmtId="164" fontId="3" fillId="2" borderId="1" xfId="0" applyNumberFormat="1" applyFont="1" applyFill="1" applyBorder="1" applyAlignment="1">
      <alignment horizontal="center" vertical="center" wrapText="1"/>
    </xf>
    <xf numFmtId="164" fontId="1" fillId="0" borderId="1" xfId="0" applyNumberFormat="1" applyFont="1" applyBorder="1" applyAlignment="1">
      <alignment horizontal="center" vertical="center"/>
    </xf>
    <xf numFmtId="164" fontId="2" fillId="0" borderId="0" xfId="0" applyNumberFormat="1" applyFont="1" applyAlignment="1">
      <alignment horizontal="center" vertical="center"/>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165" fontId="3" fillId="2" borderId="1" xfId="0" applyNumberFormat="1" applyFont="1" applyFill="1" applyBorder="1" applyAlignment="1">
      <alignment horizontal="center" vertical="center" wrapText="1"/>
    </xf>
    <xf numFmtId="0" fontId="1" fillId="0" borderId="1" xfId="0" applyFont="1" applyBorder="1" applyAlignment="1">
      <alignment horizontal="center" vertical="center"/>
    </xf>
    <xf numFmtId="0" fontId="5" fillId="0" borderId="1" xfId="0" applyFont="1" applyBorder="1" applyAlignment="1">
      <alignment vertical="center" wrapText="1"/>
    </xf>
    <xf numFmtId="0" fontId="0" fillId="0" borderId="0" xfId="0" applyAlignment="1">
      <alignment horizontal="center" vertical="center"/>
    </xf>
    <xf numFmtId="0" fontId="7" fillId="0" borderId="0" xfId="0" applyFont="1" applyAlignment="1">
      <alignment horizontal="center" vertical="top"/>
    </xf>
    <xf numFmtId="0" fontId="8" fillId="0" borderId="0" xfId="0" applyFont="1" applyAlignment="1">
      <alignment horizontal="center" vertical="center"/>
    </xf>
    <xf numFmtId="0" fontId="7" fillId="0" borderId="0" xfId="0" applyFont="1" applyAlignment="1">
      <alignment horizontal="left" vertical="top"/>
    </xf>
    <xf numFmtId="0" fontId="9" fillId="0" borderId="0" xfId="0" applyFont="1" applyAlignment="1">
      <alignment horizontal="center" vertical="top"/>
    </xf>
    <xf numFmtId="0" fontId="10" fillId="0" borderId="0" xfId="0" applyFont="1" applyAlignment="1">
      <alignment horizontal="center" vertical="center"/>
    </xf>
    <xf numFmtId="0" fontId="9" fillId="0" borderId="0" xfId="0" applyFont="1" applyAlignment="1">
      <alignment horizontal="left" vertical="top"/>
    </xf>
    <xf numFmtId="0" fontId="10" fillId="0" borderId="0" xfId="0" applyFont="1" applyAlignment="1">
      <alignment horizontal="left" vertical="top"/>
    </xf>
    <xf numFmtId="0" fontId="10" fillId="0" borderId="0" xfId="0" applyFont="1" applyAlignment="1">
      <alignment horizontal="center" vertical="top"/>
    </xf>
    <xf numFmtId="0" fontId="11" fillId="0" borderId="1" xfId="0" applyFont="1" applyBorder="1" applyAlignment="1">
      <alignment horizontal="center" vertical="center" wrapText="1"/>
    </xf>
    <xf numFmtId="1" fontId="11" fillId="0" borderId="1" xfId="0" applyNumberFormat="1" applyFont="1" applyBorder="1" applyAlignment="1">
      <alignment horizontal="center" vertical="center" wrapText="1"/>
    </xf>
    <xf numFmtId="0" fontId="12" fillId="0" borderId="0" xfId="0" applyFont="1"/>
    <xf numFmtId="164" fontId="12" fillId="0" borderId="0" xfId="0" applyNumberFormat="1" applyFont="1"/>
    <xf numFmtId="0" fontId="13" fillId="0" borderId="0" xfId="0" applyFont="1" applyAlignment="1">
      <alignment horizontal="center" vertical="center"/>
    </xf>
    <xf numFmtId="3" fontId="14" fillId="0" borderId="0" xfId="0" applyNumberFormat="1" applyFont="1"/>
    <xf numFmtId="3" fontId="13" fillId="0" borderId="0" xfId="0" applyNumberFormat="1" applyFont="1" applyAlignment="1">
      <alignment horizontal="center" vertical="center"/>
    </xf>
    <xf numFmtId="0" fontId="6" fillId="0" borderId="0" xfId="0" applyFont="1" applyAlignment="1">
      <alignment horizontal="center" vertical="center" wrapText="1"/>
    </xf>
    <xf numFmtId="0" fontId="6"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3" borderId="2"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5" fillId="0" borderId="0" xfId="0" applyFont="1" applyAlignment="1">
      <alignment horizontal="center" vertical="center"/>
    </xf>
    <xf numFmtId="0" fontId="16" fillId="0" borderId="0" xfId="0" applyFont="1" applyAlignment="1">
      <alignment horizontal="left" vertical="top"/>
    </xf>
    <xf numFmtId="0" fontId="17" fillId="0" borderId="0" xfId="0" applyFont="1" applyAlignment="1">
      <alignment horizontal="center" vertical="center"/>
    </xf>
    <xf numFmtId="0" fontId="17" fillId="0" borderId="0" xfId="0" applyFont="1"/>
    <xf numFmtId="0" fontId="18" fillId="0" borderId="0" xfId="0" applyFont="1" applyAlignment="1">
      <alignment horizontal="center" vertical="center"/>
    </xf>
    <xf numFmtId="0" fontId="19" fillId="0" borderId="0" xfId="0" applyFont="1" applyAlignment="1">
      <alignment horizontal="left" vertical="top"/>
    </xf>
    <xf numFmtId="0" fontId="5" fillId="0" borderId="0" xfId="0" applyFont="1" applyAlignment="1">
      <alignment horizontal="center" vertical="center"/>
    </xf>
    <xf numFmtId="164" fontId="5"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1CF83-59F3-40CA-BC73-0BE8D19BFC70}">
  <dimension ref="A1:P36"/>
  <sheetViews>
    <sheetView tabSelected="1" topLeftCell="A15" zoomScale="85" workbookViewId="0">
      <selection activeCell="F29" sqref="F29"/>
    </sheetView>
  </sheetViews>
  <sheetFormatPr baseColWidth="10" defaultColWidth="12.125" defaultRowHeight="14.25" x14ac:dyDescent="0.25"/>
  <cols>
    <col min="1" max="1" width="8.875" style="2" customWidth="1"/>
    <col min="2" max="2" width="46" style="2" customWidth="1"/>
    <col min="3" max="3" width="32.875" style="2" customWidth="1"/>
    <col min="4" max="4" width="12.375" style="2" bestFit="1" customWidth="1"/>
    <col min="5" max="5" width="12.375" style="2" customWidth="1"/>
    <col min="6" max="6" width="14.375" style="11" bestFit="1" customWidth="1"/>
    <col min="7" max="11" width="12.125" style="2"/>
    <col min="12" max="12" width="17.875" style="2" customWidth="1"/>
    <col min="13" max="16384" width="12.125" style="2"/>
  </cols>
  <sheetData>
    <row r="1" spans="1:6" customFormat="1" ht="39.950000000000003" customHeight="1" x14ac:dyDescent="0.25">
      <c r="A1" s="33" t="s">
        <v>19</v>
      </c>
      <c r="B1" s="33"/>
      <c r="C1" s="33"/>
      <c r="D1" s="33"/>
      <c r="E1" s="33"/>
      <c r="F1" s="33"/>
    </row>
    <row r="2" spans="1:6" customFormat="1" ht="72.75" customHeight="1" x14ac:dyDescent="0.25">
      <c r="A2" s="34" t="s">
        <v>24</v>
      </c>
      <c r="B2" s="34"/>
      <c r="C2" s="34"/>
      <c r="D2" s="34"/>
      <c r="E2" s="34"/>
      <c r="F2" s="34"/>
    </row>
    <row r="3" spans="1:6" customFormat="1" ht="93" customHeight="1" x14ac:dyDescent="0.25">
      <c r="A3" s="34"/>
      <c r="B3" s="34"/>
      <c r="C3" s="34"/>
      <c r="D3" s="34"/>
      <c r="E3" s="34"/>
      <c r="F3" s="34"/>
    </row>
    <row r="4" spans="1:6" customFormat="1" ht="103.5" customHeight="1" x14ac:dyDescent="0.25">
      <c r="A4" s="34"/>
      <c r="B4" s="34"/>
      <c r="C4" s="34"/>
      <c r="D4" s="34"/>
      <c r="E4" s="34"/>
      <c r="F4" s="34"/>
    </row>
    <row r="6" spans="1:6" x14ac:dyDescent="0.25">
      <c r="D6" s="2" t="s">
        <v>13</v>
      </c>
    </row>
    <row r="7" spans="1:6" ht="25.5" customHeight="1" x14ac:dyDescent="0.25">
      <c r="A7" s="37" t="s">
        <v>32</v>
      </c>
      <c r="B7" s="38"/>
      <c r="C7" s="39"/>
      <c r="D7" s="1">
        <v>2</v>
      </c>
      <c r="E7" s="15"/>
      <c r="F7" s="10"/>
    </row>
    <row r="8" spans="1:6" ht="45" x14ac:dyDescent="0.25">
      <c r="A8" s="3" t="s">
        <v>0</v>
      </c>
      <c r="B8" s="4" t="s">
        <v>1</v>
      </c>
      <c r="C8" s="4" t="s">
        <v>2</v>
      </c>
      <c r="D8" s="4" t="s">
        <v>3</v>
      </c>
      <c r="E8" s="5" t="s">
        <v>4</v>
      </c>
      <c r="F8" s="9" t="s">
        <v>5</v>
      </c>
    </row>
    <row r="9" spans="1:6" ht="254.25" customHeight="1" x14ac:dyDescent="0.25">
      <c r="A9" s="7">
        <v>1</v>
      </c>
      <c r="B9" s="16" t="s">
        <v>14</v>
      </c>
      <c r="C9" s="12" t="s">
        <v>23</v>
      </c>
      <c r="D9" s="26">
        <v>23</v>
      </c>
      <c r="E9" s="5">
        <v>135000</v>
      </c>
      <c r="F9" s="9">
        <f>+E9*D9</f>
        <v>3105000</v>
      </c>
    </row>
    <row r="10" spans="1:6" ht="71.25" x14ac:dyDescent="0.25">
      <c r="A10" s="7">
        <v>2</v>
      </c>
      <c r="B10" s="8" t="s">
        <v>6</v>
      </c>
      <c r="C10" s="12" t="s">
        <v>7</v>
      </c>
      <c r="D10" s="27">
        <v>46</v>
      </c>
      <c r="E10" s="5">
        <v>15000</v>
      </c>
      <c r="F10" s="9">
        <f t="shared" ref="F10:F13" si="0">+E10*D10</f>
        <v>690000</v>
      </c>
    </row>
    <row r="11" spans="1:6" ht="256.5" x14ac:dyDescent="0.25">
      <c r="A11" s="7"/>
      <c r="B11" s="8"/>
      <c r="C11" s="12" t="s">
        <v>8</v>
      </c>
      <c r="D11" s="26">
        <v>46</v>
      </c>
      <c r="E11" s="5">
        <v>19000</v>
      </c>
      <c r="F11" s="9">
        <f t="shared" si="0"/>
        <v>874000</v>
      </c>
    </row>
    <row r="12" spans="1:6" ht="171" x14ac:dyDescent="0.25">
      <c r="A12" s="7"/>
      <c r="B12" s="8"/>
      <c r="C12" s="12" t="s">
        <v>9</v>
      </c>
      <c r="D12" s="26">
        <v>23</v>
      </c>
      <c r="E12" s="5">
        <v>19000</v>
      </c>
      <c r="F12" s="9">
        <f t="shared" si="0"/>
        <v>437000</v>
      </c>
    </row>
    <row r="13" spans="1:6" ht="57" x14ac:dyDescent="0.25">
      <c r="A13" s="7"/>
      <c r="B13" s="8"/>
      <c r="C13" s="12" t="s">
        <v>10</v>
      </c>
      <c r="D13" s="26">
        <v>50</v>
      </c>
      <c r="E13" s="5">
        <v>9000</v>
      </c>
      <c r="F13" s="9">
        <f t="shared" si="0"/>
        <v>450000</v>
      </c>
    </row>
    <row r="14" spans="1:6" ht="57" x14ac:dyDescent="0.25">
      <c r="A14" s="7"/>
      <c r="B14" s="8"/>
      <c r="C14" s="12" t="s">
        <v>11</v>
      </c>
      <c r="D14" s="26">
        <v>92</v>
      </c>
      <c r="E14" s="5">
        <v>9000</v>
      </c>
      <c r="F14" s="9">
        <f>+E14*D14</f>
        <v>828000</v>
      </c>
    </row>
    <row r="15" spans="1:6" ht="256.5" x14ac:dyDescent="0.25">
      <c r="A15" s="7">
        <v>3</v>
      </c>
      <c r="B15" s="16" t="s">
        <v>12</v>
      </c>
      <c r="C15" s="12" t="s">
        <v>31</v>
      </c>
      <c r="D15" s="26">
        <v>12</v>
      </c>
      <c r="E15" s="5">
        <v>140000</v>
      </c>
      <c r="F15" s="9">
        <f>+E15*D15</f>
        <v>1680000</v>
      </c>
    </row>
    <row r="16" spans="1:6" ht="15" x14ac:dyDescent="0.25">
      <c r="A16" s="6"/>
      <c r="B16" s="6"/>
      <c r="D16" s="35" t="s">
        <v>16</v>
      </c>
      <c r="E16" s="36"/>
      <c r="F16" s="9">
        <f>SUM(F9:F15)</f>
        <v>8064000</v>
      </c>
    </row>
    <row r="17" spans="2:16" ht="15" x14ac:dyDescent="0.25">
      <c r="D17" s="35" t="s">
        <v>18</v>
      </c>
      <c r="E17" s="36"/>
      <c r="F17" s="10">
        <f>+F16*0.19</f>
        <v>1532160</v>
      </c>
    </row>
    <row r="18" spans="2:16" ht="15" x14ac:dyDescent="0.25">
      <c r="D18" s="35" t="s">
        <v>5</v>
      </c>
      <c r="E18" s="36"/>
      <c r="F18" s="10">
        <f>+F16+F17</f>
        <v>9596160</v>
      </c>
    </row>
    <row r="20" spans="2:16" customFormat="1" ht="39.950000000000003" customHeight="1" x14ac:dyDescent="0.25">
      <c r="B20" s="18"/>
      <c r="C20" s="40"/>
      <c r="D20" s="41"/>
      <c r="E20" s="42"/>
      <c r="F20" s="43"/>
      <c r="G20" s="28"/>
      <c r="H20" s="28"/>
      <c r="I20" s="28"/>
      <c r="J20" s="28"/>
      <c r="K20" s="28"/>
      <c r="L20" s="28"/>
      <c r="M20" s="28"/>
      <c r="N20" s="28"/>
      <c r="O20" s="28"/>
      <c r="P20" s="43"/>
    </row>
    <row r="21" spans="2:16" customFormat="1" ht="39.950000000000003" customHeight="1" x14ac:dyDescent="0.25">
      <c r="B21" s="18"/>
      <c r="C21" s="40"/>
      <c r="D21" s="41"/>
      <c r="E21" s="42"/>
      <c r="F21" s="43"/>
      <c r="G21" s="28"/>
      <c r="H21" s="28"/>
      <c r="I21" s="28"/>
      <c r="J21" s="28"/>
      <c r="K21" s="28"/>
      <c r="L21" s="28" t="s">
        <v>27</v>
      </c>
      <c r="M21" s="28" t="s">
        <v>29</v>
      </c>
      <c r="N21" s="28"/>
      <c r="O21" s="28"/>
      <c r="P21" s="43"/>
    </row>
    <row r="22" spans="2:16" customFormat="1" ht="39.950000000000003" customHeight="1" x14ac:dyDescent="0.25">
      <c r="B22" s="21"/>
      <c r="C22" s="44"/>
      <c r="D22" s="45"/>
      <c r="E22" s="42"/>
      <c r="F22" s="43"/>
      <c r="G22" s="28"/>
      <c r="H22" s="28"/>
      <c r="I22" s="28"/>
      <c r="J22" s="28" t="s">
        <v>26</v>
      </c>
      <c r="K22" s="28">
        <v>16780000</v>
      </c>
      <c r="L22" s="29">
        <f>+'Gira 1 Prod. Ganade Pto. Boyaca'!F18+'GIRA 2 Trat. Agua Manizales-Chi'!F19</f>
        <v>16776620</v>
      </c>
      <c r="M22" s="29">
        <f>+K22-L22</f>
        <v>3380</v>
      </c>
      <c r="N22" s="28"/>
      <c r="O22" s="28"/>
      <c r="P22" s="43"/>
    </row>
    <row r="23" spans="2:16" x14ac:dyDescent="0.25">
      <c r="B23" s="21"/>
      <c r="C23" s="44"/>
      <c r="D23" s="45"/>
      <c r="E23" s="46"/>
      <c r="F23" s="47"/>
      <c r="G23" s="30"/>
      <c r="H23" s="30"/>
      <c r="I23" s="30"/>
      <c r="J23" s="30"/>
      <c r="K23" s="30"/>
      <c r="L23" s="30"/>
      <c r="M23" s="30"/>
      <c r="N23" s="30"/>
      <c r="O23" s="30"/>
      <c r="P23" s="46"/>
    </row>
    <row r="24" spans="2:16" x14ac:dyDescent="0.2">
      <c r="B24" s="21"/>
      <c r="C24" s="44"/>
      <c r="D24" s="45"/>
      <c r="E24" s="46"/>
      <c r="F24" s="47"/>
      <c r="G24" s="30"/>
      <c r="H24" s="30"/>
      <c r="I24" s="30"/>
      <c r="J24" s="30" t="s">
        <v>28</v>
      </c>
      <c r="K24" s="31">
        <v>13504120</v>
      </c>
      <c r="L24" s="32">
        <f>+L22-K24</f>
        <v>3272500</v>
      </c>
      <c r="M24" s="30" t="s">
        <v>30</v>
      </c>
      <c r="N24" s="30"/>
      <c r="O24" s="30"/>
      <c r="P24" s="46"/>
    </row>
    <row r="25" spans="2:16" x14ac:dyDescent="0.25">
      <c r="B25" s="24"/>
      <c r="C25" s="44"/>
      <c r="D25" s="45"/>
      <c r="E25" s="46"/>
      <c r="F25" s="47"/>
      <c r="G25" s="30"/>
      <c r="H25" s="30"/>
      <c r="I25" s="30"/>
      <c r="J25" s="30"/>
      <c r="K25" s="30"/>
      <c r="L25" s="30"/>
      <c r="M25" s="30"/>
      <c r="N25" s="30"/>
      <c r="O25" s="30"/>
      <c r="P25" s="46"/>
    </row>
    <row r="26" spans="2:16" x14ac:dyDescent="0.25">
      <c r="B26" s="24"/>
      <c r="C26" s="44"/>
      <c r="D26" s="45"/>
      <c r="E26" s="46"/>
      <c r="F26" s="47"/>
      <c r="G26" s="30"/>
      <c r="H26" s="30"/>
      <c r="I26" s="30"/>
      <c r="J26" s="30"/>
      <c r="K26" s="30"/>
      <c r="L26" s="30"/>
      <c r="M26" s="30"/>
      <c r="N26" s="30"/>
      <c r="O26" s="30"/>
      <c r="P26" s="46"/>
    </row>
    <row r="27" spans="2:16" x14ac:dyDescent="0.25">
      <c r="B27" s="24"/>
      <c r="C27" s="44"/>
      <c r="D27" s="45"/>
      <c r="E27" s="46"/>
      <c r="F27" s="47"/>
      <c r="G27" s="30"/>
      <c r="H27" s="30"/>
      <c r="I27" s="30"/>
      <c r="J27" s="30"/>
      <c r="K27" s="30"/>
      <c r="L27" s="30"/>
      <c r="M27" s="30"/>
      <c r="N27" s="30"/>
      <c r="O27" s="30"/>
      <c r="P27" s="46"/>
    </row>
    <row r="28" spans="2:16" x14ac:dyDescent="0.25">
      <c r="B28" s="25"/>
      <c r="C28" s="44"/>
      <c r="D28" s="45"/>
      <c r="E28" s="46"/>
      <c r="F28" s="47"/>
      <c r="G28" s="30"/>
      <c r="H28" s="30"/>
      <c r="I28" s="30"/>
      <c r="J28" s="30"/>
      <c r="K28" s="30"/>
      <c r="L28" s="30"/>
      <c r="M28" s="30"/>
      <c r="N28" s="30"/>
      <c r="O28" s="30"/>
      <c r="P28" s="46"/>
    </row>
    <row r="29" spans="2:16" x14ac:dyDescent="0.25">
      <c r="B29" s="21"/>
      <c r="C29" s="44"/>
      <c r="D29" s="45"/>
      <c r="E29" s="46"/>
      <c r="F29" s="47"/>
      <c r="G29" s="30"/>
      <c r="H29" s="30"/>
      <c r="I29" s="30"/>
      <c r="J29" s="30"/>
      <c r="K29" s="30"/>
      <c r="L29" s="30"/>
      <c r="M29" s="30"/>
      <c r="N29" s="30"/>
      <c r="O29" s="30"/>
      <c r="P29" s="46"/>
    </row>
    <row r="30" spans="2:16" x14ac:dyDescent="0.25">
      <c r="B30" s="21"/>
      <c r="C30" s="44"/>
      <c r="D30" s="45"/>
      <c r="E30" s="46"/>
      <c r="F30" s="47"/>
      <c r="G30" s="30"/>
      <c r="H30" s="30"/>
      <c r="I30" s="30"/>
      <c r="J30" s="30"/>
      <c r="K30" s="30"/>
      <c r="L30" s="30"/>
      <c r="M30" s="30"/>
      <c r="N30" s="30"/>
      <c r="O30" s="30"/>
      <c r="P30" s="46"/>
    </row>
    <row r="31" spans="2:16" x14ac:dyDescent="0.25">
      <c r="B31" s="21"/>
      <c r="C31" s="44"/>
      <c r="D31" s="45"/>
      <c r="E31" s="46"/>
      <c r="F31" s="47"/>
      <c r="G31" s="30"/>
      <c r="H31" s="30"/>
      <c r="I31" s="30"/>
      <c r="J31" s="30"/>
      <c r="K31" s="30"/>
      <c r="L31" s="30"/>
      <c r="M31" s="30"/>
      <c r="N31" s="30"/>
      <c r="O31" s="30"/>
      <c r="P31" s="46"/>
    </row>
    <row r="32" spans="2:16" x14ac:dyDescent="0.25">
      <c r="C32" s="46"/>
      <c r="D32" s="46"/>
      <c r="E32" s="46"/>
      <c r="F32" s="47"/>
      <c r="G32" s="46"/>
      <c r="H32" s="46"/>
      <c r="I32" s="46"/>
      <c r="J32" s="46"/>
      <c r="K32" s="46"/>
      <c r="L32" s="46"/>
      <c r="M32" s="46"/>
      <c r="N32" s="46"/>
      <c r="O32" s="46"/>
      <c r="P32" s="46"/>
    </row>
    <row r="33" spans="3:16" x14ac:dyDescent="0.25">
      <c r="C33" s="46"/>
      <c r="D33" s="46"/>
      <c r="E33" s="46"/>
      <c r="F33" s="47"/>
      <c r="G33" s="46"/>
      <c r="H33" s="46"/>
      <c r="I33" s="46"/>
      <c r="J33" s="46"/>
      <c r="K33" s="46"/>
      <c r="L33" s="46"/>
      <c r="M33" s="46"/>
      <c r="N33" s="46"/>
      <c r="O33" s="46"/>
      <c r="P33" s="46"/>
    </row>
    <row r="34" spans="3:16" x14ac:dyDescent="0.25">
      <c r="C34" s="46"/>
      <c r="D34" s="46"/>
      <c r="E34" s="46"/>
      <c r="F34" s="47"/>
      <c r="G34" s="46"/>
      <c r="H34" s="46"/>
      <c r="I34" s="46"/>
      <c r="J34" s="46"/>
      <c r="K34" s="46"/>
      <c r="L34" s="46"/>
      <c r="M34" s="46"/>
      <c r="N34" s="46"/>
      <c r="O34" s="46"/>
      <c r="P34" s="46"/>
    </row>
    <row r="35" spans="3:16" x14ac:dyDescent="0.25">
      <c r="C35" s="46"/>
      <c r="D35" s="46"/>
      <c r="E35" s="46"/>
      <c r="F35" s="47"/>
      <c r="G35" s="46"/>
      <c r="H35" s="46"/>
      <c r="I35" s="46"/>
      <c r="J35" s="46"/>
      <c r="K35" s="46"/>
      <c r="L35" s="46"/>
      <c r="M35" s="46"/>
      <c r="N35" s="46"/>
      <c r="O35" s="46"/>
      <c r="P35" s="46"/>
    </row>
    <row r="36" spans="3:16" x14ac:dyDescent="0.25">
      <c r="C36" s="46"/>
      <c r="D36" s="46"/>
      <c r="E36" s="46"/>
      <c r="F36" s="47"/>
      <c r="G36" s="46"/>
      <c r="H36" s="46"/>
      <c r="I36" s="46"/>
      <c r="J36" s="46"/>
      <c r="K36" s="46"/>
      <c r="L36" s="46"/>
      <c r="M36" s="46"/>
      <c r="N36" s="46"/>
      <c r="O36" s="46"/>
      <c r="P36" s="46"/>
    </row>
  </sheetData>
  <mergeCells count="6">
    <mergeCell ref="A7:C7"/>
    <mergeCell ref="D16:E16"/>
    <mergeCell ref="D17:E17"/>
    <mergeCell ref="D18:E18"/>
    <mergeCell ref="A1:F1"/>
    <mergeCell ref="A2:F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1A7C9-7117-49AE-84F8-DE89749A3AA8}">
  <dimension ref="A1:F32"/>
  <sheetViews>
    <sheetView topLeftCell="A4" zoomScale="80" zoomScaleNormal="80" workbookViewId="0">
      <selection activeCell="B12" sqref="B12"/>
    </sheetView>
  </sheetViews>
  <sheetFormatPr baseColWidth="10" defaultColWidth="12.125" defaultRowHeight="14.25" x14ac:dyDescent="0.25"/>
  <cols>
    <col min="1" max="1" width="8.875" style="2" customWidth="1"/>
    <col min="2" max="2" width="46.5" style="2" customWidth="1"/>
    <col min="3" max="3" width="32.875" style="2" customWidth="1"/>
    <col min="4" max="4" width="12.375" style="2" bestFit="1" customWidth="1"/>
    <col min="5" max="5" width="34.125" style="2" customWidth="1"/>
    <col min="6" max="6" width="14.375" style="11" bestFit="1" customWidth="1"/>
    <col min="7" max="7" width="20.75" style="2" customWidth="1"/>
    <col min="8" max="16384" width="12.125" style="2"/>
  </cols>
  <sheetData>
    <row r="1" spans="1:6" customFormat="1" ht="39.950000000000003" customHeight="1" x14ac:dyDescent="0.25">
      <c r="A1" s="33" t="s">
        <v>19</v>
      </c>
      <c r="B1" s="33"/>
      <c r="C1" s="33"/>
      <c r="D1" s="33"/>
      <c r="E1" s="33"/>
      <c r="F1" s="33"/>
    </row>
    <row r="2" spans="1:6" customFormat="1" ht="72.75" customHeight="1" x14ac:dyDescent="0.25">
      <c r="A2" s="34" t="s">
        <v>25</v>
      </c>
      <c r="B2" s="34"/>
      <c r="C2" s="34"/>
      <c r="D2" s="34"/>
      <c r="E2" s="34"/>
      <c r="F2" s="34"/>
    </row>
    <row r="3" spans="1:6" customFormat="1" ht="93" customHeight="1" x14ac:dyDescent="0.25">
      <c r="A3" s="34"/>
      <c r="B3" s="34"/>
      <c r="C3" s="34"/>
      <c r="D3" s="34"/>
      <c r="E3" s="34"/>
      <c r="F3" s="34"/>
    </row>
    <row r="4" spans="1:6" customFormat="1" ht="103.5" customHeight="1" x14ac:dyDescent="0.25">
      <c r="A4" s="34"/>
      <c r="B4" s="34"/>
      <c r="C4" s="34"/>
      <c r="D4" s="34"/>
      <c r="E4" s="34"/>
      <c r="F4" s="34"/>
    </row>
    <row r="7" spans="1:6" x14ac:dyDescent="0.25">
      <c r="D7" s="2" t="s">
        <v>13</v>
      </c>
    </row>
    <row r="8" spans="1:6" ht="15" x14ac:dyDescent="0.25">
      <c r="A8" s="1" t="s">
        <v>33</v>
      </c>
      <c r="B8" s="1"/>
      <c r="C8" s="1"/>
      <c r="D8" s="1">
        <v>2</v>
      </c>
      <c r="E8" s="15"/>
      <c r="F8" s="10"/>
    </row>
    <row r="9" spans="1:6" ht="30" x14ac:dyDescent="0.25">
      <c r="A9" s="3" t="s">
        <v>0</v>
      </c>
      <c r="B9" s="4" t="s">
        <v>1</v>
      </c>
      <c r="C9" s="4" t="s">
        <v>2</v>
      </c>
      <c r="D9" s="4" t="s">
        <v>3</v>
      </c>
      <c r="E9" s="5" t="s">
        <v>15</v>
      </c>
      <c r="F9" s="9" t="s">
        <v>5</v>
      </c>
    </row>
    <row r="10" spans="1:6" ht="254.25" customHeight="1" x14ac:dyDescent="0.25">
      <c r="A10" s="7">
        <v>1</v>
      </c>
      <c r="B10" s="16" t="s">
        <v>20</v>
      </c>
      <c r="C10" s="12" t="s">
        <v>21</v>
      </c>
      <c r="D10" s="26">
        <v>16</v>
      </c>
      <c r="E10" s="14">
        <v>165000</v>
      </c>
      <c r="F10" s="9">
        <f>+E10*D10</f>
        <v>2640000</v>
      </c>
    </row>
    <row r="11" spans="1:6" ht="71.25" x14ac:dyDescent="0.25">
      <c r="A11" s="7">
        <v>2</v>
      </c>
      <c r="B11" s="8" t="s">
        <v>6</v>
      </c>
      <c r="C11" s="12" t="s">
        <v>7</v>
      </c>
      <c r="D11" s="27">
        <v>32</v>
      </c>
      <c r="E11" s="14">
        <v>15000</v>
      </c>
      <c r="F11" s="9">
        <f t="shared" ref="F11:F16" si="0">+E11*D11</f>
        <v>480000</v>
      </c>
    </row>
    <row r="12" spans="1:6" ht="279.75" customHeight="1" x14ac:dyDescent="0.25">
      <c r="A12" s="7"/>
      <c r="B12" s="8"/>
      <c r="C12" s="12" t="s">
        <v>8</v>
      </c>
      <c r="D12" s="26">
        <v>32</v>
      </c>
      <c r="E12" s="14">
        <v>19000</v>
      </c>
      <c r="F12" s="9">
        <f t="shared" si="0"/>
        <v>608000</v>
      </c>
    </row>
    <row r="13" spans="1:6" ht="183" customHeight="1" x14ac:dyDescent="0.25">
      <c r="A13" s="7"/>
      <c r="B13" s="8"/>
      <c r="C13" s="12" t="s">
        <v>9</v>
      </c>
      <c r="D13" s="26">
        <v>16</v>
      </c>
      <c r="E13" s="14">
        <v>19000</v>
      </c>
      <c r="F13" s="9">
        <f t="shared" si="0"/>
        <v>304000</v>
      </c>
    </row>
    <row r="14" spans="1:6" ht="57" x14ac:dyDescent="0.25">
      <c r="A14" s="7"/>
      <c r="B14" s="8"/>
      <c r="C14" s="12" t="s">
        <v>10</v>
      </c>
      <c r="D14" s="26">
        <v>34</v>
      </c>
      <c r="E14" s="14">
        <v>9000</v>
      </c>
      <c r="F14" s="9">
        <f t="shared" si="0"/>
        <v>306000</v>
      </c>
    </row>
    <row r="15" spans="1:6" ht="57" x14ac:dyDescent="0.25">
      <c r="A15" s="7"/>
      <c r="B15" s="8"/>
      <c r="C15" s="12" t="s">
        <v>11</v>
      </c>
      <c r="D15" s="26">
        <v>64</v>
      </c>
      <c r="E15" s="14">
        <v>9000</v>
      </c>
      <c r="F15" s="9">
        <f t="shared" si="0"/>
        <v>576000</v>
      </c>
    </row>
    <row r="16" spans="1:6" ht="270.75" x14ac:dyDescent="0.25">
      <c r="A16" s="7">
        <v>3</v>
      </c>
      <c r="B16" s="16" t="s">
        <v>22</v>
      </c>
      <c r="C16" s="12" t="s">
        <v>34</v>
      </c>
      <c r="D16" s="13">
        <v>8</v>
      </c>
      <c r="E16" s="14">
        <v>140000</v>
      </c>
      <c r="F16" s="9">
        <f t="shared" si="0"/>
        <v>1120000</v>
      </c>
    </row>
    <row r="17" spans="1:6" ht="15" x14ac:dyDescent="0.25">
      <c r="A17" s="6"/>
      <c r="B17" s="6"/>
      <c r="D17" s="35" t="s">
        <v>16</v>
      </c>
      <c r="E17" s="36"/>
      <c r="F17" s="9">
        <f>SUM(F10:F16)</f>
        <v>6034000</v>
      </c>
    </row>
    <row r="18" spans="1:6" ht="15" x14ac:dyDescent="0.25">
      <c r="D18" s="35" t="s">
        <v>17</v>
      </c>
      <c r="E18" s="36"/>
      <c r="F18" s="10">
        <f>+F17*19%</f>
        <v>1146460</v>
      </c>
    </row>
    <row r="19" spans="1:6" ht="15" x14ac:dyDescent="0.25">
      <c r="D19" s="35" t="s">
        <v>5</v>
      </c>
      <c r="E19" s="36"/>
      <c r="F19" s="10">
        <f>+F17+F18</f>
        <v>7180460</v>
      </c>
    </row>
    <row r="21" spans="1:6" customFormat="1" ht="39.950000000000003" customHeight="1" x14ac:dyDescent="0.25">
      <c r="B21" s="18"/>
      <c r="C21" s="19"/>
      <c r="D21" s="20"/>
      <c r="E21" s="17"/>
    </row>
    <row r="22" spans="1:6" customFormat="1" ht="39.950000000000003" customHeight="1" x14ac:dyDescent="0.25">
      <c r="B22" s="18"/>
      <c r="C22" s="19"/>
      <c r="D22" s="20"/>
      <c r="E22" s="17"/>
    </row>
    <row r="23" spans="1:6" customFormat="1" ht="39.950000000000003" customHeight="1" x14ac:dyDescent="0.25">
      <c r="B23" s="21"/>
      <c r="C23" s="22"/>
      <c r="D23" s="23"/>
      <c r="E23" s="17"/>
    </row>
    <row r="24" spans="1:6" x14ac:dyDescent="0.25">
      <c r="B24" s="21"/>
      <c r="C24" s="22"/>
      <c r="D24" s="23"/>
    </row>
    <row r="25" spans="1:6" x14ac:dyDescent="0.25">
      <c r="B25" s="21"/>
      <c r="C25" s="22"/>
      <c r="D25" s="23"/>
    </row>
    <row r="26" spans="1:6" x14ac:dyDescent="0.25">
      <c r="B26" s="24"/>
      <c r="C26" s="22"/>
      <c r="D26" s="23"/>
    </row>
    <row r="27" spans="1:6" x14ac:dyDescent="0.25">
      <c r="B27" s="24"/>
      <c r="C27" s="22"/>
      <c r="D27" s="23"/>
    </row>
    <row r="28" spans="1:6" x14ac:dyDescent="0.25">
      <c r="B28" s="24"/>
      <c r="C28" s="22"/>
      <c r="D28" s="23"/>
    </row>
    <row r="29" spans="1:6" x14ac:dyDescent="0.25">
      <c r="B29" s="25"/>
      <c r="C29" s="22"/>
      <c r="D29" s="23"/>
    </row>
    <row r="30" spans="1:6" x14ac:dyDescent="0.25">
      <c r="B30" s="21"/>
      <c r="C30" s="22"/>
      <c r="D30" s="23"/>
    </row>
    <row r="31" spans="1:6" x14ac:dyDescent="0.25">
      <c r="B31" s="21"/>
      <c r="C31" s="22"/>
      <c r="D31" s="23"/>
    </row>
    <row r="32" spans="1:6" x14ac:dyDescent="0.25">
      <c r="B32" s="21"/>
      <c r="C32" s="22"/>
      <c r="D32" s="23"/>
    </row>
  </sheetData>
  <mergeCells count="5">
    <mergeCell ref="A1:F1"/>
    <mergeCell ref="A2:F4"/>
    <mergeCell ref="D17:E17"/>
    <mergeCell ref="D18:E18"/>
    <mergeCell ref="D19:E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Gira 1 Prod. Ganade Pto. Boyaca</vt:lpstr>
      <vt:lpstr>GIRA 2 Trat. Agua Manizales-Chi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Adriana Maria Garcia Grisales</cp:lastModifiedBy>
  <cp:revision/>
  <dcterms:created xsi:type="dcterms:W3CDTF">2022-08-31T15:35:17Z</dcterms:created>
  <dcterms:modified xsi:type="dcterms:W3CDTF">2026-05-20T16:18:33Z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2025-04-03T02:33:35Z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19b4c0c0-8731-4e18-b3b6-3afa822e9f83</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