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leny.londono\Desktop\WPR\"/>
    </mc:Choice>
  </mc:AlternateContent>
  <xr:revisionPtr revIDLastSave="0" documentId="13_ncr:1_{7CCF22B5-AC0C-4C4D-96D1-FE2EE777C4D0}" xr6:coauthVersionLast="46" xr6:coauthVersionMax="46" xr10:uidLastSave="{00000000-0000-0000-0000-000000000000}"/>
  <bookViews>
    <workbookView xWindow="-120" yWindow="-120" windowWidth="29040" windowHeight="15840" activeTab="1" xr2:uid="{557C0386-C2D5-4C6E-A411-B1277B1B3E81}"/>
  </bookViews>
  <sheets>
    <sheet name="TH " sheetId="2" r:id="rId1"/>
    <sheet name="PLAN " sheetId="1" r:id="rId2"/>
  </sheet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6" i="1" l="1"/>
  <c r="P26" i="1"/>
  <c r="R26" i="1"/>
  <c r="S26" i="1"/>
  <c r="L24" i="1"/>
  <c r="P24" i="1"/>
  <c r="R24" i="1"/>
  <c r="S24" i="1"/>
  <c r="L23" i="1"/>
  <c r="P23" i="1"/>
  <c r="R23" i="1"/>
  <c r="S23" i="1"/>
  <c r="L22" i="1"/>
  <c r="P22" i="1"/>
  <c r="R22" i="1"/>
  <c r="S22" i="1"/>
  <c r="L21" i="1"/>
  <c r="P21" i="1"/>
  <c r="R21" i="1"/>
  <c r="S21" i="1"/>
  <c r="L20" i="1"/>
  <c r="P20" i="1"/>
  <c r="R20" i="1"/>
  <c r="S20" i="1"/>
  <c r="V28" i="1"/>
  <c r="L18" i="1"/>
  <c r="P18" i="1"/>
  <c r="R18" i="1"/>
  <c r="S18" i="1"/>
  <c r="R17" i="1"/>
  <c r="P17" i="1"/>
  <c r="L17" i="1"/>
  <c r="S17" i="1"/>
  <c r="L15" i="1"/>
  <c r="P15" i="1"/>
  <c r="R15" i="1"/>
  <c r="S15" i="1"/>
  <c r="L14" i="1"/>
  <c r="P14" i="1"/>
  <c r="R14" i="1"/>
  <c r="S14" i="1"/>
  <c r="L12" i="1"/>
  <c r="P12" i="1"/>
  <c r="R12" i="1"/>
  <c r="S12" i="1"/>
  <c r="L11" i="1"/>
  <c r="P11" i="1"/>
  <c r="R11" i="1"/>
  <c r="S11" i="1"/>
  <c r="R10" i="1"/>
  <c r="L10" i="1"/>
  <c r="P10" i="1"/>
  <c r="S10" i="1"/>
  <c r="P9" i="1"/>
  <c r="L9" i="1"/>
  <c r="R9" i="1"/>
  <c r="S9" i="1"/>
  <c r="L8" i="1"/>
  <c r="P8" i="1"/>
  <c r="S8" i="1"/>
  <c r="L7" i="1"/>
  <c r="P7" i="1"/>
  <c r="S7" i="1"/>
  <c r="L5" i="1"/>
  <c r="P5" i="1"/>
  <c r="R5" i="1"/>
  <c r="S5" i="1"/>
  <c r="R3" i="2"/>
  <c r="R4" i="2"/>
  <c r="R5" i="2"/>
  <c r="R6" i="2"/>
  <c r="R7" i="2"/>
  <c r="R8" i="2"/>
  <c r="R9" i="2"/>
  <c r="R10" i="2"/>
  <c r="R11" i="2"/>
  <c r="R12" i="2"/>
  <c r="R13" i="2"/>
  <c r="R14" i="2"/>
  <c r="K11" i="2"/>
  <c r="L13" i="1"/>
  <c r="P13" i="1"/>
  <c r="L6" i="1"/>
  <c r="P6" i="1"/>
  <c r="L4" i="1"/>
  <c r="P4" i="1"/>
  <c r="U28" i="1"/>
  <c r="R13" i="1"/>
  <c r="R6" i="1"/>
  <c r="R4" i="1"/>
  <c r="K7" i="2"/>
  <c r="K2" i="2"/>
  <c r="F13" i="2"/>
  <c r="F12" i="2"/>
  <c r="F11" i="2"/>
  <c r="F3" i="2"/>
  <c r="F10" i="2"/>
  <c r="F9" i="2"/>
  <c r="F8" i="2"/>
  <c r="F7" i="2"/>
  <c r="F6" i="2"/>
  <c r="F5" i="2"/>
  <c r="F4" i="2"/>
  <c r="S6" i="1"/>
  <c r="S13" i="1"/>
  <c r="S4" i="1"/>
  <c r="F14" i="2"/>
</calcChain>
</file>

<file path=xl/sharedStrings.xml><?xml version="1.0" encoding="utf-8"?>
<sst xmlns="http://schemas.openxmlformats.org/spreadsheetml/2006/main" count="209" uniqueCount="113">
  <si>
    <t>N°</t>
  </si>
  <si>
    <t>ACTIVIDADES</t>
  </si>
  <si>
    <t xml:space="preserve">CANTIDAD PROGRAMADA </t>
  </si>
  <si>
    <t xml:space="preserve">RESPONSABLE  </t>
  </si>
  <si>
    <t>POBLACIÓN SUJETO</t>
  </si>
  <si>
    <t xml:space="preserve">LUGAR DE EJECUCIÓN </t>
  </si>
  <si>
    <t>SOPORTES REQUERIDOS PARA LA AUDITORIA Y EVALUACIÓN TÉCNICA, ADMINISTRATIVA Y FINANCIERA</t>
  </si>
  <si>
    <t>NÚMERO DE ACTIVIDADES PROGRAMADAS</t>
  </si>
  <si>
    <t>TOTAL ACTIVIDADES</t>
  </si>
  <si>
    <t>ENERO</t>
  </si>
  <si>
    <t>FEBRERO</t>
  </si>
  <si>
    <t>MARZO</t>
  </si>
  <si>
    <t>TOTAL TRIMESTRE 1</t>
  </si>
  <si>
    <t>ABRIL</t>
  </si>
  <si>
    <t>MAYO</t>
  </si>
  <si>
    <t>JUNIO</t>
  </si>
  <si>
    <t>TOTAL TRIMESTRE 2</t>
  </si>
  <si>
    <t xml:space="preserve">COMPONENTE </t>
  </si>
  <si>
    <t>PLAN DE INTERVENCIONES COLECTIVAS - PIC  2026</t>
  </si>
  <si>
    <t>PLAZO DE EJECUCIÓN</t>
  </si>
  <si>
    <t xml:space="preserve">CATIDAD RH </t>
  </si>
  <si>
    <t>TALENTO HUMANO - PERFIL</t>
  </si>
  <si>
    <t>HONORARIOS 2026</t>
  </si>
  <si>
    <t xml:space="preserve">TOTAL  AÑO RH  </t>
  </si>
  <si>
    <t xml:space="preserve">TOTAL RECURSO HUMANO </t>
  </si>
  <si>
    <t xml:space="preserve">PROFESIONAL  ESPECIALIZADO / LIDER DEL PROCESO </t>
  </si>
  <si>
    <t xml:space="preserve">AUXILIAR ADMINISTRIVA </t>
  </si>
  <si>
    <t xml:space="preserve">APOYO ADMINISTRATIVO </t>
  </si>
  <si>
    <t xml:space="preserve">TRABAJADOR SOCIAL </t>
  </si>
  <si>
    <t xml:space="preserve">PSICÓLOGO </t>
  </si>
  <si>
    <t xml:space="preserve">APOYO PSICOSOCIAL </t>
  </si>
  <si>
    <t xml:space="preserve">LICENCIADA EN EDUCACIÓN ESPECIAL </t>
  </si>
  <si>
    <t>LICENCIADO EN DEPORTES Y RECREACIÓN</t>
  </si>
  <si>
    <t xml:space="preserve">LICENCIADO EN EXPRESIÓN ARTÍSTICA Y CULTURA </t>
  </si>
  <si>
    <t xml:space="preserve">FISIOTERAPEUTA </t>
  </si>
  <si>
    <t>VALOR  CONTRATO - SGP</t>
  </si>
  <si>
    <t>ADMINISTRACIÓN  - 10%</t>
  </si>
  <si>
    <t>TOTAL</t>
  </si>
  <si>
    <t xml:space="preserve">GASTO ADMINISTRATIVO </t>
  </si>
  <si>
    <t xml:space="preserve">VALOR  CONTRATO </t>
  </si>
  <si>
    <t xml:space="preserve">RECURSOS HUMANO </t>
  </si>
  <si>
    <t xml:space="preserve">LOGISTICA - MATERIAL </t>
  </si>
  <si>
    <t>GOBERNANZA Y GESTIÓN ADMNISTRATVA</t>
  </si>
  <si>
    <t>Realizar el plan de acción con las actividades necesarias y la programación administrativa del Programa de Atención Integral a las Personas con Discapacidad PAID</t>
  </si>
  <si>
    <t>ANEXO TÉCNICO PROGRAMA ATENCIÓN  INTEGRAL A LA  DISCAPACIDAD - PAID  
MUNICIPIO DE CALDAS, ANTIOQUIA  2026</t>
  </si>
  <si>
    <t xml:space="preserve">Municipio de Caldas </t>
  </si>
  <si>
    <t xml:space="preserve">Profesional  especializado </t>
  </si>
  <si>
    <t>Garantizar las inscripciones de usuarios para el programa de discapacidad</t>
  </si>
  <si>
    <t>Inscripciones de usuarios para el PAID realizadas</t>
  </si>
  <si>
    <t>Apoyar la realización de reuniones ordinarias y extraordinario que se requiera del comité municipal de discapacidad conforme al acto administrativo, cumpliendo con la convocatoria que fomente la participación de los representantes de discapacidad y demás instituciones que lo requieran</t>
  </si>
  <si>
    <t>Reuniones Comité municipal de discapacidad (listado de asistencia, registro fotográfico, acta, anexos)</t>
  </si>
  <si>
    <t>Presentar informe de los avances del plan de acción de la política pública de discapacidad en el comité Municipal de políticas sociales – COMPOS.</t>
  </si>
  <si>
    <t>Garantizar la actualización permanente de los sistemas de información de los usuarios del Programa de discapacidad (Plataforma SURVEY, certificación de discapacidad y demás establecidas por la Gobernación de Antioquia o el Ministerios de Salud por curso de vida)</t>
  </si>
  <si>
    <t>Apoyar la participación de las reuniones de asesoría y asistencia técnica promovidas por la Gobernación de Antioquia y el Ministerio de salud.</t>
  </si>
  <si>
    <t>Informe de actividades con la Gobernación de Antioquia</t>
  </si>
  <si>
    <t>Apoyar la presentación de informes solicitados por entes de control, Gobernación de Antioquia, Ministerios, supervisor y/o secretaría de Salud (como el Informe Resolución 3317)</t>
  </si>
  <si>
    <t>Informes entes de control realizados</t>
  </si>
  <si>
    <t>Elaborar un informe mensual de actividades que dé cuenta de la ejecución del objeto contractual.</t>
  </si>
  <si>
    <t>informe mensual y evidencias, con los avances de las actividades contractuales, resultados del proceso y proyección del mismo.</t>
  </si>
  <si>
    <t>Apoyar el seguimiento, control y supervisión de los contratos de alimentación y transporte de los usuarios del programa</t>
  </si>
  <si>
    <t>Realizar las reuniones periódicas con el equipo interdisciplinario para implementar actividades de mejoramiento continuo y actividades relativas al bienestar laboral</t>
  </si>
  <si>
    <t>Planeación y ejecución de las reuniones con el equipo interdisciplinario (Listados de asistencia, registro fotográfico con marca de agua de fecha,hora y lugar -  acta)</t>
  </si>
  <si>
    <t xml:space="preserve">Auxiliar Administrativa </t>
  </si>
  <si>
    <t xml:space="preserve">Realizar seguimiento al plan de acción con las actividades necesarias y la programación administrativa del Programa de Atención Integral a las Personas con Discapacidad PAID   en el comité municipal de   discapacidad </t>
  </si>
  <si>
    <t xml:space="preserve">Profesional  especializado / Auxiliar Administrativo / Apoyo administrativo  </t>
  </si>
  <si>
    <t xml:space="preserve">Profesional  especializado / Apoyo administrativo  </t>
  </si>
  <si>
    <t>Reunión de COMPOS ((listado de asistencia, registro fotográfico con marca de agua  con fecha, hora y lugar, acta, anexos)</t>
  </si>
  <si>
    <t xml:space="preserve">Sistemas de la información actualizados/  evidencia dela actualización. </t>
  </si>
  <si>
    <t>Profesional  especializado</t>
  </si>
  <si>
    <t xml:space="preserve">Apoyar las acciones intersectoriales para responder a la focalización de las necesidades detectada en el programa de atención integral a la  discapacidad - PAID  </t>
  </si>
  <si>
    <t xml:space="preserve">Garantizar el suministro,  salvaguardar y cuidado del material didáctico, de oficina y de salud dispuesto en la sede del programa. </t>
  </si>
  <si>
    <t xml:space="preserve">Inventario de bienes e inmuebles de la sede Mandalay realizado,  listado de material y suministros  entregados para el desarrollo de las actividades porgramadas por el equipo interdisciplianrio. </t>
  </si>
  <si>
    <t xml:space="preserve">Recibo y verificación de  la entrega de viveres semanales / informe detallado semanal del seguimiento, control de los contratos  en mención, planillas de  transporte. </t>
  </si>
  <si>
    <t>Apoyar e implementar el programa de cuidadores de personas con discapacidad en el Municipio de Caldas Antioquia, con énfasis en  autocuidado, salud mental del cuidador, highiene postural y hergonomía y liderazgos positivos</t>
  </si>
  <si>
    <t xml:space="preserve">Garantizar el acompañamiento administrativo del programa de  discapacidad, </t>
  </si>
  <si>
    <t xml:space="preserve">Plan de acción del programa de atención Integral a la discapacidad - PAID /  establecer  estragias de seguimiento a los indicadores de gestión y de producto del programa. </t>
  </si>
  <si>
    <t>Informe del seguiento del  Plan de acción del programa de atención integral a la  discapacidad - PAID / seguimiento a los indicadores de gestión y de producto del programa.</t>
  </si>
  <si>
    <t xml:space="preserve">Lider  y  Equipo del programa de  atención integral de discapacidad - PAID </t>
  </si>
  <si>
    <t xml:space="preserve">Informe detallado Word, soporte de las jornadas de caracterización, registro fotográfico con marca de agua, 
Planeación y ejecición mensual de las salidas a territorio para el registro de localización  y caracterización, conforme a los lineamientos establecidos por el Departamento  o Ministerios.
</t>
  </si>
  <si>
    <t xml:space="preserve">Presentar informe detallado del consolidado de la localización y caracterización de las personas con discapacidad de acuerdo a la plataforma SURVEY y demás establecidas por el Gobernación de Antioquia o el Ministerio de Salud, por curso de vida (infancia, personas mayores, instituciones educativas y programas de complementación alimentarias).  Con el fin de identificar las necesidades extramurales de la  población con discapacidad del Municipio de Caldas, Antioquia. </t>
  </si>
  <si>
    <t xml:space="preserve">Apoyar y garantizar el proceso de certificación de las personas con discapacidad priorizadas y conforme a los lineamientos establecidas por la Gobernación de Antioquia y cumpliendo con la gestión del total de los cupos asignados. </t>
  </si>
  <si>
    <t xml:space="preserve">ATENCIÓN INTEGRAL A LA POBLACIÓN DE DISCAPACIDAD </t>
  </si>
  <si>
    <t xml:space="preserve">Trabajadora Social </t>
  </si>
  <si>
    <t xml:space="preserve">Aporta certificado laboral de la persona, designada para el proceso de certificación. 
Presentar informe detallado de los resultados mensuales del  proceso.  
Soporte de la gestión del 100% de los cupos asignados. </t>
  </si>
  <si>
    <t xml:space="preserve">Equipo  interdisciplinario </t>
  </si>
  <si>
    <t xml:space="preserve">elaborar y socialización las rutas de atención de atención de las personas con discapacidad del Municipio de Caldas, Antioquia,  ( Rutas del acceso a los servicios sociales, vulneración de derechos y a los servicios de salud) </t>
  </si>
  <si>
    <t xml:space="preserve">Elaboración  Rutas  (Entregable de la ruta – Pendones, publicaciones en las redes institucionales, afiches, volantes entre otros).  Soportes de la socialización de las rutas con la comunidad, en los diferentes  comites,  en instituciones educativas, programa  radicial,  piezas publicas en redes sociales de la divulgación. </t>
  </si>
  <si>
    <t>Garantizar la atención a las personas con discapacidad en los diferentes componentes (pedagógico, expresión artística y cultural, físico motriz, funcional, psicosocial, nutricional, empleabilidad) y las articulaciones que sean necesarias para desarrollar con satisfacción la política pública de Discapacidad.</t>
  </si>
  <si>
    <t>TECNÓLOGA EN DOCENCIA ESPECIAL</t>
  </si>
  <si>
    <t xml:space="preserve">profesional especializado / Auxiliar administrativo /  Trabajador social / Psicolgía / Licenciadad educación especial/ Licencia deportes y Recreación / Liceciada en artes / Fisioterapeuta. </t>
  </si>
  <si>
    <t xml:space="preserve">Soporte de la gestión  de las acciones intersectoriales mensuales. </t>
  </si>
  <si>
    <t xml:space="preserve">Garantizar la contratación del personal requerido  para la ejecución del programa  y  plan de acción -  Soportes de la ejecución - Cronograma mensual de actividades  por cada área y profesional, informe consolidado de la ejecucipon mensual del programa  - listado de asistencia,  registro fotografico con marca de agua, evaluación  de las actividades. </t>
  </si>
  <si>
    <t xml:space="preserve">organización de agendas diarias, gestión administrativa, gestión documental y archivo del programa de discapacidad. </t>
  </si>
  <si>
    <t>Población con discapacidad</t>
  </si>
  <si>
    <t>Atención y asesoría psicológica individual y grupal, de acuerdo a las necesidades de los usuarios del Programa</t>
  </si>
  <si>
    <t xml:space="preserve">Porfeisonal en psicología  </t>
  </si>
  <si>
    <t xml:space="preserve">Realizar  visitas domiciliarias que se requiere a  los usuarios del programa de atencón integral de discapacidad - PAID </t>
  </si>
  <si>
    <t xml:space="preserve">Equipo  psicosocial </t>
  </si>
  <si>
    <t xml:space="preserve">Fisicoterapeuta  </t>
  </si>
  <si>
    <t xml:space="preserve">listado de asistencia, registros de atención, registro fotografico con marca de agua dodne se evidencie la profesional. </t>
  </si>
  <si>
    <t xml:space="preserve">Lista de asistencia de  la atención -  registro de  la orientación  -  Archivo  de los consentimiento  informato y  formado total diligencia de la  zona de orientación y centro de esacucha.  -  registro fotografico con marca de agua en lo  medida  de lo posible. </t>
  </si>
  <si>
    <t xml:space="preserve">Listado de asistencia debidamente diligenciado, si tachones, ni enmediduras, informe de la  visita, registro fotografico con marca de agua donde evidencia los profesionales  encargado de la visita. </t>
  </si>
  <si>
    <t xml:space="preserve">Realizar planeación, ejecución, evaluación de actividades educativas, rehabilitación y/o asesoría en fisioterapia a la poablación con discapacidad (Discapacidad fisica, motriz, mobilidad reduccidad o estado de cama)  y  del  Municipio de Caldas </t>
  </si>
  <si>
    <t xml:space="preserve">Proyecto, planeción, cronograma, guia tematica, listado de asistencia,  registro fotograficos con marca de agua, evalución del encuentro. </t>
  </si>
  <si>
    <t xml:space="preserve">Apoyar las actividades extramurales programadas por la Secretaria de Salud, asimismo, elaborar y rendir los informes que le sean solicitados por el supervisor del contrato y/o Secretario de Salud. </t>
  </si>
  <si>
    <t xml:space="preserve">Equipo programa PAID </t>
  </si>
  <si>
    <t xml:space="preserve">NA </t>
  </si>
  <si>
    <t xml:space="preserve">Planeación de  la actividad ofertada, listado de asistencia, registro fotograficos, guia tematica. </t>
  </si>
  <si>
    <t>TOTAL TRIMESTRE 3</t>
  </si>
  <si>
    <t>JULIO</t>
  </si>
  <si>
    <t xml:space="preserve">OTROSÍ </t>
  </si>
  <si>
    <t xml:space="preserve">CANTIDAD ACTIVIDAD ADICIONADAS </t>
  </si>
  <si>
    <t xml:space="preserve">VALOR  
INICIAL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</si>
</sst>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5" x14ac:knownFonts="1">
    <font>
      <sz val="11"/>
      <color theme="1"/>
      <name val="Calibri"/>
      <family val="2"/>
      <scheme val="minor"/>
    </font>
    <font>
      <sz val="11"/>
      <color theme="1"/>
      <name val="Calibri"/>
      <family val="2"/>
      <scheme val="minor"/>
    </font>
    <font>
      <sz val="11"/>
      <color rgb="FF006100"/>
      <name val="Calibri"/>
      <family val="2"/>
      <scheme val="minor"/>
    </font>
    <font>
      <sz val="11"/>
      <color rgb="FF9C5700"/>
      <name val="Calibri"/>
      <family val="2"/>
      <scheme val="minor"/>
    </font>
    <font>
      <b/>
      <sz val="12"/>
      <color theme="1"/>
      <name val="Arial"/>
      <family val="2"/>
    </font>
    <font>
      <sz val="11"/>
      <name val="Arial"/>
      <family val="2"/>
    </font>
    <font>
      <b/>
      <sz val="12"/>
      <name val="Arial"/>
      <family val="2"/>
    </font>
    <font>
      <sz val="12"/>
      <name val="Arial"/>
      <family val="2"/>
    </font>
    <font>
      <b/>
      <sz val="9"/>
      <name val="Arial"/>
      <family val="2"/>
    </font>
    <font>
      <b/>
      <sz val="14"/>
      <color theme="1"/>
      <name val="Arial"/>
      <family val="2"/>
    </font>
    <font>
      <sz val="12"/>
      <color theme="1"/>
      <name val="Arial"/>
      <family val="2"/>
    </font>
    <font>
      <b/>
      <sz val="12"/>
      <color rgb="FF000000"/>
      <name val="Arial"/>
      <family val="2"/>
    </font>
    <font>
      <sz val="12"/>
      <color rgb="FF000000"/>
      <name val="Arial"/>
      <family val="2"/>
    </font>
    <font>
      <sz val="10"/>
      <color theme="1"/>
      <name val="Arial"/>
      <family val="2"/>
    </font>
    <font>
      <sz val="9"/>
      <color theme="1"/>
      <name val="Arial"/>
      <family val="2"/>
    </font>
  </fonts>
  <fills count="7">
    <fill>
      <patternFill patternType="none"/>
    </fill>
    <fill>
      <patternFill patternType="gray125"/>
    </fill>
    <fill>
      <patternFill patternType="solid">
        <fgColor rgb="FFC6EFCE"/>
      </patternFill>
    </fill>
    <fill>
      <patternFill patternType="solid">
        <fgColor rgb="FFFFEB9C"/>
      </patternFill>
    </fill>
    <fill>
      <patternFill patternType="solid">
        <fgColor theme="9" tint="0.79998168889431442"/>
        <bgColor indexed="64"/>
      </patternFill>
    </fill>
    <fill>
      <patternFill patternType="solid">
        <fgColor theme="0"/>
        <bgColor indexed="64"/>
      </patternFill>
    </fill>
    <fill>
      <patternFill patternType="solid">
        <fgColor theme="0" tint="-0.249977111117893"/>
        <bgColor indexed="64"/>
      </patternFill>
    </fill>
  </fills>
  <borders count="13">
    <border>
      <left/>
      <right/>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s>
  <cellStyleXfs count="4">
    <xf numFmtId="0" fontId="0" fillId="0" borderId="0"/>
    <xf numFmtId="44"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cellStyleXfs>
  <cellXfs count="105">
    <xf numFmtId="0" fontId="0" fillId="0" borderId="0" xfId="0"/>
    <xf numFmtId="0" fontId="5" fillId="0" borderId="0" xfId="0" applyFont="1" applyAlignment="1">
      <alignment horizontal="center" vertical="center"/>
    </xf>
    <xf numFmtId="0" fontId="7" fillId="0" borderId="0" xfId="0" applyFont="1" applyAlignment="1">
      <alignment horizontal="center" vertical="center"/>
    </xf>
    <xf numFmtId="0" fontId="8" fillId="0" borderId="1" xfId="0" applyFont="1" applyBorder="1" applyAlignment="1">
      <alignment horizontal="center" vertical="center" textRotation="90" wrapText="1"/>
    </xf>
    <xf numFmtId="0" fontId="8" fillId="4" borderId="1" xfId="0" applyFont="1" applyFill="1" applyBorder="1" applyAlignment="1">
      <alignment horizontal="center" vertical="center" textRotation="90" wrapText="1"/>
    </xf>
    <xf numFmtId="0" fontId="8" fillId="5" borderId="1" xfId="0" applyFont="1" applyFill="1" applyBorder="1" applyAlignment="1">
      <alignment horizontal="center" vertical="center" textRotation="90" wrapText="1"/>
    </xf>
    <xf numFmtId="0" fontId="6" fillId="4" borderId="3" xfId="3" applyFont="1" applyFill="1" applyBorder="1" applyAlignment="1">
      <alignment horizontal="center" vertical="center" wrapText="1"/>
    </xf>
    <xf numFmtId="44" fontId="6" fillId="4" borderId="3" xfId="1"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3" xfId="0" applyFont="1" applyBorder="1" applyAlignment="1">
      <alignment vertical="center" wrapText="1"/>
    </xf>
    <xf numFmtId="44" fontId="10" fillId="0" borderId="3" xfId="1" applyFont="1" applyFill="1" applyBorder="1" applyAlignment="1">
      <alignment vertical="center" wrapText="1"/>
    </xf>
    <xf numFmtId="0" fontId="7" fillId="0" borderId="3" xfId="0" applyFont="1" applyBorder="1" applyAlignment="1">
      <alignment vertical="center" wrapText="1"/>
    </xf>
    <xf numFmtId="44" fontId="7" fillId="5" borderId="3" xfId="1" applyFont="1" applyFill="1" applyBorder="1" applyAlignment="1">
      <alignment vertical="center" wrapText="1"/>
    </xf>
    <xf numFmtId="44" fontId="4" fillId="4" borderId="3" xfId="1" applyFont="1" applyFill="1" applyBorder="1" applyAlignment="1">
      <alignment vertical="center" wrapText="1"/>
    </xf>
    <xf numFmtId="164" fontId="10" fillId="0" borderId="3" xfId="1" applyNumberFormat="1" applyFont="1" applyFill="1" applyBorder="1" applyAlignment="1">
      <alignment vertical="center" wrapText="1"/>
    </xf>
    <xf numFmtId="0" fontId="10" fillId="0" borderId="3" xfId="0" applyFont="1" applyBorder="1" applyAlignment="1">
      <alignment horizontal="center" vertical="top"/>
    </xf>
    <xf numFmtId="0" fontId="10" fillId="0" borderId="3" xfId="0" applyFont="1" applyBorder="1" applyAlignment="1">
      <alignment vertical="top"/>
    </xf>
    <xf numFmtId="44" fontId="12" fillId="0" borderId="3" xfId="1" applyFont="1" applyBorder="1" applyAlignment="1">
      <alignment horizontal="left" vertical="top"/>
    </xf>
    <xf numFmtId="0" fontId="4" fillId="6" borderId="4" xfId="0" applyFont="1" applyFill="1" applyBorder="1" applyAlignment="1">
      <alignment horizontal="left"/>
    </xf>
    <xf numFmtId="0" fontId="4" fillId="6" borderId="6" xfId="0" applyFont="1" applyFill="1" applyBorder="1" applyAlignment="1">
      <alignment horizontal="left"/>
    </xf>
    <xf numFmtId="44" fontId="11" fillId="6" borderId="3" xfId="1" applyFont="1" applyFill="1" applyBorder="1" applyAlignment="1">
      <alignment horizontal="left"/>
    </xf>
    <xf numFmtId="0" fontId="10" fillId="0" borderId="0" xfId="0" applyFont="1"/>
    <xf numFmtId="0" fontId="0" fillId="0" borderId="0" xfId="0" applyAlignment="1">
      <alignment horizontal="justify" vertical="center"/>
    </xf>
    <xf numFmtId="0" fontId="0" fillId="0" borderId="3" xfId="0" applyBorder="1" applyAlignment="1">
      <alignment horizontal="center" vertical="center"/>
    </xf>
    <xf numFmtId="0" fontId="0" fillId="0" borderId="3" xfId="0" applyBorder="1" applyAlignment="1">
      <alignment wrapText="1"/>
    </xf>
    <xf numFmtId="0" fontId="0" fillId="0" borderId="3" xfId="0" applyBorder="1" applyAlignment="1">
      <alignment vertical="center" wrapText="1"/>
    </xf>
    <xf numFmtId="0" fontId="0" fillId="0" borderId="3" xfId="0" applyBorder="1" applyAlignment="1">
      <alignment horizontal="center" vertical="center" wrapText="1"/>
    </xf>
    <xf numFmtId="0" fontId="0" fillId="0" borderId="3" xfId="0" applyBorder="1" applyAlignment="1">
      <alignment horizontal="left" vertical="center" wrapText="1"/>
    </xf>
    <xf numFmtId="0" fontId="0" fillId="0" borderId="3" xfId="0" applyBorder="1" applyAlignment="1">
      <alignment horizontal="justify" vertical="center"/>
    </xf>
    <xf numFmtId="0" fontId="13" fillId="0" borderId="3" xfId="0" applyFont="1" applyBorder="1" applyAlignment="1">
      <alignment vertical="center" wrapText="1"/>
    </xf>
    <xf numFmtId="0" fontId="13" fillId="0" borderId="3" xfId="0" applyFont="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vertical="top" wrapText="1"/>
    </xf>
    <xf numFmtId="0" fontId="0" fillId="0" borderId="3" xfId="0" applyBorder="1" applyAlignment="1">
      <alignment vertical="top" wrapText="1"/>
    </xf>
    <xf numFmtId="0" fontId="0" fillId="0" borderId="4" xfId="0" applyBorder="1" applyAlignment="1">
      <alignment horizontal="center" vertical="center" wrapText="1"/>
    </xf>
    <xf numFmtId="0" fontId="0" fillId="0" borderId="6" xfId="0" applyBorder="1" applyAlignment="1">
      <alignment horizontal="center" vertical="center"/>
    </xf>
    <xf numFmtId="0" fontId="13" fillId="0" borderId="0" xfId="0" applyFont="1" applyAlignment="1">
      <alignment horizontal="justify" vertical="center"/>
    </xf>
    <xf numFmtId="0" fontId="13" fillId="0" borderId="0" xfId="0" applyFont="1" applyAlignment="1">
      <alignment vertical="top" wrapText="1"/>
    </xf>
    <xf numFmtId="44" fontId="0" fillId="0" borderId="0" xfId="0" applyNumberFormat="1"/>
    <xf numFmtId="164" fontId="0" fillId="0" borderId="3" xfId="1" applyNumberFormat="1" applyFont="1" applyBorder="1" applyAlignment="1">
      <alignment horizontal="center" vertical="center"/>
    </xf>
    <xf numFmtId="164" fontId="0" fillId="0" borderId="0" xfId="1" applyNumberFormat="1" applyFont="1"/>
    <xf numFmtId="0" fontId="8" fillId="4" borderId="3" xfId="0" applyFont="1" applyFill="1" applyBorder="1" applyAlignment="1">
      <alignment horizontal="center" vertical="center" textRotation="90" wrapText="1"/>
    </xf>
    <xf numFmtId="0" fontId="14" fillId="0" borderId="3" xfId="0" applyFont="1" applyBorder="1" applyAlignment="1">
      <alignment horizontal="justify" vertical="center"/>
    </xf>
    <xf numFmtId="0" fontId="0" fillId="0" borderId="1" xfId="0" applyBorder="1" applyAlignment="1">
      <alignment horizontal="center" vertical="center"/>
    </xf>
    <xf numFmtId="164" fontId="0" fillId="0" borderId="1" xfId="1" applyNumberFormat="1" applyFont="1" applyBorder="1" applyAlignment="1">
      <alignment horizontal="center" vertical="center"/>
    </xf>
    <xf numFmtId="164" fontId="0" fillId="0" borderId="3" xfId="1" applyNumberFormat="1" applyFont="1" applyFill="1" applyBorder="1" applyAlignment="1">
      <alignment horizontal="center" vertical="center"/>
    </xf>
    <xf numFmtId="164" fontId="2" fillId="2" borderId="3" xfId="2" applyNumberFormat="1" applyBorder="1" applyAlignment="1">
      <alignment horizontal="center" vertical="center"/>
    </xf>
    <xf numFmtId="0" fontId="0" fillId="0" borderId="1" xfId="0" applyBorder="1" applyAlignment="1">
      <alignment vertical="center" wrapText="1"/>
    </xf>
    <xf numFmtId="0" fontId="13" fillId="0" borderId="3" xfId="0" applyFont="1" applyBorder="1" applyAlignment="1">
      <alignment vertical="top" wrapText="1"/>
    </xf>
    <xf numFmtId="0" fontId="13" fillId="0" borderId="3" xfId="0" applyFont="1" applyBorder="1" applyAlignment="1">
      <alignment horizontal="justify" vertical="center"/>
    </xf>
    <xf numFmtId="9" fontId="0" fillId="0" borderId="3" xfId="0" applyNumberFormat="1" applyBorder="1" applyAlignment="1">
      <alignment horizontal="center" vertical="center"/>
    </xf>
    <xf numFmtId="0" fontId="0" fillId="0" borderId="4" xfId="0" applyBorder="1" applyAlignment="1">
      <alignment horizontal="left" vertical="center" wrapText="1"/>
    </xf>
    <xf numFmtId="0" fontId="0" fillId="0" borderId="1" xfId="0" applyBorder="1" applyAlignment="1">
      <alignment vertical="top" wrapText="1"/>
    </xf>
    <xf numFmtId="0" fontId="13" fillId="0" borderId="3" xfId="0" applyFont="1" applyBorder="1" applyAlignment="1">
      <alignment horizontal="justify" vertical="center" wrapText="1"/>
    </xf>
    <xf numFmtId="0" fontId="0" fillId="0" borderId="0" xfId="0" applyAlignment="1">
      <alignment horizontal="center" vertical="center"/>
    </xf>
    <xf numFmtId="0" fontId="0" fillId="0" borderId="6" xfId="0" applyBorder="1" applyAlignment="1">
      <alignment horizontal="center"/>
    </xf>
    <xf numFmtId="0" fontId="8" fillId="0" borderId="3" xfId="0" applyFont="1" applyBorder="1" applyAlignment="1">
      <alignment horizontal="center" vertical="center" textRotation="90" wrapText="1"/>
    </xf>
    <xf numFmtId="0" fontId="0" fillId="0" borderId="3" xfId="0" applyBorder="1"/>
    <xf numFmtId="164" fontId="0" fillId="0" borderId="10" xfId="1" applyNumberFormat="1" applyFont="1" applyFill="1" applyBorder="1" applyAlignment="1">
      <alignment horizontal="center" vertical="center"/>
    </xf>
    <xf numFmtId="0" fontId="9" fillId="2" borderId="3" xfId="2" applyFont="1" applyBorder="1" applyAlignment="1">
      <alignment horizontal="center" vertical="center" wrapText="1"/>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44" fontId="6" fillId="4" borderId="4" xfId="1" applyFont="1" applyFill="1" applyBorder="1" applyAlignment="1">
      <alignment horizontal="center" vertical="center" wrapText="1"/>
    </xf>
    <xf numFmtId="44" fontId="6" fillId="4" borderId="6" xfId="1" applyFont="1" applyFill="1" applyBorder="1" applyAlignment="1">
      <alignment horizontal="center" vertical="center" wrapText="1"/>
    </xf>
    <xf numFmtId="164" fontId="8" fillId="4" borderId="1" xfId="1" applyNumberFormat="1" applyFont="1" applyFill="1" applyBorder="1" applyAlignment="1">
      <alignment horizontal="center" vertical="center" wrapText="1"/>
    </xf>
    <xf numFmtId="164" fontId="8" fillId="4" borderId="9" xfId="1" applyNumberFormat="1" applyFont="1" applyFill="1" applyBorder="1" applyAlignment="1">
      <alignment horizontal="center" vertical="center" wrapText="1"/>
    </xf>
    <xf numFmtId="0" fontId="2" fillId="2" borderId="11" xfId="2" applyBorder="1" applyAlignment="1">
      <alignment horizontal="center" vertical="center" wrapText="1"/>
    </xf>
    <xf numFmtId="0" fontId="2" fillId="2" borderId="12" xfId="2" applyBorder="1" applyAlignment="1">
      <alignment horizontal="center" vertical="center" wrapText="1"/>
    </xf>
    <xf numFmtId="0" fontId="0" fillId="0" borderId="1" xfId="0" applyBorder="1" applyAlignment="1">
      <alignment horizontal="left" vertical="top" wrapText="1"/>
    </xf>
    <xf numFmtId="0" fontId="0" fillId="0" borderId="7" xfId="0" applyBorder="1" applyAlignment="1">
      <alignment horizontal="left" vertical="top" wrapText="1"/>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0" fillId="0" borderId="1" xfId="0" applyBorder="1" applyAlignment="1">
      <alignment horizontal="center" vertical="top" wrapText="1"/>
    </xf>
    <xf numFmtId="0" fontId="0" fillId="0" borderId="7" xfId="0" applyBorder="1" applyAlignment="1">
      <alignment horizontal="center" vertical="top" wrapText="1"/>
    </xf>
    <xf numFmtId="0" fontId="0" fillId="0" borderId="1" xfId="0" applyBorder="1" applyAlignment="1">
      <alignment horizontal="left" vertical="center" wrapText="1"/>
    </xf>
    <xf numFmtId="0" fontId="0" fillId="0" borderId="7" xfId="0" applyBorder="1" applyAlignment="1">
      <alignment horizontal="left" vertical="center" wrapText="1"/>
    </xf>
    <xf numFmtId="0" fontId="0" fillId="0" borderId="1" xfId="0" applyBorder="1" applyAlignment="1">
      <alignment horizontal="center" vertical="center"/>
    </xf>
    <xf numFmtId="0" fontId="0" fillId="0" borderId="7" xfId="0" applyBorder="1" applyAlignment="1">
      <alignment horizontal="center" vertical="center"/>
    </xf>
    <xf numFmtId="164" fontId="0" fillId="0" borderId="1" xfId="1" applyNumberFormat="1" applyFont="1" applyBorder="1" applyAlignment="1">
      <alignment horizontal="center" vertical="center"/>
    </xf>
    <xf numFmtId="164" fontId="0" fillId="0" borderId="7" xfId="1" applyNumberFormat="1" applyFont="1" applyBorder="1" applyAlignment="1">
      <alignment horizontal="center" vertical="center"/>
    </xf>
    <xf numFmtId="0" fontId="8" fillId="4" borderId="1" xfId="0" applyFont="1" applyFill="1" applyBorder="1" applyAlignment="1">
      <alignment horizontal="center" vertical="center" textRotation="90" wrapText="1"/>
    </xf>
    <xf numFmtId="0" fontId="8" fillId="4" borderId="7" xfId="0" applyFont="1" applyFill="1" applyBorder="1" applyAlignment="1">
      <alignment horizontal="center" vertical="center" textRotation="90"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8" fillId="4" borderId="1"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2"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0" fillId="0" borderId="1" xfId="0" applyBorder="1" applyAlignment="1">
      <alignment horizontal="center" vertical="center" wrapText="1"/>
    </xf>
    <xf numFmtId="0" fontId="0" fillId="0" borderId="7" xfId="0" applyBorder="1" applyAlignment="1">
      <alignment horizontal="center" vertical="center" wrapText="1"/>
    </xf>
    <xf numFmtId="164" fontId="0" fillId="0" borderId="10" xfId="1" applyNumberFormat="1" applyFont="1" applyFill="1" applyBorder="1" applyAlignment="1">
      <alignment horizontal="center" vertical="center"/>
    </xf>
    <xf numFmtId="0" fontId="0" fillId="0" borderId="1" xfId="0" applyBorder="1" applyAlignment="1">
      <alignment horizontal="center"/>
    </xf>
    <xf numFmtId="0" fontId="0" fillId="0" borderId="7" xfId="0" applyBorder="1" applyAlignment="1">
      <alignment horizontal="center"/>
    </xf>
    <xf numFmtId="164" fontId="0" fillId="0" borderId="0" xfId="1" applyNumberFormat="1" applyFont="1" applyAlignment="1">
      <alignment vertical="center"/>
    </xf>
    <xf numFmtId="164" fontId="2" fillId="2" borderId="0" xfId="2" applyNumberFormat="1"/>
    <xf numFmtId="164" fontId="0" fillId="0" borderId="0" xfId="1" applyNumberFormat="1" applyFont="1" applyAlignment="1">
      <alignment horizontal="center" vertical="center"/>
    </xf>
    <xf numFmtId="0" fontId="0" fillId="0" borderId="3" xfId="0" applyBorder="1" applyAlignment="1">
      <alignment vertical="center"/>
    </xf>
    <xf numFmtId="164" fontId="0" fillId="0" borderId="0" xfId="1" applyNumberFormat="1" applyFont="1" applyFill="1" applyBorder="1" applyAlignment="1">
      <alignment horizontal="center" vertical="center"/>
    </xf>
    <xf numFmtId="0" fontId="8" fillId="4" borderId="7" xfId="0" applyFont="1" applyFill="1" applyBorder="1" applyAlignment="1">
      <alignment horizontal="center" vertical="center" wrapText="1"/>
    </xf>
  </cellXfs>
  <cellStyles count="4">
    <cellStyle name="Bueno" xfId="2" builtinId="26"/>
    <cellStyle name="Moneda" xfId="1" builtinId="4"/>
    <cellStyle name="Neutral" xfId="3"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7D60F-2C25-4439-8F30-2438070BF436}">
  <dimension ref="A1:R18"/>
  <sheetViews>
    <sheetView topLeftCell="F1" workbookViewId="0">
      <selection activeCell="J12" sqref="J12"/>
    </sheetView>
  </sheetViews>
  <sheetFormatPr baseColWidth="10" defaultRowHeight="15" x14ac:dyDescent="0.25"/>
  <cols>
    <col min="4" max="4" width="37.5703125" customWidth="1"/>
    <col min="5" max="5" width="22.7109375" customWidth="1"/>
    <col min="6" max="6" width="28.28515625" customWidth="1"/>
    <col min="9" max="9" width="10" customWidth="1"/>
    <col min="10" max="10" width="36.7109375" customWidth="1"/>
    <col min="11" max="11" width="22.28515625" customWidth="1"/>
    <col min="16" max="16" width="23.140625" customWidth="1"/>
    <col min="17" max="17" width="28.85546875" customWidth="1"/>
    <col min="18" max="18" width="35.42578125" customWidth="1"/>
  </cols>
  <sheetData>
    <row r="1" spans="1:18" ht="18" customHeight="1" x14ac:dyDescent="0.25">
      <c r="A1" s="60" t="s">
        <v>18</v>
      </c>
      <c r="B1" s="60"/>
      <c r="C1" s="60"/>
      <c r="D1" s="60"/>
      <c r="E1" s="60"/>
      <c r="F1" s="60"/>
      <c r="I1" s="60" t="s">
        <v>38</v>
      </c>
      <c r="J1" s="60"/>
      <c r="K1" s="60"/>
      <c r="M1" s="60" t="s">
        <v>18</v>
      </c>
      <c r="N1" s="60"/>
      <c r="O1" s="60"/>
      <c r="P1" s="60"/>
      <c r="Q1" s="60"/>
      <c r="R1" s="60"/>
    </row>
    <row r="2" spans="1:18" ht="63" x14ac:dyDescent="0.25">
      <c r="A2" s="6" t="s">
        <v>0</v>
      </c>
      <c r="B2" s="6" t="s">
        <v>19</v>
      </c>
      <c r="C2" s="6" t="s">
        <v>20</v>
      </c>
      <c r="D2" s="6" t="s">
        <v>21</v>
      </c>
      <c r="E2" s="7" t="s">
        <v>22</v>
      </c>
      <c r="F2" s="7" t="s">
        <v>23</v>
      </c>
      <c r="I2" s="64" t="s">
        <v>35</v>
      </c>
      <c r="J2" s="65"/>
      <c r="K2" s="7" t="str">
        <f>F2</f>
        <v xml:space="preserve">TOTAL  AÑO RH  </v>
      </c>
      <c r="M2" s="6" t="s">
        <v>0</v>
      </c>
      <c r="N2" s="6" t="s">
        <v>19</v>
      </c>
      <c r="O2" s="6" t="s">
        <v>20</v>
      </c>
      <c r="P2" s="6" t="s">
        <v>21</v>
      </c>
      <c r="Q2" s="7" t="s">
        <v>22</v>
      </c>
      <c r="R2" s="7" t="s">
        <v>23</v>
      </c>
    </row>
    <row r="3" spans="1:18" ht="61.5" customHeight="1" x14ac:dyDescent="0.25">
      <c r="A3" s="8">
        <v>1</v>
      </c>
      <c r="B3" s="8">
        <v>4</v>
      </c>
      <c r="C3" s="8">
        <v>1</v>
      </c>
      <c r="D3" s="9" t="s">
        <v>25</v>
      </c>
      <c r="E3" s="10">
        <v>6180000</v>
      </c>
      <c r="F3" s="14">
        <f t="shared" ref="F3:F13" si="0">E3*B3</f>
        <v>24720000</v>
      </c>
      <c r="I3" s="15">
        <v>1</v>
      </c>
      <c r="J3" s="16" t="s">
        <v>39</v>
      </c>
      <c r="K3" s="17">
        <v>281533332</v>
      </c>
      <c r="M3" s="8">
        <v>1</v>
      </c>
      <c r="N3" s="8">
        <v>2</v>
      </c>
      <c r="O3" s="8">
        <v>1</v>
      </c>
      <c r="P3" s="9" t="s">
        <v>25</v>
      </c>
      <c r="Q3" s="10">
        <v>6180000</v>
      </c>
      <c r="R3" s="14">
        <f t="shared" ref="R3:R13" si="1">Q3*N3</f>
        <v>12360000</v>
      </c>
    </row>
    <row r="4" spans="1:18" ht="30" x14ac:dyDescent="0.25">
      <c r="A4" s="8">
        <v>2</v>
      </c>
      <c r="B4" s="8">
        <v>4</v>
      </c>
      <c r="C4" s="8">
        <v>1</v>
      </c>
      <c r="D4" s="11" t="s">
        <v>26</v>
      </c>
      <c r="E4" s="12">
        <v>3090000</v>
      </c>
      <c r="F4" s="10">
        <f t="shared" si="0"/>
        <v>12360000</v>
      </c>
      <c r="I4" s="15">
        <v>2</v>
      </c>
      <c r="J4" s="21" t="s">
        <v>40</v>
      </c>
      <c r="K4" s="17">
        <v>176956000</v>
      </c>
      <c r="M4" s="8">
        <v>2</v>
      </c>
      <c r="N4" s="8">
        <v>2</v>
      </c>
      <c r="O4" s="8">
        <v>1</v>
      </c>
      <c r="P4" s="11" t="s">
        <v>26</v>
      </c>
      <c r="Q4" s="12">
        <v>3090000</v>
      </c>
      <c r="R4" s="10">
        <f t="shared" si="1"/>
        <v>6180000</v>
      </c>
    </row>
    <row r="5" spans="1:18" ht="30" x14ac:dyDescent="0.25">
      <c r="A5" s="8">
        <v>3</v>
      </c>
      <c r="B5" s="8">
        <v>4</v>
      </c>
      <c r="C5" s="8">
        <v>1</v>
      </c>
      <c r="D5" s="9" t="s">
        <v>27</v>
      </c>
      <c r="E5" s="12">
        <v>2781000</v>
      </c>
      <c r="F5" s="10">
        <f t="shared" si="0"/>
        <v>11124000</v>
      </c>
      <c r="I5" s="15">
        <v>4</v>
      </c>
      <c r="J5" s="16" t="s">
        <v>36</v>
      </c>
      <c r="K5" s="17">
        <v>28153333</v>
      </c>
      <c r="M5" s="8">
        <v>3</v>
      </c>
      <c r="N5" s="8">
        <v>2</v>
      </c>
      <c r="O5" s="8">
        <v>1</v>
      </c>
      <c r="P5" s="9" t="s">
        <v>27</v>
      </c>
      <c r="Q5" s="12">
        <v>2781000</v>
      </c>
      <c r="R5" s="10">
        <f t="shared" si="1"/>
        <v>5562000</v>
      </c>
    </row>
    <row r="6" spans="1:18" ht="40.5" customHeight="1" x14ac:dyDescent="0.25">
      <c r="A6" s="8">
        <v>4</v>
      </c>
      <c r="B6" s="8">
        <v>4</v>
      </c>
      <c r="C6" s="8">
        <v>1</v>
      </c>
      <c r="D6" s="9" t="s">
        <v>28</v>
      </c>
      <c r="E6" s="12">
        <v>4326000</v>
      </c>
      <c r="F6" s="10">
        <f t="shared" si="0"/>
        <v>17304000</v>
      </c>
      <c r="I6" s="15">
        <v>5</v>
      </c>
      <c r="J6" s="16" t="s">
        <v>41</v>
      </c>
      <c r="K6" s="17">
        <v>76423999</v>
      </c>
      <c r="M6" s="8">
        <v>4</v>
      </c>
      <c r="N6" s="8">
        <v>2</v>
      </c>
      <c r="O6" s="8">
        <v>1</v>
      </c>
      <c r="P6" s="9" t="s">
        <v>28</v>
      </c>
      <c r="Q6" s="12">
        <v>4326000</v>
      </c>
      <c r="R6" s="10">
        <f t="shared" si="1"/>
        <v>8652000</v>
      </c>
    </row>
    <row r="7" spans="1:18" ht="39" customHeight="1" x14ac:dyDescent="0.25">
      <c r="A7" s="8">
        <v>5</v>
      </c>
      <c r="B7" s="8">
        <v>4</v>
      </c>
      <c r="C7" s="8">
        <v>1</v>
      </c>
      <c r="D7" s="9" t="s">
        <v>29</v>
      </c>
      <c r="E7" s="12">
        <v>4326000</v>
      </c>
      <c r="F7" s="10">
        <f t="shared" si="0"/>
        <v>17304000</v>
      </c>
      <c r="I7" s="18" t="s">
        <v>37</v>
      </c>
      <c r="J7" s="19"/>
      <c r="K7" s="20">
        <f>SUM(K4:K6)</f>
        <v>281533332</v>
      </c>
      <c r="M7" s="8">
        <v>5</v>
      </c>
      <c r="N7" s="8">
        <v>2</v>
      </c>
      <c r="O7" s="8">
        <v>1</v>
      </c>
      <c r="P7" s="9" t="s">
        <v>29</v>
      </c>
      <c r="Q7" s="12">
        <v>4326000</v>
      </c>
      <c r="R7" s="10">
        <f t="shared" si="1"/>
        <v>8652000</v>
      </c>
    </row>
    <row r="8" spans="1:18" ht="33" customHeight="1" x14ac:dyDescent="0.25">
      <c r="A8" s="8">
        <v>6</v>
      </c>
      <c r="B8" s="8">
        <v>4</v>
      </c>
      <c r="C8" s="8">
        <v>1</v>
      </c>
      <c r="D8" s="9" t="s">
        <v>30</v>
      </c>
      <c r="E8" s="12">
        <v>2781000</v>
      </c>
      <c r="F8" s="10">
        <f t="shared" si="0"/>
        <v>11124000</v>
      </c>
      <c r="M8" s="8">
        <v>6</v>
      </c>
      <c r="N8" s="8">
        <v>2</v>
      </c>
      <c r="O8" s="8">
        <v>1</v>
      </c>
      <c r="P8" s="9" t="s">
        <v>30</v>
      </c>
      <c r="Q8" s="12">
        <v>2781000</v>
      </c>
      <c r="R8" s="10">
        <f t="shared" si="1"/>
        <v>5562000</v>
      </c>
    </row>
    <row r="9" spans="1:18" ht="39.75" customHeight="1" x14ac:dyDescent="0.25">
      <c r="A9" s="8">
        <v>7</v>
      </c>
      <c r="B9" s="8">
        <v>4</v>
      </c>
      <c r="C9" s="8">
        <v>1</v>
      </c>
      <c r="D9" s="9" t="s">
        <v>31</v>
      </c>
      <c r="E9" s="12">
        <v>4326000</v>
      </c>
      <c r="F9" s="10">
        <f t="shared" si="0"/>
        <v>17304000</v>
      </c>
      <c r="M9" s="8">
        <v>7</v>
      </c>
      <c r="N9" s="8">
        <v>2</v>
      </c>
      <c r="O9" s="8">
        <v>1</v>
      </c>
      <c r="P9" s="9" t="s">
        <v>31</v>
      </c>
      <c r="Q9" s="12">
        <v>4326000</v>
      </c>
      <c r="R9" s="10">
        <f t="shared" si="1"/>
        <v>8652000</v>
      </c>
    </row>
    <row r="10" spans="1:18" ht="39" customHeight="1" x14ac:dyDescent="0.25">
      <c r="A10" s="8">
        <v>8</v>
      </c>
      <c r="B10" s="8">
        <v>4</v>
      </c>
      <c r="C10" s="8">
        <v>1</v>
      </c>
      <c r="D10" s="9" t="s">
        <v>32</v>
      </c>
      <c r="E10" s="12">
        <v>4326000</v>
      </c>
      <c r="F10" s="10">
        <f t="shared" si="0"/>
        <v>17304000</v>
      </c>
      <c r="J10" s="7" t="s">
        <v>110</v>
      </c>
      <c r="K10" s="13">
        <v>140766666</v>
      </c>
      <c r="M10" s="8">
        <v>8</v>
      </c>
      <c r="N10" s="8">
        <v>2</v>
      </c>
      <c r="O10" s="8">
        <v>1</v>
      </c>
      <c r="P10" s="9" t="s">
        <v>32</v>
      </c>
      <c r="Q10" s="12">
        <v>4326000</v>
      </c>
      <c r="R10" s="10">
        <f t="shared" si="1"/>
        <v>8652000</v>
      </c>
    </row>
    <row r="11" spans="1:18" ht="39" customHeight="1" x14ac:dyDescent="0.25">
      <c r="A11" s="8">
        <v>9</v>
      </c>
      <c r="B11" s="8">
        <v>4</v>
      </c>
      <c r="C11" s="8">
        <v>1</v>
      </c>
      <c r="D11" s="9" t="s">
        <v>33</v>
      </c>
      <c r="E11" s="12">
        <v>4326000</v>
      </c>
      <c r="F11" s="10">
        <f t="shared" si="0"/>
        <v>17304000</v>
      </c>
      <c r="J11" s="39"/>
      <c r="K11" s="39">
        <f>K7+K10</f>
        <v>422299998</v>
      </c>
      <c r="M11" s="8">
        <v>9</v>
      </c>
      <c r="N11" s="8">
        <v>2</v>
      </c>
      <c r="O11" s="8">
        <v>1</v>
      </c>
      <c r="P11" s="9" t="s">
        <v>33</v>
      </c>
      <c r="Q11" s="12">
        <v>4326000</v>
      </c>
      <c r="R11" s="10">
        <f t="shared" si="1"/>
        <v>8652000</v>
      </c>
    </row>
    <row r="12" spans="1:18" ht="39" customHeight="1" x14ac:dyDescent="0.25">
      <c r="A12" s="8">
        <v>10</v>
      </c>
      <c r="B12" s="8">
        <v>4</v>
      </c>
      <c r="C12" s="8">
        <v>1</v>
      </c>
      <c r="D12" s="9" t="s">
        <v>88</v>
      </c>
      <c r="E12" s="12">
        <v>3451000</v>
      </c>
      <c r="F12" s="10">
        <f t="shared" si="0"/>
        <v>13804000</v>
      </c>
      <c r="J12" s="39"/>
      <c r="M12" s="8">
        <v>10</v>
      </c>
      <c r="N12" s="8">
        <v>2</v>
      </c>
      <c r="O12" s="8">
        <v>1</v>
      </c>
      <c r="P12" s="9" t="s">
        <v>88</v>
      </c>
      <c r="Q12" s="12">
        <v>3451000</v>
      </c>
      <c r="R12" s="10">
        <f t="shared" si="1"/>
        <v>6902000</v>
      </c>
    </row>
    <row r="13" spans="1:18" ht="19.5" customHeight="1" x14ac:dyDescent="0.25">
      <c r="A13" s="8">
        <v>11</v>
      </c>
      <c r="B13" s="8">
        <v>4</v>
      </c>
      <c r="C13" s="8">
        <v>1</v>
      </c>
      <c r="D13" s="9" t="s">
        <v>34</v>
      </c>
      <c r="E13" s="12">
        <v>4326000</v>
      </c>
      <c r="F13" s="10">
        <f t="shared" si="0"/>
        <v>17304000</v>
      </c>
      <c r="M13" s="8">
        <v>11</v>
      </c>
      <c r="N13" s="8">
        <v>2</v>
      </c>
      <c r="O13" s="8">
        <v>1</v>
      </c>
      <c r="P13" s="9" t="s">
        <v>34</v>
      </c>
      <c r="Q13" s="12">
        <v>4326000</v>
      </c>
      <c r="R13" s="10">
        <f t="shared" si="1"/>
        <v>8652000</v>
      </c>
    </row>
    <row r="14" spans="1:18" ht="15.75" x14ac:dyDescent="0.25">
      <c r="A14" s="61" t="s">
        <v>24</v>
      </c>
      <c r="B14" s="62"/>
      <c r="C14" s="62"/>
      <c r="D14" s="62"/>
      <c r="E14" s="63"/>
      <c r="F14" s="13">
        <f>SUM(F3:F13)</f>
        <v>176956000</v>
      </c>
      <c r="J14" s="39"/>
      <c r="M14" s="61" t="s">
        <v>24</v>
      </c>
      <c r="N14" s="62"/>
      <c r="O14" s="62"/>
      <c r="P14" s="62"/>
      <c r="Q14" s="63"/>
      <c r="R14" s="13">
        <f>SUM(R3:R13)</f>
        <v>88478000</v>
      </c>
    </row>
    <row r="17" spans="10:11" x14ac:dyDescent="0.25">
      <c r="J17" s="39"/>
    </row>
    <row r="18" spans="10:11" x14ac:dyDescent="0.25">
      <c r="J18" s="39"/>
      <c r="K18" s="39"/>
    </row>
  </sheetData>
  <mergeCells count="6">
    <mergeCell ref="A1:F1"/>
    <mergeCell ref="A14:E14"/>
    <mergeCell ref="I2:J2"/>
    <mergeCell ref="I1:K1"/>
    <mergeCell ref="M1:R1"/>
    <mergeCell ref="M14:Q1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BCB65-9F82-447E-8F0E-3D2526AFF3ED}">
  <dimension ref="A1:V28"/>
  <sheetViews>
    <sheetView tabSelected="1" topLeftCell="D1" workbookViewId="0">
      <selection activeCell="X3" sqref="X3"/>
    </sheetView>
  </sheetViews>
  <sheetFormatPr baseColWidth="10" defaultRowHeight="15" x14ac:dyDescent="0.25"/>
  <cols>
    <col min="1" max="1" width="6.7109375" style="55" customWidth="1"/>
    <col min="2" max="2" width="20" customWidth="1"/>
    <col min="3" max="3" width="20.85546875" customWidth="1"/>
    <col min="4" max="4" width="16.42578125" customWidth="1"/>
    <col min="5" max="5" width="21.28515625" customWidth="1"/>
    <col min="6" max="6" width="14.28515625" customWidth="1"/>
    <col min="8" max="8" width="28.85546875" customWidth="1"/>
    <col min="9" max="9" width="4.42578125" customWidth="1"/>
    <col min="10" max="10" width="5.42578125" customWidth="1"/>
    <col min="11" max="11" width="6.7109375" customWidth="1"/>
    <col min="12" max="12" width="7.42578125" customWidth="1"/>
    <col min="13" max="13" width="5.7109375" customWidth="1"/>
    <col min="14" max="14" width="4.7109375" customWidth="1"/>
    <col min="15" max="15" width="5.28515625" customWidth="1"/>
    <col min="16" max="16" width="8.42578125" customWidth="1"/>
    <col min="17" max="17" width="5.7109375" customWidth="1"/>
    <col min="18" max="18" width="8.42578125" customWidth="1"/>
    <col min="19" max="19" width="15.140625" customWidth="1"/>
    <col min="20" max="20" width="23.28515625" customWidth="1"/>
    <col min="21" max="21" width="23.5703125" style="41" customWidth="1"/>
    <col min="22" max="22" width="24" customWidth="1"/>
  </cols>
  <sheetData>
    <row r="1" spans="1:22" s="1" customFormat="1" ht="66.75" customHeight="1" x14ac:dyDescent="0.25">
      <c r="A1" s="68" t="s">
        <v>44</v>
      </c>
      <c r="B1" s="69"/>
      <c r="C1" s="69"/>
      <c r="D1" s="69"/>
      <c r="E1" s="69"/>
      <c r="F1" s="69"/>
      <c r="G1" s="69"/>
      <c r="H1" s="69"/>
      <c r="I1" s="69"/>
      <c r="J1" s="69"/>
      <c r="K1" s="69"/>
      <c r="L1" s="69"/>
      <c r="M1" s="69"/>
      <c r="N1" s="69"/>
      <c r="O1" s="69"/>
      <c r="P1" s="69"/>
      <c r="Q1" s="69"/>
      <c r="R1" s="69"/>
      <c r="S1" s="69"/>
      <c r="T1" s="69"/>
      <c r="U1" s="69"/>
      <c r="V1" s="69"/>
    </row>
    <row r="2" spans="1:22" s="2" customFormat="1" ht="68.25" customHeight="1" x14ac:dyDescent="0.25">
      <c r="A2" s="89" t="s">
        <v>0</v>
      </c>
      <c r="B2" s="91" t="s">
        <v>17</v>
      </c>
      <c r="C2" s="93" t="s">
        <v>1</v>
      </c>
      <c r="D2" s="74" t="s">
        <v>2</v>
      </c>
      <c r="E2" s="74" t="s">
        <v>3</v>
      </c>
      <c r="F2" s="74" t="s">
        <v>4</v>
      </c>
      <c r="G2" s="74" t="s">
        <v>5</v>
      </c>
      <c r="H2" s="74" t="s">
        <v>6</v>
      </c>
      <c r="I2" s="72" t="s">
        <v>7</v>
      </c>
      <c r="J2" s="73"/>
      <c r="K2" s="73"/>
      <c r="L2" s="73"/>
      <c r="M2" s="73"/>
      <c r="N2" s="73"/>
      <c r="O2" s="73"/>
      <c r="P2" s="73"/>
      <c r="Q2" s="73"/>
      <c r="R2" s="73"/>
      <c r="S2" s="74" t="s">
        <v>8</v>
      </c>
      <c r="T2" s="74" t="s">
        <v>111</v>
      </c>
      <c r="U2" s="66" t="s">
        <v>112</v>
      </c>
      <c r="V2" s="66" t="s">
        <v>110</v>
      </c>
    </row>
    <row r="3" spans="1:22" s="2" customFormat="1" ht="107.1" customHeight="1" x14ac:dyDescent="0.25">
      <c r="A3" s="90"/>
      <c r="B3" s="92"/>
      <c r="C3" s="74"/>
      <c r="D3" s="75"/>
      <c r="E3" s="75"/>
      <c r="F3" s="75"/>
      <c r="G3" s="75"/>
      <c r="H3" s="75"/>
      <c r="I3" s="3" t="s">
        <v>9</v>
      </c>
      <c r="J3" s="3" t="s">
        <v>10</v>
      </c>
      <c r="K3" s="3" t="s">
        <v>11</v>
      </c>
      <c r="L3" s="4" t="s">
        <v>12</v>
      </c>
      <c r="M3" s="3" t="s">
        <v>13</v>
      </c>
      <c r="N3" s="5" t="s">
        <v>14</v>
      </c>
      <c r="O3" s="3" t="s">
        <v>15</v>
      </c>
      <c r="P3" s="4" t="s">
        <v>16</v>
      </c>
      <c r="Q3" s="57" t="s">
        <v>109</v>
      </c>
      <c r="R3" s="4" t="s">
        <v>108</v>
      </c>
      <c r="S3" s="75"/>
      <c r="T3" s="104"/>
      <c r="U3" s="67"/>
      <c r="V3" s="67"/>
    </row>
    <row r="4" spans="1:22" ht="147.75" customHeight="1" x14ac:dyDescent="0.25">
      <c r="A4" s="23">
        <v>1</v>
      </c>
      <c r="B4" s="30" t="s">
        <v>42</v>
      </c>
      <c r="C4" s="28" t="s">
        <v>43</v>
      </c>
      <c r="D4" s="23">
        <v>1</v>
      </c>
      <c r="E4" s="26" t="s">
        <v>46</v>
      </c>
      <c r="F4" s="25" t="s">
        <v>93</v>
      </c>
      <c r="G4" s="26" t="s">
        <v>45</v>
      </c>
      <c r="H4" s="27" t="s">
        <v>75</v>
      </c>
      <c r="I4" s="23">
        <v>1</v>
      </c>
      <c r="J4" s="23">
        <v>0</v>
      </c>
      <c r="K4" s="23">
        <v>0</v>
      </c>
      <c r="L4" s="4">
        <f t="shared" ref="L4:L12" si="0">I4+J4+K4</f>
        <v>1</v>
      </c>
      <c r="M4" s="23">
        <v>0</v>
      </c>
      <c r="N4" s="23"/>
      <c r="O4" s="23"/>
      <c r="P4" s="4">
        <f t="shared" ref="P4:P11" si="1">L4+M4+N4</f>
        <v>1</v>
      </c>
      <c r="Q4" s="58"/>
      <c r="R4" s="4">
        <f>M4+N4+O4</f>
        <v>0</v>
      </c>
      <c r="S4" s="23">
        <f t="shared" ref="S4:S13" si="2">L4+R4</f>
        <v>1</v>
      </c>
      <c r="T4" s="23">
        <v>0</v>
      </c>
      <c r="U4" s="40">
        <v>2000000</v>
      </c>
      <c r="V4" s="40">
        <v>0</v>
      </c>
    </row>
    <row r="5" spans="1:22" ht="147.75" customHeight="1" x14ac:dyDescent="0.25">
      <c r="A5" s="23">
        <v>2</v>
      </c>
      <c r="B5" s="30" t="s">
        <v>42</v>
      </c>
      <c r="C5" s="28" t="s">
        <v>63</v>
      </c>
      <c r="D5" s="23">
        <v>3</v>
      </c>
      <c r="E5" s="26" t="s">
        <v>46</v>
      </c>
      <c r="F5" s="25" t="s">
        <v>93</v>
      </c>
      <c r="G5" s="26" t="s">
        <v>45</v>
      </c>
      <c r="H5" s="27" t="s">
        <v>76</v>
      </c>
      <c r="I5" s="23"/>
      <c r="J5" s="23">
        <v>0</v>
      </c>
      <c r="K5" s="23">
        <v>1</v>
      </c>
      <c r="L5" s="4">
        <f t="shared" si="0"/>
        <v>1</v>
      </c>
      <c r="M5" s="23">
        <v>0</v>
      </c>
      <c r="N5" s="23"/>
      <c r="O5" s="23">
        <v>1</v>
      </c>
      <c r="P5" s="4">
        <f t="shared" si="1"/>
        <v>1</v>
      </c>
      <c r="Q5" s="23">
        <v>1</v>
      </c>
      <c r="R5" s="4">
        <f>M5+N5+O5</f>
        <v>1</v>
      </c>
      <c r="S5" s="23">
        <f>L5+P5+R5</f>
        <v>3</v>
      </c>
      <c r="T5" s="23">
        <v>2</v>
      </c>
      <c r="U5" s="40">
        <v>500000</v>
      </c>
      <c r="V5" s="40">
        <v>1000000</v>
      </c>
    </row>
    <row r="6" spans="1:22" ht="123" customHeight="1" x14ac:dyDescent="0.25">
      <c r="A6" s="23">
        <v>3</v>
      </c>
      <c r="B6" s="25" t="s">
        <v>42</v>
      </c>
      <c r="C6" s="22" t="s">
        <v>47</v>
      </c>
      <c r="D6" s="23">
        <v>130</v>
      </c>
      <c r="E6" s="26" t="s">
        <v>64</v>
      </c>
      <c r="F6" s="25" t="s">
        <v>93</v>
      </c>
      <c r="G6" s="26" t="s">
        <v>45</v>
      </c>
      <c r="H6" s="32" t="s">
        <v>48</v>
      </c>
      <c r="I6" s="23">
        <v>30</v>
      </c>
      <c r="J6" s="23">
        <v>80</v>
      </c>
      <c r="K6" s="23">
        <v>20</v>
      </c>
      <c r="L6" s="4">
        <f t="shared" si="0"/>
        <v>130</v>
      </c>
      <c r="M6" s="23"/>
      <c r="N6" s="23"/>
      <c r="O6" s="23"/>
      <c r="P6" s="4">
        <f t="shared" si="1"/>
        <v>130</v>
      </c>
      <c r="Q6" s="58"/>
      <c r="R6" s="4">
        <f>M6+N6+O6</f>
        <v>0</v>
      </c>
      <c r="S6" s="23">
        <f t="shared" si="2"/>
        <v>130</v>
      </c>
      <c r="T6" s="23">
        <v>0</v>
      </c>
      <c r="U6" s="40">
        <v>2600000</v>
      </c>
      <c r="V6" s="40">
        <v>0</v>
      </c>
    </row>
    <row r="7" spans="1:22" ht="283.5" customHeight="1" x14ac:dyDescent="0.25">
      <c r="A7" s="23">
        <v>4</v>
      </c>
      <c r="B7" s="25" t="s">
        <v>42</v>
      </c>
      <c r="C7" s="34" t="s">
        <v>49</v>
      </c>
      <c r="D7" s="23">
        <v>2</v>
      </c>
      <c r="E7" s="26" t="s">
        <v>65</v>
      </c>
      <c r="F7" s="25" t="s">
        <v>93</v>
      </c>
      <c r="G7" s="35" t="s">
        <v>45</v>
      </c>
      <c r="H7" s="25" t="s">
        <v>50</v>
      </c>
      <c r="I7" s="36"/>
      <c r="J7" s="23"/>
      <c r="K7" s="23">
        <v>1</v>
      </c>
      <c r="L7" s="4">
        <f t="shared" si="0"/>
        <v>1</v>
      </c>
      <c r="M7" s="23"/>
      <c r="N7" s="23"/>
      <c r="O7" s="23">
        <v>1</v>
      </c>
      <c r="P7" s="4">
        <f t="shared" si="1"/>
        <v>1</v>
      </c>
      <c r="Q7" s="58"/>
      <c r="R7" s="4">
        <v>0</v>
      </c>
      <c r="S7" s="23">
        <f>L7+P7+R7</f>
        <v>2</v>
      </c>
      <c r="T7" s="23">
        <v>1</v>
      </c>
      <c r="U7" s="40">
        <v>1000000</v>
      </c>
      <c r="V7" s="40">
        <v>1000000</v>
      </c>
    </row>
    <row r="8" spans="1:22" ht="120" x14ac:dyDescent="0.25">
      <c r="A8" s="23">
        <v>5</v>
      </c>
      <c r="B8" s="25" t="s">
        <v>42</v>
      </c>
      <c r="C8" s="24" t="s">
        <v>51</v>
      </c>
      <c r="D8" s="23">
        <v>2</v>
      </c>
      <c r="E8" s="26" t="s">
        <v>46</v>
      </c>
      <c r="F8" s="25" t="s">
        <v>93</v>
      </c>
      <c r="G8" s="26" t="s">
        <v>45</v>
      </c>
      <c r="H8" s="24" t="s">
        <v>66</v>
      </c>
      <c r="I8" s="23"/>
      <c r="J8" s="23"/>
      <c r="K8" s="23">
        <v>1</v>
      </c>
      <c r="L8" s="4">
        <f t="shared" si="0"/>
        <v>1</v>
      </c>
      <c r="M8" s="23"/>
      <c r="N8" s="23"/>
      <c r="O8" s="23">
        <v>1</v>
      </c>
      <c r="P8" s="4">
        <f t="shared" si="1"/>
        <v>1</v>
      </c>
      <c r="Q8" s="58"/>
      <c r="R8" s="4"/>
      <c r="S8" s="23">
        <f>L8+P8+R8</f>
        <v>2</v>
      </c>
      <c r="T8" s="23">
        <v>1</v>
      </c>
      <c r="U8" s="40">
        <v>500000</v>
      </c>
      <c r="V8" s="40">
        <v>500000</v>
      </c>
    </row>
    <row r="9" spans="1:22" ht="225" x14ac:dyDescent="0.25">
      <c r="A9" s="23">
        <v>6</v>
      </c>
      <c r="B9" s="25" t="s">
        <v>42</v>
      </c>
      <c r="C9" s="31" t="s">
        <v>52</v>
      </c>
      <c r="D9" s="23">
        <v>6</v>
      </c>
      <c r="E9" s="26" t="s">
        <v>46</v>
      </c>
      <c r="F9" s="25" t="s">
        <v>93</v>
      </c>
      <c r="G9" s="26" t="s">
        <v>45</v>
      </c>
      <c r="H9" s="32" t="s">
        <v>67</v>
      </c>
      <c r="I9" s="23"/>
      <c r="J9" s="23">
        <v>1</v>
      </c>
      <c r="K9" s="23">
        <v>1</v>
      </c>
      <c r="L9" s="4">
        <f t="shared" si="0"/>
        <v>2</v>
      </c>
      <c r="M9" s="23">
        <v>1</v>
      </c>
      <c r="N9" s="23">
        <v>1</v>
      </c>
      <c r="O9" s="23">
        <v>1</v>
      </c>
      <c r="P9" s="4">
        <f>M9+N9+O9</f>
        <v>3</v>
      </c>
      <c r="Q9" s="23">
        <v>1</v>
      </c>
      <c r="R9" s="4">
        <f>Q9</f>
        <v>1</v>
      </c>
      <c r="S9" s="23">
        <f>L9+P9+R9</f>
        <v>6</v>
      </c>
      <c r="T9" s="23">
        <v>3</v>
      </c>
      <c r="U9" s="40">
        <v>4500000</v>
      </c>
      <c r="V9" s="59">
        <v>4500000</v>
      </c>
    </row>
    <row r="10" spans="1:22" ht="120" x14ac:dyDescent="0.25">
      <c r="A10" s="23">
        <v>7</v>
      </c>
      <c r="B10" s="25" t="s">
        <v>42</v>
      </c>
      <c r="C10" s="34" t="s">
        <v>53</v>
      </c>
      <c r="D10" s="23">
        <v>4</v>
      </c>
      <c r="E10" s="26" t="s">
        <v>68</v>
      </c>
      <c r="F10" s="25" t="s">
        <v>93</v>
      </c>
      <c r="G10" s="26" t="s">
        <v>45</v>
      </c>
      <c r="H10" s="25" t="s">
        <v>54</v>
      </c>
      <c r="I10" s="23"/>
      <c r="J10" s="23"/>
      <c r="K10" s="23">
        <v>1</v>
      </c>
      <c r="L10" s="4">
        <f t="shared" si="0"/>
        <v>1</v>
      </c>
      <c r="M10" s="23">
        <v>1</v>
      </c>
      <c r="N10" s="23"/>
      <c r="O10" s="23">
        <v>1</v>
      </c>
      <c r="P10" s="4">
        <f t="shared" si="1"/>
        <v>2</v>
      </c>
      <c r="Q10" s="23">
        <v>1</v>
      </c>
      <c r="R10" s="4">
        <f>Q10</f>
        <v>1</v>
      </c>
      <c r="S10" s="23">
        <f>L10+P10+R10</f>
        <v>4</v>
      </c>
      <c r="T10" s="23">
        <v>2</v>
      </c>
      <c r="U10" s="40">
        <v>1000000</v>
      </c>
      <c r="V10" s="59">
        <v>2000000</v>
      </c>
    </row>
    <row r="11" spans="1:22" ht="165" x14ac:dyDescent="0.25">
      <c r="A11" s="23">
        <v>8</v>
      </c>
      <c r="B11" s="25" t="s">
        <v>42</v>
      </c>
      <c r="C11" s="31" t="s">
        <v>55</v>
      </c>
      <c r="D11" s="23">
        <v>5</v>
      </c>
      <c r="E11" s="26" t="s">
        <v>46</v>
      </c>
      <c r="F11" s="25" t="s">
        <v>93</v>
      </c>
      <c r="G11" s="26" t="s">
        <v>45</v>
      </c>
      <c r="H11" s="25" t="s">
        <v>56</v>
      </c>
      <c r="I11" s="23"/>
      <c r="J11" s="23"/>
      <c r="K11" s="23">
        <v>1</v>
      </c>
      <c r="L11" s="4">
        <f t="shared" si="0"/>
        <v>1</v>
      </c>
      <c r="M11" s="23">
        <v>1</v>
      </c>
      <c r="N11" s="23">
        <v>1</v>
      </c>
      <c r="O11" s="23">
        <v>1</v>
      </c>
      <c r="P11" s="4">
        <f t="shared" si="1"/>
        <v>3</v>
      </c>
      <c r="Q11" s="23">
        <v>1</v>
      </c>
      <c r="R11" s="4">
        <f>Q11</f>
        <v>1</v>
      </c>
      <c r="S11" s="23">
        <f>L11+P11+R11</f>
        <v>5</v>
      </c>
      <c r="T11" s="23">
        <v>3</v>
      </c>
      <c r="U11" s="40">
        <v>1000000</v>
      </c>
      <c r="V11" s="59">
        <v>1500000</v>
      </c>
    </row>
    <row r="12" spans="1:22" ht="149.25" customHeight="1" x14ac:dyDescent="0.25">
      <c r="A12" s="23">
        <v>9</v>
      </c>
      <c r="B12" s="25" t="s">
        <v>42</v>
      </c>
      <c r="C12" s="33" t="s">
        <v>69</v>
      </c>
      <c r="D12" s="23">
        <v>6</v>
      </c>
      <c r="E12" s="26" t="s">
        <v>46</v>
      </c>
      <c r="F12" s="25" t="s">
        <v>93</v>
      </c>
      <c r="G12" s="26" t="s">
        <v>45</v>
      </c>
      <c r="H12" s="25" t="s">
        <v>90</v>
      </c>
      <c r="I12" s="23"/>
      <c r="J12" s="23">
        <v>1</v>
      </c>
      <c r="K12" s="23">
        <v>1</v>
      </c>
      <c r="L12" s="4">
        <f t="shared" si="0"/>
        <v>2</v>
      </c>
      <c r="M12" s="23">
        <v>1</v>
      </c>
      <c r="N12" s="23">
        <v>1</v>
      </c>
      <c r="O12" s="23">
        <v>1</v>
      </c>
      <c r="P12" s="4">
        <f>M12+N12+O12</f>
        <v>3</v>
      </c>
      <c r="Q12" s="58">
        <v>1</v>
      </c>
      <c r="R12" s="4">
        <f>Q12</f>
        <v>1</v>
      </c>
      <c r="S12" s="23">
        <f>L12+P12+R12</f>
        <v>6</v>
      </c>
      <c r="T12" s="23">
        <v>3</v>
      </c>
      <c r="U12" s="40">
        <v>3000000</v>
      </c>
      <c r="V12" s="59">
        <v>3000000</v>
      </c>
    </row>
    <row r="13" spans="1:22" ht="138" customHeight="1" x14ac:dyDescent="0.25">
      <c r="A13" s="23">
        <v>10</v>
      </c>
      <c r="B13" s="25" t="s">
        <v>42</v>
      </c>
      <c r="C13" s="25" t="s">
        <v>70</v>
      </c>
      <c r="D13" s="23">
        <v>4</v>
      </c>
      <c r="E13" s="26" t="s">
        <v>46</v>
      </c>
      <c r="F13" s="25" t="s">
        <v>93</v>
      </c>
      <c r="G13" s="26" t="s">
        <v>45</v>
      </c>
      <c r="H13" s="25" t="s">
        <v>71</v>
      </c>
      <c r="I13" s="23">
        <v>1</v>
      </c>
      <c r="J13" s="23">
        <v>1</v>
      </c>
      <c r="K13" s="23">
        <v>1</v>
      </c>
      <c r="L13" s="4">
        <f t="shared" ref="L13:L23" si="3">I13+J13+K13</f>
        <v>3</v>
      </c>
      <c r="M13" s="23">
        <v>1</v>
      </c>
      <c r="N13" s="23"/>
      <c r="O13" s="23"/>
      <c r="P13" s="4">
        <f t="shared" ref="P13:P19" si="4">L13+M13+N13</f>
        <v>4</v>
      </c>
      <c r="Q13" s="58"/>
      <c r="R13" s="4">
        <f>M13+N13+O13</f>
        <v>1</v>
      </c>
      <c r="S13" s="23">
        <f t="shared" si="2"/>
        <v>4</v>
      </c>
      <c r="T13" s="23"/>
      <c r="U13" s="40">
        <v>36000000</v>
      </c>
      <c r="V13" s="59">
        <v>0</v>
      </c>
    </row>
    <row r="14" spans="1:22" ht="85.5" customHeight="1" x14ac:dyDescent="0.25">
      <c r="A14" s="23">
        <v>11</v>
      </c>
      <c r="B14" s="25" t="s">
        <v>42</v>
      </c>
      <c r="C14" s="34" t="s">
        <v>57</v>
      </c>
      <c r="D14" s="23">
        <v>7</v>
      </c>
      <c r="E14" s="26" t="s">
        <v>46</v>
      </c>
      <c r="F14" s="25" t="s">
        <v>93</v>
      </c>
      <c r="G14" s="26" t="s">
        <v>45</v>
      </c>
      <c r="H14" s="31" t="s">
        <v>58</v>
      </c>
      <c r="I14" s="23">
        <v>1</v>
      </c>
      <c r="J14" s="23">
        <v>1</v>
      </c>
      <c r="K14" s="23">
        <v>1</v>
      </c>
      <c r="L14" s="4">
        <f t="shared" si="3"/>
        <v>3</v>
      </c>
      <c r="M14" s="23">
        <v>1</v>
      </c>
      <c r="N14" s="23">
        <v>1</v>
      </c>
      <c r="O14" s="23">
        <v>1</v>
      </c>
      <c r="P14" s="4">
        <f>M14+N14+O14</f>
        <v>3</v>
      </c>
      <c r="Q14" s="58">
        <v>1</v>
      </c>
      <c r="R14" s="4">
        <f>Q14</f>
        <v>1</v>
      </c>
      <c r="S14" s="23">
        <f>L14+P14+R14</f>
        <v>7</v>
      </c>
      <c r="T14" s="23">
        <v>3</v>
      </c>
      <c r="U14" s="40">
        <v>4000000</v>
      </c>
      <c r="V14" s="59">
        <v>3000000</v>
      </c>
    </row>
    <row r="15" spans="1:22" ht="36.75" customHeight="1" x14ac:dyDescent="0.25">
      <c r="A15" s="80">
        <v>12</v>
      </c>
      <c r="B15" s="78" t="s">
        <v>42</v>
      </c>
      <c r="C15" s="76" t="s">
        <v>59</v>
      </c>
      <c r="D15" s="80">
        <v>7</v>
      </c>
      <c r="E15" s="94" t="s">
        <v>46</v>
      </c>
      <c r="F15" s="94" t="s">
        <v>93</v>
      </c>
      <c r="G15" s="94" t="s">
        <v>45</v>
      </c>
      <c r="H15" s="70" t="s">
        <v>72</v>
      </c>
      <c r="I15" s="80">
        <v>1</v>
      </c>
      <c r="J15" s="80">
        <v>1</v>
      </c>
      <c r="K15" s="80">
        <v>1</v>
      </c>
      <c r="L15" s="84">
        <f>I15+J15+K15</f>
        <v>3</v>
      </c>
      <c r="M15" s="80">
        <v>1</v>
      </c>
      <c r="N15" s="80">
        <v>1</v>
      </c>
      <c r="O15" s="80">
        <v>1</v>
      </c>
      <c r="P15" s="84">
        <f>L15+M16+N16</f>
        <v>3</v>
      </c>
      <c r="Q15" s="97">
        <v>1</v>
      </c>
      <c r="R15" s="84">
        <f>M15+N16+O16</f>
        <v>1</v>
      </c>
      <c r="S15" s="80">
        <f>L15+P15+R15</f>
        <v>7</v>
      </c>
      <c r="T15" s="80">
        <v>3</v>
      </c>
      <c r="U15" s="82">
        <v>4000000</v>
      </c>
      <c r="V15" s="96">
        <v>3000000</v>
      </c>
    </row>
    <row r="16" spans="1:22" ht="77.25" customHeight="1" x14ac:dyDescent="0.25">
      <c r="A16" s="81"/>
      <c r="B16" s="79"/>
      <c r="C16" s="77"/>
      <c r="D16" s="81"/>
      <c r="E16" s="95"/>
      <c r="F16" s="95"/>
      <c r="G16" s="95"/>
      <c r="H16" s="71"/>
      <c r="I16" s="81"/>
      <c r="J16" s="81"/>
      <c r="K16" s="81"/>
      <c r="L16" s="85"/>
      <c r="M16" s="81"/>
      <c r="N16" s="81"/>
      <c r="O16" s="81"/>
      <c r="P16" s="85"/>
      <c r="Q16" s="98"/>
      <c r="R16" s="85"/>
      <c r="S16" s="81"/>
      <c r="T16" s="81"/>
      <c r="U16" s="83"/>
      <c r="V16" s="96"/>
    </row>
    <row r="17" spans="1:22" ht="150" x14ac:dyDescent="0.25">
      <c r="A17" s="23">
        <v>13</v>
      </c>
      <c r="B17" s="25" t="s">
        <v>42</v>
      </c>
      <c r="C17" s="24" t="s">
        <v>60</v>
      </c>
      <c r="D17" s="23">
        <v>15</v>
      </c>
      <c r="E17" s="26" t="s">
        <v>46</v>
      </c>
      <c r="F17" s="25" t="s">
        <v>93</v>
      </c>
      <c r="G17" s="27" t="s">
        <v>45</v>
      </c>
      <c r="H17" s="25" t="s">
        <v>61</v>
      </c>
      <c r="I17" s="23">
        <v>3</v>
      </c>
      <c r="J17" s="23">
        <v>2</v>
      </c>
      <c r="K17" s="23">
        <v>2</v>
      </c>
      <c r="L17" s="4">
        <f t="shared" si="3"/>
        <v>7</v>
      </c>
      <c r="M17" s="23">
        <v>2</v>
      </c>
      <c r="N17" s="23">
        <v>2</v>
      </c>
      <c r="O17" s="23">
        <v>2</v>
      </c>
      <c r="P17" s="4">
        <f>M17+N17+O17</f>
        <v>6</v>
      </c>
      <c r="Q17" s="58">
        <v>2</v>
      </c>
      <c r="R17" s="4">
        <f>Q17</f>
        <v>2</v>
      </c>
      <c r="S17" s="23">
        <f>L17+P17+R17</f>
        <v>15</v>
      </c>
      <c r="T17" s="23">
        <v>6</v>
      </c>
      <c r="U17" s="40">
        <v>1800000</v>
      </c>
      <c r="V17" s="99">
        <v>1200000</v>
      </c>
    </row>
    <row r="18" spans="1:22" ht="111" customHeight="1" x14ac:dyDescent="0.25">
      <c r="A18" s="23">
        <v>14</v>
      </c>
      <c r="B18" s="25" t="s">
        <v>42</v>
      </c>
      <c r="C18" s="22" t="s">
        <v>74</v>
      </c>
      <c r="D18" s="23">
        <v>1</v>
      </c>
      <c r="E18" s="23" t="s">
        <v>62</v>
      </c>
      <c r="F18" s="25" t="s">
        <v>93</v>
      </c>
      <c r="G18" s="27" t="s">
        <v>45</v>
      </c>
      <c r="H18" s="25" t="s">
        <v>92</v>
      </c>
      <c r="I18" s="23"/>
      <c r="J18" s="23">
        <v>1</v>
      </c>
      <c r="K18" s="23">
        <v>1</v>
      </c>
      <c r="L18" s="4">
        <f t="shared" si="3"/>
        <v>2</v>
      </c>
      <c r="M18" s="23">
        <v>1</v>
      </c>
      <c r="N18" s="23">
        <v>1</v>
      </c>
      <c r="O18" s="23">
        <v>1</v>
      </c>
      <c r="P18" s="4">
        <f>M18+N18+O18</f>
        <v>3</v>
      </c>
      <c r="Q18" s="23">
        <v>1</v>
      </c>
      <c r="R18" s="4">
        <f>Q18</f>
        <v>1</v>
      </c>
      <c r="S18" s="23">
        <f>L18+P18+R18</f>
        <v>6</v>
      </c>
      <c r="T18" s="23">
        <v>3</v>
      </c>
      <c r="U18" s="40">
        <v>16000000</v>
      </c>
      <c r="V18" s="59">
        <v>7688666</v>
      </c>
    </row>
    <row r="19" spans="1:22" ht="273.75" customHeight="1" x14ac:dyDescent="0.25">
      <c r="A19" s="23">
        <v>15</v>
      </c>
      <c r="B19" s="25" t="s">
        <v>42</v>
      </c>
      <c r="C19" s="28" t="s">
        <v>87</v>
      </c>
      <c r="D19" s="23">
        <v>44</v>
      </c>
      <c r="E19" s="27" t="s">
        <v>89</v>
      </c>
      <c r="F19" s="25" t="s">
        <v>93</v>
      </c>
      <c r="G19" s="27" t="s">
        <v>45</v>
      </c>
      <c r="H19" s="25" t="s">
        <v>91</v>
      </c>
      <c r="I19" s="23">
        <v>11</v>
      </c>
      <c r="J19" s="23">
        <v>11</v>
      </c>
      <c r="K19" s="23">
        <v>11</v>
      </c>
      <c r="L19" s="4"/>
      <c r="M19" s="23">
        <v>11</v>
      </c>
      <c r="N19" s="23">
        <v>11</v>
      </c>
      <c r="O19" s="23">
        <v>11</v>
      </c>
      <c r="P19" s="4"/>
      <c r="Q19" s="23">
        <v>11</v>
      </c>
      <c r="R19" s="4"/>
      <c r="S19" s="23">
        <v>11</v>
      </c>
      <c r="T19" s="23"/>
      <c r="U19" s="46">
        <v>142733332</v>
      </c>
      <c r="V19" s="46">
        <v>88478000</v>
      </c>
    </row>
    <row r="20" spans="1:22" ht="273.75" customHeight="1" x14ac:dyDescent="0.25">
      <c r="A20" s="23">
        <v>16</v>
      </c>
      <c r="B20" s="25" t="s">
        <v>42</v>
      </c>
      <c r="C20" s="32" t="s">
        <v>94</v>
      </c>
      <c r="D20" s="23">
        <v>150</v>
      </c>
      <c r="E20" s="27" t="s">
        <v>95</v>
      </c>
      <c r="F20" s="25" t="s">
        <v>93</v>
      </c>
      <c r="G20" s="27" t="s">
        <v>45</v>
      </c>
      <c r="H20" s="25" t="s">
        <v>100</v>
      </c>
      <c r="I20" s="23"/>
      <c r="J20" s="23">
        <v>25</v>
      </c>
      <c r="K20" s="23">
        <v>25</v>
      </c>
      <c r="L20" s="4">
        <f t="shared" si="3"/>
        <v>50</v>
      </c>
      <c r="M20" s="23">
        <v>25</v>
      </c>
      <c r="N20" s="23">
        <v>25</v>
      </c>
      <c r="O20" s="23">
        <v>25</v>
      </c>
      <c r="P20" s="4">
        <f>M20+N20+O20</f>
        <v>75</v>
      </c>
      <c r="Q20" s="102">
        <v>25</v>
      </c>
      <c r="R20" s="4">
        <f>Q20</f>
        <v>25</v>
      </c>
      <c r="S20" s="23">
        <f>L20+P20+R20</f>
        <v>150</v>
      </c>
      <c r="T20" s="23">
        <v>75</v>
      </c>
      <c r="U20" s="40">
        <v>4500000</v>
      </c>
      <c r="V20" s="101">
        <v>4500000</v>
      </c>
    </row>
    <row r="21" spans="1:22" ht="273.75" customHeight="1" x14ac:dyDescent="0.25">
      <c r="A21" s="23">
        <v>17</v>
      </c>
      <c r="B21" s="25" t="s">
        <v>42</v>
      </c>
      <c r="C21" s="28" t="s">
        <v>96</v>
      </c>
      <c r="D21" s="23">
        <v>120</v>
      </c>
      <c r="E21" s="27" t="s">
        <v>97</v>
      </c>
      <c r="F21" s="25" t="s">
        <v>93</v>
      </c>
      <c r="G21" s="27" t="s">
        <v>45</v>
      </c>
      <c r="H21" s="25" t="s">
        <v>101</v>
      </c>
      <c r="I21" s="23"/>
      <c r="J21" s="23">
        <v>20</v>
      </c>
      <c r="K21" s="23">
        <v>20</v>
      </c>
      <c r="L21" s="4">
        <f t="shared" si="3"/>
        <v>40</v>
      </c>
      <c r="M21" s="23">
        <v>20</v>
      </c>
      <c r="N21" s="23">
        <v>20</v>
      </c>
      <c r="O21" s="23">
        <v>20</v>
      </c>
      <c r="P21" s="4">
        <f>M21+N21+O21</f>
        <v>60</v>
      </c>
      <c r="Q21" s="102">
        <v>20</v>
      </c>
      <c r="R21" s="4">
        <f>Q21</f>
        <v>20</v>
      </c>
      <c r="S21" s="23">
        <f>L21+P21+R21</f>
        <v>120</v>
      </c>
      <c r="T21" s="23">
        <v>60</v>
      </c>
      <c r="U21" s="40">
        <v>4200000</v>
      </c>
      <c r="V21" s="99">
        <v>4200000</v>
      </c>
    </row>
    <row r="22" spans="1:22" ht="273.75" customHeight="1" x14ac:dyDescent="0.25">
      <c r="A22" s="23">
        <v>18</v>
      </c>
      <c r="B22" s="25" t="s">
        <v>42</v>
      </c>
      <c r="C22" s="43" t="s">
        <v>102</v>
      </c>
      <c r="D22" s="23">
        <v>120</v>
      </c>
      <c r="E22" s="27" t="s">
        <v>98</v>
      </c>
      <c r="F22" s="25" t="s">
        <v>93</v>
      </c>
      <c r="G22" s="27" t="s">
        <v>45</v>
      </c>
      <c r="H22" s="25" t="s">
        <v>99</v>
      </c>
      <c r="I22" s="23"/>
      <c r="J22" s="23">
        <v>20</v>
      </c>
      <c r="K22" s="23">
        <v>20</v>
      </c>
      <c r="L22" s="4">
        <f t="shared" si="3"/>
        <v>40</v>
      </c>
      <c r="M22" s="23">
        <v>20</v>
      </c>
      <c r="N22" s="23">
        <v>20</v>
      </c>
      <c r="O22" s="23">
        <v>20</v>
      </c>
      <c r="P22" s="4">
        <f>M22+N22+O22</f>
        <v>60</v>
      </c>
      <c r="Q22" s="102">
        <v>20</v>
      </c>
      <c r="R22" s="4">
        <f>Q22</f>
        <v>20</v>
      </c>
      <c r="S22" s="23">
        <f>L22+P22+R22</f>
        <v>120</v>
      </c>
      <c r="T22" s="23">
        <v>60</v>
      </c>
      <c r="U22" s="40">
        <v>4200000</v>
      </c>
      <c r="V22" s="99">
        <v>4200000</v>
      </c>
    </row>
    <row r="23" spans="1:22" ht="350.25" customHeight="1" x14ac:dyDescent="0.25">
      <c r="A23" s="23">
        <v>19</v>
      </c>
      <c r="B23" s="25" t="s">
        <v>42</v>
      </c>
      <c r="C23" s="37" t="s">
        <v>79</v>
      </c>
      <c r="D23" s="23">
        <v>6</v>
      </c>
      <c r="E23" s="27" t="s">
        <v>77</v>
      </c>
      <c r="F23" s="25" t="s">
        <v>93</v>
      </c>
      <c r="G23" s="27" t="s">
        <v>45</v>
      </c>
      <c r="H23" s="25" t="s">
        <v>78</v>
      </c>
      <c r="I23" s="23"/>
      <c r="J23" s="23">
        <v>1</v>
      </c>
      <c r="K23" s="23">
        <v>1</v>
      </c>
      <c r="L23" s="4">
        <f t="shared" si="3"/>
        <v>2</v>
      </c>
      <c r="M23" s="23">
        <v>1</v>
      </c>
      <c r="N23" s="23">
        <v>1</v>
      </c>
      <c r="O23" s="23">
        <v>1</v>
      </c>
      <c r="P23" s="4">
        <f>M23+N23+O23</f>
        <v>3</v>
      </c>
      <c r="Q23" s="58">
        <v>1</v>
      </c>
      <c r="R23" s="4">
        <f>Q23</f>
        <v>1</v>
      </c>
      <c r="S23" s="23">
        <f>L23+P23+R23</f>
        <v>6</v>
      </c>
      <c r="T23" s="23">
        <v>3</v>
      </c>
      <c r="U23" s="40">
        <v>18000000</v>
      </c>
      <c r="V23" s="101">
        <v>3000000</v>
      </c>
    </row>
    <row r="24" spans="1:22" ht="195" x14ac:dyDescent="0.25">
      <c r="A24" s="23">
        <v>20</v>
      </c>
      <c r="B24" s="27" t="s">
        <v>81</v>
      </c>
      <c r="C24" s="53" t="s">
        <v>73</v>
      </c>
      <c r="D24" s="23">
        <v>9</v>
      </c>
      <c r="E24" s="25" t="s">
        <v>46</v>
      </c>
      <c r="F24" s="25" t="s">
        <v>93</v>
      </c>
      <c r="G24" s="25" t="s">
        <v>45</v>
      </c>
      <c r="H24" s="29" t="s">
        <v>103</v>
      </c>
      <c r="I24" s="23"/>
      <c r="J24" s="23">
        <v>2</v>
      </c>
      <c r="K24" s="23">
        <v>2</v>
      </c>
      <c r="L24" s="4">
        <f>I24+J24+K24</f>
        <v>4</v>
      </c>
      <c r="M24" s="23">
        <v>2</v>
      </c>
      <c r="N24" s="23">
        <v>1</v>
      </c>
      <c r="O24" s="23">
        <v>1</v>
      </c>
      <c r="P24" s="4">
        <f>M24+N24+O24</f>
        <v>4</v>
      </c>
      <c r="Q24" s="102">
        <v>1</v>
      </c>
      <c r="R24" s="4">
        <f>Q24</f>
        <v>1</v>
      </c>
      <c r="S24" s="23">
        <f>L24+P24+R24</f>
        <v>9</v>
      </c>
      <c r="T24" s="23">
        <v>3</v>
      </c>
      <c r="U24" s="40">
        <v>12000000</v>
      </c>
      <c r="V24" s="103">
        <v>3000000</v>
      </c>
    </row>
    <row r="25" spans="1:22" ht="188.25" customHeight="1" x14ac:dyDescent="0.25">
      <c r="A25" s="23">
        <v>21</v>
      </c>
      <c r="B25" s="52" t="s">
        <v>81</v>
      </c>
      <c r="C25" s="54" t="s">
        <v>80</v>
      </c>
      <c r="D25" s="36">
        <v>1</v>
      </c>
      <c r="E25" s="26" t="s">
        <v>82</v>
      </c>
      <c r="F25" s="25" t="s">
        <v>93</v>
      </c>
      <c r="G25" s="25" t="s">
        <v>45</v>
      </c>
      <c r="H25" s="34" t="s">
        <v>83</v>
      </c>
      <c r="I25" s="23"/>
      <c r="J25" s="23">
        <v>1</v>
      </c>
      <c r="K25" s="23">
        <v>1</v>
      </c>
      <c r="L25" s="4"/>
      <c r="M25" s="23">
        <v>1</v>
      </c>
      <c r="N25" s="23">
        <v>1</v>
      </c>
      <c r="O25" s="23">
        <v>1</v>
      </c>
      <c r="P25" s="4"/>
      <c r="Q25" s="102">
        <v>1</v>
      </c>
      <c r="R25" s="4"/>
      <c r="S25" s="23">
        <v>1</v>
      </c>
      <c r="T25" s="23">
        <v>1</v>
      </c>
      <c r="U25" s="40">
        <v>9000000</v>
      </c>
      <c r="V25" s="103">
        <v>2500000</v>
      </c>
    </row>
    <row r="26" spans="1:22" ht="162" customHeight="1" x14ac:dyDescent="0.25">
      <c r="A26" s="23">
        <v>22</v>
      </c>
      <c r="B26" s="27" t="s">
        <v>81</v>
      </c>
      <c r="C26" s="38" t="s">
        <v>85</v>
      </c>
      <c r="D26" s="44">
        <v>6</v>
      </c>
      <c r="E26" s="48" t="s">
        <v>84</v>
      </c>
      <c r="F26" s="48" t="s">
        <v>93</v>
      </c>
      <c r="G26" s="48" t="s">
        <v>45</v>
      </c>
      <c r="H26" s="38" t="s">
        <v>86</v>
      </c>
      <c r="I26" s="44"/>
      <c r="J26" s="44">
        <v>1</v>
      </c>
      <c r="K26" s="44">
        <v>1</v>
      </c>
      <c r="L26" s="4">
        <f>I26+J26+K26</f>
        <v>2</v>
      </c>
      <c r="M26" s="44">
        <v>1</v>
      </c>
      <c r="N26" s="44">
        <v>1</v>
      </c>
      <c r="O26" s="44">
        <v>1</v>
      </c>
      <c r="P26" s="4">
        <f>M26+N26+O26</f>
        <v>3</v>
      </c>
      <c r="Q26" s="58">
        <v>1</v>
      </c>
      <c r="R26" s="4">
        <f>Q26</f>
        <v>1</v>
      </c>
      <c r="S26" s="44">
        <f>L26+P26+R26</f>
        <v>6</v>
      </c>
      <c r="T26" s="44">
        <v>3</v>
      </c>
      <c r="U26" s="45">
        <v>9000000</v>
      </c>
      <c r="V26" s="103">
        <v>2500000</v>
      </c>
    </row>
    <row r="27" spans="1:22" ht="162" customHeight="1" x14ac:dyDescent="0.25">
      <c r="A27" s="23">
        <v>22</v>
      </c>
      <c r="B27" s="27" t="s">
        <v>81</v>
      </c>
      <c r="C27" s="50" t="s">
        <v>104</v>
      </c>
      <c r="D27" s="51">
        <v>1</v>
      </c>
      <c r="E27" s="25" t="s">
        <v>105</v>
      </c>
      <c r="F27" s="48" t="s">
        <v>93</v>
      </c>
      <c r="G27" s="48" t="s">
        <v>45</v>
      </c>
      <c r="H27" s="49" t="s">
        <v>107</v>
      </c>
      <c r="I27" s="23"/>
      <c r="J27" s="23"/>
      <c r="K27" s="23"/>
      <c r="L27" s="42"/>
      <c r="M27" s="23"/>
      <c r="N27" s="23"/>
      <c r="O27" s="23"/>
      <c r="P27" s="42"/>
      <c r="Q27" s="58"/>
      <c r="R27" s="42"/>
      <c r="S27" s="23" t="s">
        <v>106</v>
      </c>
      <c r="T27" s="23"/>
      <c r="U27" s="40"/>
    </row>
    <row r="28" spans="1:22" ht="38.25" customHeight="1" x14ac:dyDescent="0.25">
      <c r="A28" s="86"/>
      <c r="B28" s="87"/>
      <c r="C28" s="87"/>
      <c r="D28" s="87"/>
      <c r="E28" s="87"/>
      <c r="F28" s="87"/>
      <c r="G28" s="87"/>
      <c r="H28" s="87"/>
      <c r="I28" s="87"/>
      <c r="J28" s="87"/>
      <c r="K28" s="87"/>
      <c r="L28" s="87"/>
      <c r="M28" s="87"/>
      <c r="N28" s="87"/>
      <c r="O28" s="87"/>
      <c r="P28" s="87"/>
      <c r="Q28" s="87"/>
      <c r="R28" s="87"/>
      <c r="S28" s="88"/>
      <c r="T28" s="56"/>
      <c r="U28" s="47">
        <f>SUM(U4:U26)</f>
        <v>281533332</v>
      </c>
      <c r="V28" s="100">
        <f>SUM(V4:V27)</f>
        <v>140766666</v>
      </c>
    </row>
  </sheetData>
  <mergeCells count="37">
    <mergeCell ref="P15:P16"/>
    <mergeCell ref="V15:V16"/>
    <mergeCell ref="Q15:Q16"/>
    <mergeCell ref="T2:T3"/>
    <mergeCell ref="T15:T16"/>
    <mergeCell ref="N15:N16"/>
    <mergeCell ref="A28:S28"/>
    <mergeCell ref="A2:A3"/>
    <mergeCell ref="B2:B3"/>
    <mergeCell ref="G2:G3"/>
    <mergeCell ref="H2:H3"/>
    <mergeCell ref="C2:C3"/>
    <mergeCell ref="D2:D3"/>
    <mergeCell ref="E2:E3"/>
    <mergeCell ref="A15:A16"/>
    <mergeCell ref="E15:E16"/>
    <mergeCell ref="F15:F16"/>
    <mergeCell ref="G15:G16"/>
    <mergeCell ref="O15:O16"/>
    <mergeCell ref="R15:R16"/>
    <mergeCell ref="S15:S16"/>
    <mergeCell ref="V2:V3"/>
    <mergeCell ref="A1:V1"/>
    <mergeCell ref="U2:U3"/>
    <mergeCell ref="H15:H16"/>
    <mergeCell ref="I2:R2"/>
    <mergeCell ref="S2:S3"/>
    <mergeCell ref="C15:C16"/>
    <mergeCell ref="B15:B16"/>
    <mergeCell ref="D15:D16"/>
    <mergeCell ref="I15:I16"/>
    <mergeCell ref="J15:J16"/>
    <mergeCell ref="K15:K16"/>
    <mergeCell ref="F2:F3"/>
    <mergeCell ref="U15:U16"/>
    <mergeCell ref="L15:L16"/>
    <mergeCell ref="M15:M16"/>
  </mergeCells>
  <pageMargins left="0.70866141732283472" right="0.70866141732283472" top="0.74803149606299213" bottom="0.74803149606299213" header="0.31496062992125984" footer="0.31496062992125984"/>
  <pageSetup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TH </vt:lpstr>
      <vt:lpstr>PLAN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Leny Beatriz Londono Jimenez</dc:creator>
  <cp:lastModifiedBy>Leny Beatriz Londono Jimenez</cp:lastModifiedBy>
  <cp:lastPrinted>2026-05-21T14:12:54Z</cp:lastPrinted>
  <dcterms:created xsi:type="dcterms:W3CDTF">2026-01-16T15:22:14Z</dcterms:created>
  <dcterms:modified xsi:type="dcterms:W3CDTF">2026-05-21T22:39:21Z</dcterms:modified>
</cp:coreProperties>
</file>