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erocivil-my.sharepoint.com/personal/mery_dayana_aerocivil_gov_co/Documents/ESTRUCTURACION DE PROCESOS REGIONAL OCCIDENTE 2026/AMBIENTAL- CRISTIAN MEDINA/ZONAS VERDES/1. BORRADOR/"/>
    </mc:Choice>
  </mc:AlternateContent>
  <xr:revisionPtr revIDLastSave="57" documentId="13_ncr:1_{51913105-DF28-4EAC-8931-5E1C3B02B1DC}" xr6:coauthVersionLast="47" xr6:coauthVersionMax="47" xr10:uidLastSave="{ED7CC891-97C0-4C29-AC07-7CC49331DEA4}"/>
  <bookViews>
    <workbookView xWindow="-120" yWindow="-120" windowWidth="29040" windowHeight="15720" activeTab="4" xr2:uid="{00000000-000D-0000-FFFF-FFFF00000000}"/>
  </bookViews>
  <sheets>
    <sheet name="ipiales" sheetId="1" r:id="rId1"/>
    <sheet name="popayan" sheetId="2" r:id="rId2"/>
    <sheet name="buenaventura" sheetId="3" r:id="rId3"/>
    <sheet name="guapi" sheetId="4" r:id="rId4"/>
    <sheet name="tumaco" sheetId="5" r:id="rId5"/>
    <sheet name="armenia" sheetId="6" r:id="rId6"/>
    <sheet name="pasto" sheetId="7" r:id="rId7"/>
    <sheet name="total" sheetId="8" r:id="rId8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9" i="7" l="1"/>
  <c r="E8" i="7"/>
  <c r="E10" i="6"/>
  <c r="E9" i="6"/>
  <c r="E8" i="6"/>
  <c r="D14" i="6"/>
  <c r="D14" i="5"/>
  <c r="D15" i="5" s="1"/>
  <c r="D16" i="5" s="1"/>
  <c r="D17" i="5" s="1"/>
  <c r="D15" i="4"/>
  <c r="D16" i="4" s="1"/>
  <c r="D17" i="4" s="1"/>
  <c r="D15" i="3"/>
  <c r="G23" i="1"/>
  <c r="G25" i="2"/>
  <c r="D13" i="1"/>
  <c r="D15" i="6" l="1"/>
  <c r="D16" i="6"/>
  <c r="D18" i="5"/>
  <c r="D18" i="4"/>
  <c r="D16" i="3"/>
  <c r="D14" i="1"/>
  <c r="D19" i="5" l="1"/>
  <c r="D19" i="4"/>
  <c r="D17" i="3"/>
  <c r="D15" i="1"/>
  <c r="D18" i="3" l="1"/>
  <c r="D16" i="1"/>
  <c r="D17" i="1" l="1"/>
  <c r="G9" i="7"/>
  <c r="G8" i="7"/>
  <c r="G11" i="5"/>
  <c r="G10" i="5"/>
  <c r="G9" i="4"/>
  <c r="G8" i="4"/>
  <c r="G8" i="3"/>
  <c r="G8" i="1"/>
  <c r="G8" i="2"/>
  <c r="D18" i="1" l="1"/>
  <c r="G22" i="7"/>
  <c r="G20" i="7"/>
  <c r="G19" i="7"/>
  <c r="G18" i="7"/>
  <c r="G17" i="7"/>
  <c r="G16" i="7"/>
  <c r="G15" i="7"/>
  <c r="G14" i="7"/>
  <c r="G13" i="7"/>
  <c r="G12" i="7"/>
  <c r="G11" i="7"/>
  <c r="G6" i="7"/>
  <c r="G24" i="6"/>
  <c r="G22" i="6"/>
  <c r="G21" i="6"/>
  <c r="G20" i="6"/>
  <c r="G19" i="6"/>
  <c r="G18" i="6"/>
  <c r="G17" i="6"/>
  <c r="G16" i="6"/>
  <c r="G15" i="6"/>
  <c r="G14" i="6"/>
  <c r="G13" i="6"/>
  <c r="G11" i="6"/>
  <c r="G10" i="6"/>
  <c r="G9" i="6"/>
  <c r="G8" i="6"/>
  <c r="G6" i="6"/>
  <c r="G24" i="5"/>
  <c r="G22" i="5"/>
  <c r="G21" i="5"/>
  <c r="G20" i="5"/>
  <c r="G19" i="5"/>
  <c r="G18" i="5"/>
  <c r="G17" i="5"/>
  <c r="G16" i="5"/>
  <c r="G15" i="5"/>
  <c r="G14" i="5"/>
  <c r="G13" i="5"/>
  <c r="E8" i="5"/>
  <c r="G6" i="5"/>
  <c r="G27" i="4"/>
  <c r="G25" i="4"/>
  <c r="G24" i="4"/>
  <c r="G23" i="4"/>
  <c r="G22" i="4"/>
  <c r="G21" i="4"/>
  <c r="G20" i="4"/>
  <c r="G19" i="4"/>
  <c r="G18" i="4"/>
  <c r="G17" i="4"/>
  <c r="G16" i="4"/>
  <c r="G15" i="4"/>
  <c r="G14" i="4"/>
  <c r="G12" i="4"/>
  <c r="G11" i="4"/>
  <c r="G10" i="4"/>
  <c r="G6" i="4"/>
  <c r="G25" i="3"/>
  <c r="G23" i="3"/>
  <c r="G22" i="3"/>
  <c r="G21" i="3"/>
  <c r="G20" i="3"/>
  <c r="G19" i="3"/>
  <c r="G18" i="3"/>
  <c r="G17" i="3"/>
  <c r="G16" i="3"/>
  <c r="G15" i="3"/>
  <c r="G14" i="3"/>
  <c r="G12" i="3"/>
  <c r="G11" i="3"/>
  <c r="G10" i="3"/>
  <c r="G9" i="3"/>
  <c r="G6" i="3"/>
  <c r="G23" i="2"/>
  <c r="G22" i="2"/>
  <c r="G21" i="2"/>
  <c r="G20" i="2"/>
  <c r="G19" i="2"/>
  <c r="G18" i="2"/>
  <c r="G17" i="2"/>
  <c r="G16" i="2"/>
  <c r="G15" i="2"/>
  <c r="G14" i="2"/>
  <c r="G12" i="2"/>
  <c r="G11" i="2"/>
  <c r="G10" i="2"/>
  <c r="G9" i="2"/>
  <c r="G6" i="2"/>
  <c r="G21" i="1"/>
  <c r="G20" i="1"/>
  <c r="G19" i="1"/>
  <c r="G17" i="1"/>
  <c r="G16" i="1"/>
  <c r="G15" i="1"/>
  <c r="G14" i="1"/>
  <c r="G13" i="1"/>
  <c r="G12" i="1"/>
  <c r="G10" i="1"/>
  <c r="G9" i="1"/>
  <c r="G6" i="1"/>
  <c r="G18" i="1" l="1"/>
  <c r="E9" i="5"/>
  <c r="G9" i="5" s="1"/>
  <c r="G8" i="5"/>
  <c r="G25" i="6"/>
  <c r="G26" i="6" s="1"/>
  <c r="G27" i="6" s="1"/>
  <c r="G24" i="1"/>
  <c r="G25" i="1" s="1"/>
  <c r="G26" i="3"/>
  <c r="G27" i="3" s="1"/>
  <c r="G28" i="3" s="1"/>
  <c r="G23" i="7"/>
  <c r="G24" i="7" s="1"/>
  <c r="G25" i="7" s="1"/>
  <c r="G28" i="4"/>
  <c r="G29" i="4" s="1"/>
  <c r="G30" i="4" s="1"/>
  <c r="G26" i="2"/>
  <c r="G27" i="2" s="1"/>
  <c r="G28" i="2" s="1"/>
  <c r="B5" i="8" l="1"/>
  <c r="B8" i="8"/>
  <c r="B7" i="8"/>
  <c r="B3" i="8"/>
  <c r="G25" i="5"/>
  <c r="G26" i="5" s="1"/>
  <c r="G27" i="5" s="1"/>
  <c r="B4" i="8"/>
  <c r="G26" i="1"/>
  <c r="B6" i="8" l="1"/>
  <c r="B2" i="8"/>
  <c r="B9" i="8" l="1"/>
</calcChain>
</file>

<file path=xl/sharedStrings.xml><?xml version="1.0" encoding="utf-8"?>
<sst xmlns="http://schemas.openxmlformats.org/spreadsheetml/2006/main" count="466" uniqueCount="94">
  <si>
    <t>FORMATO</t>
  </si>
  <si>
    <t>FORMATO 7 PROPUESTA ECONOMICA</t>
  </si>
  <si>
    <t>AEROPUERTO IPIALES</t>
  </si>
  <si>
    <t>ÍTEM</t>
  </si>
  <si>
    <t>DESCRIPCIÓN</t>
  </si>
  <si>
    <t>UNIDAD</t>
  </si>
  <si>
    <t>CANTIDAD</t>
  </si>
  <si>
    <t>MESES</t>
  </si>
  <si>
    <t>VALOR UNITARIO</t>
  </si>
  <si>
    <t xml:space="preserve">VALOR PARCIAL </t>
  </si>
  <si>
    <t>LIMPIEZA DEL TERRENO</t>
  </si>
  <si>
    <t>1.1</t>
  </si>
  <si>
    <t>Deshierbe, eliminación de gramíneas existentes, retiro de escombros, basuras y restos extraños que halla en el terreno las zonas verdes y jardines (Se realizarán cuatro (4) mantenimiento por mes)</t>
  </si>
  <si>
    <t>M2</t>
  </si>
  <si>
    <t>MANTENIMIENTO JARDIN</t>
  </si>
  <si>
    <t>2.1</t>
  </si>
  <si>
    <t>Fertilización de las plantas ornamentales del aeropuerto (Se realizarán 2 fertilizaciones por mes)</t>
  </si>
  <si>
    <t>2.2</t>
  </si>
  <si>
    <t>fumigación de las plantas ornamentales   del aeropuerto (Se realizarán 2 fumigaciones por mes)</t>
  </si>
  <si>
    <t>2.3</t>
  </si>
  <si>
    <t xml:space="preserve">SUMINISTRO </t>
  </si>
  <si>
    <t>3.1</t>
  </si>
  <si>
    <t>suministro y siembra de plántulas de durantas, (mínimo 40 cms de altura a partir del tallo radicular), de características afines para el clima de la región</t>
  </si>
  <si>
    <t>3.2</t>
  </si>
  <si>
    <t>suministro y siembra de plántulas de banderitas española u otras plántulas (mínimo 40 cms de altura a partir del tallo radicular), de características afines para el clima de la región</t>
  </si>
  <si>
    <t>3.3</t>
  </si>
  <si>
    <t>suministro y siembra de plántulas de ixoras moradas u otras plántulas (mínimo 40 cms de altura partir del tallo radicular) de características afines para el clima de la región</t>
  </si>
  <si>
    <t>3.4</t>
  </si>
  <si>
    <t>suministro y siembra de plántulas de crotos moradas u otras plántulas (mínimo 40 cms de altura partir del tallo radicular) de características afines para el clima de la región</t>
  </si>
  <si>
    <t>3.5</t>
  </si>
  <si>
    <t>suministro y siembra de plántulas de banderitas española u otras plántulas (mínimo 40 cms de altura a partir del tallo radicular) de características afines para el clima de la región</t>
  </si>
  <si>
    <t>3.6</t>
  </si>
  <si>
    <t>suministro y siembra de plántulas de rosa china o flor del beso u otras plántulas (mínimo 40 cms de altura a partir del tallo radicular) de características afines para el clima de la región</t>
  </si>
  <si>
    <t>3.7</t>
  </si>
  <si>
    <t>suministro y siembra de plántulas de coralillo variado en colores u otras plántulas (mínimo 40 cms de altura), de características afines para el clima de la región</t>
  </si>
  <si>
    <t>3.8</t>
  </si>
  <si>
    <t xml:space="preserve">Materas redondas cónicas en material plástico (polietileno) con una altura de 0,80mts base superior de 0,49 mts y base inferior de 0,28 mts con base de plato, colores variados a escoger surtidas en plantas coloridas de características afines para interiores </t>
  </si>
  <si>
    <t>3.9</t>
  </si>
  <si>
    <t xml:space="preserve">Materas retangular en concreto con una altura de 0,80mts, largo  de 1.5 mts y de ancho  0,40 mts, surtidas de plantas ornamentales de colores variados a escoger con características afines para interiores </t>
  </si>
  <si>
    <t>3.10</t>
  </si>
  <si>
    <t xml:space="preserve">suministro de tierra abonada </t>
  </si>
  <si>
    <t>M3</t>
  </si>
  <si>
    <t>TRANSPORTE Y RETIRO</t>
  </si>
  <si>
    <t>4.1</t>
  </si>
  <si>
    <t xml:space="preserve">Recolección, cargue, transporte, retiro y disposición final de material sobrante de la limpieza  </t>
  </si>
  <si>
    <t>GBL</t>
  </si>
  <si>
    <t>COSTOS TOTALES</t>
  </si>
  <si>
    <t>IVA 19%</t>
  </si>
  <si>
    <t>TOTAL PROYECTO</t>
  </si>
  <si>
    <t>AEROPUERTO POPAYAN</t>
  </si>
  <si>
    <t xml:space="preserve">MANTENIMIENTO JARDIN </t>
  </si>
  <si>
    <t>Fertilización de las plantas ornamentales del aeropuerto zona interna y externa,  (Se realizarán 4 fertilizaciones por mes) Durante 6 meses de ejecucion</t>
  </si>
  <si>
    <t>Fumigación de las plantas ornamentales   del aeropuerto  (Se realizarán 4 fertilizaciones por mes) Durante 6 meses de ejecucion</t>
  </si>
  <si>
    <t>2.4</t>
  </si>
  <si>
    <t xml:space="preserve">poda de mantenimiento a los setos de bambú presentes en el aeropuerto  </t>
  </si>
  <si>
    <t>2.5</t>
  </si>
  <si>
    <t xml:space="preserve">poda de mantenimiento a los árboles de presentes en el parqueadero del aeropuerto </t>
  </si>
  <si>
    <t>suministro y siembra de palmeras  (mínimo 1,40 mts de altura a partir del tallo radicular) de características afines para el clima de la región</t>
  </si>
  <si>
    <t>AEROPUERTO DE BUENAVENTURA</t>
  </si>
  <si>
    <t>Deshierbe, eliminación de gramíneas existentes, retiro de escombros, basuras y restos extraños que halla en el terreno las zonas verdes y jardines (Se realizaran cuatro (4) mantenimiento por mes)</t>
  </si>
  <si>
    <t>las Fertilización de las plantas ornamentales del aeropuerto se hara cada 8 días calendarios (Se realizarán 4 fertilizaciones por mes  durante la ejecución de la prestación del servicio)</t>
  </si>
  <si>
    <t>fumigación de las plantas ornamentales del aeropuerto se hara cada 8 días calendarios (Se realizarán 4 fertilizaciones por mes  durante la ejecución de la prestación del servicio)</t>
  </si>
  <si>
    <t>se haran 2 aplicaciónes de pintura color terracota a tres manos a materas medianas ubicadas en el terminal del aeropuerto en los meses 1, 3, 5 de la ejecución de la prestación del servicio</t>
  </si>
  <si>
    <t xml:space="preserve">suministro y siembra de árboles ornamentales de la región o exóticos con características de adaptación al suelo y clima de la región </t>
  </si>
  <si>
    <t>suministro y siembra de plántulas de galatea morada u otras plántulas (mínimo 40 cms de altura a partir del tallo radicular) de características afines para el clima de la región</t>
  </si>
  <si>
    <t>suministro y siembra de plántulas de hollis  u otras plántulas (mínimo 40 cms de altura a partir del tallo radicular) de características afines para el clima de la región</t>
  </si>
  <si>
    <t>suministro y siembra palmera convencional, (mínimo 120 cms de altura), de características afines para el clima de la región</t>
  </si>
  <si>
    <t>suministro y siembra de arboles ornametales de la felicidad  (mínimo 1,50 cms de altura), de características afines para el clima de la región</t>
  </si>
  <si>
    <t xml:space="preserve">AEROPUERTO DE GUAPI </t>
  </si>
  <si>
    <t>Deshierbe, eliminación de gramíneas existentes, retiro de escombros, basuras y restos extraños que halla en el terreno  las zonas verdes y jardines (Se relizaran cuatro (4) mantenimiento por mes)</t>
  </si>
  <si>
    <t>Fertilización de las plantas ornamentales del aeropuerto se hara cada 8 días calendarios (Se realizarán 4 fertilizaciones por mes  durante la ejecución de la prestación del servicio)</t>
  </si>
  <si>
    <t>aplicación pintura epoxica color blanco a tres manos a góndola ubicada en el parqueadero del aeropuerto en los meses 1, 3, 5 y 6 de la ejecución de la prestación del servicio</t>
  </si>
  <si>
    <t>SUMINISTRO</t>
  </si>
  <si>
    <t>suministro y siembra de plántulas de banderitas española u otras plántulas (mínimo 40 cms de altura a partir del tallo radicular), de características afines para el clima de la region</t>
  </si>
  <si>
    <t xml:space="preserve">Materas redondas cónicas en material plástico (polietileno) con una altura de 0,80 mts base superior de 0,49 mts y base inferior de 0,28 mts con base de plato, colores variados a escoger. Surtidas en plantas coloridas de características afines para interiores </t>
  </si>
  <si>
    <t>3.11</t>
  </si>
  <si>
    <t xml:space="preserve">suministro y siembra de pasto con características de adaptación al suelo y clima de la región </t>
  </si>
  <si>
    <t>3.12</t>
  </si>
  <si>
    <t>AEROPUERTO DE  TUMACO</t>
  </si>
  <si>
    <t>CANT</t>
  </si>
  <si>
    <t>aplicación pintura epoxica color blanco a tres manos a góndola y materas ubicada en el parqueadero del aeropuerto en los meses 1,  3, 5 y 6 de la ejecución de la prestación del servicio</t>
  </si>
  <si>
    <t>suministro y siembra de plántulas de banderitas española u otras plántulas  (mínimo 40 cms de altura a partir del tallo radicular), de características afines para el clima de la región</t>
  </si>
  <si>
    <t>AEROPUERTO ARMENIA</t>
  </si>
  <si>
    <t>fumigación Fertilización de las plantas ornamentales del aeropuerto se hara cada 8 días calendarios (Se realizarán 4 fertilizaciones por mes  durante la ejecución de la prestación del servicio)</t>
  </si>
  <si>
    <t>AEROPUERTO DE PASTO</t>
  </si>
  <si>
    <t>ipiales</t>
  </si>
  <si>
    <t>popayan</t>
  </si>
  <si>
    <t>buenaventura</t>
  </si>
  <si>
    <t>guapi</t>
  </si>
  <si>
    <t>tumaco</t>
  </si>
  <si>
    <t>armenia</t>
  </si>
  <si>
    <t>pasto</t>
  </si>
  <si>
    <t>Control biológico de hormigas arrieras del área de jardines y zonas verdes ornamentales (1 por mes)</t>
  </si>
  <si>
    <t>Control biológico de hormigas arrieras del área de jardines y zonas verdes ornamentales  (meses 1,  3, 5 y 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</si>
</sst>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8" formatCode="&quot;$&quot;\ #,##0.00;[Red]\-&quot;$&quot;\ #,##0.0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-[$$-240A]* #,##0.00_-;\-[$$-240A]* #,##0.00_-;_-[$$-240A]* &quot;-&quot;??_-;_-@_-"/>
    <numFmt numFmtId="166" formatCode="_-[$$-240A]* #,##0_-;\-[$$-240A]* #,##0_-;_-[$$-240A]* &quot;-&quot;??_-;_-@_-"/>
    <numFmt numFmtId="167" formatCode="&quot;$&quot;\ #,##0.00"/>
    <numFmt numFmtId="168" formatCode="_-* #,##0_-;\-* #,##0_-;_-* &quot;-&quot;??_-;_-@_-"/>
    <numFmt numFmtId="169" formatCode="_-&quot;$&quot;\ * #,##0_-;\-&quot;$&quot;\ * #,##0_-;_-&quot;$&quot;\ 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2"/>
      <color indexed="63"/>
      <name val="Arial"/>
      <family val="2"/>
    </font>
    <font>
      <sz val="12"/>
      <name val="Arial"/>
      <family val="2"/>
    </font>
    <font>
      <sz val="12"/>
      <color indexed="63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" fillId="0" borderId="0"/>
    <xf numFmtId="164" fontId="1" fillId="0" borderId="0" applyFont="0" applyFill="0" applyBorder="0" applyAlignment="0" applyProtection="0"/>
  </cellStyleXfs>
  <cellXfs count="151">
    <xf numFmtId="0" fontId="0" fillId="0" borderId="0" xfId="0"/>
    <xf numFmtId="0" fontId="3" fillId="2" borderId="1" xfId="3" applyFont="1" applyFill="1" applyBorder="1" applyAlignment="1">
      <alignment horizontal="centerContinuous" vertical="center" wrapText="1"/>
    </xf>
    <xf numFmtId="0" fontId="3" fillId="3" borderId="4" xfId="3" applyFont="1" applyFill="1" applyBorder="1" applyAlignment="1">
      <alignment horizontal="center" vertical="center" wrapText="1"/>
    </xf>
    <xf numFmtId="0" fontId="5" fillId="3" borderId="4" xfId="3" applyFont="1" applyFill="1" applyBorder="1" applyAlignment="1">
      <alignment horizontal="center" vertical="center" wrapText="1"/>
    </xf>
    <xf numFmtId="1" fontId="5" fillId="3" borderId="4" xfId="3" applyNumberFormat="1" applyFont="1" applyFill="1" applyBorder="1" applyAlignment="1">
      <alignment horizontal="center" vertical="center" wrapText="1"/>
    </xf>
    <xf numFmtId="165" fontId="5" fillId="3" borderId="4" xfId="1" applyNumberFormat="1" applyFont="1" applyFill="1" applyBorder="1" applyAlignment="1" applyProtection="1">
      <alignment vertical="center" wrapText="1"/>
    </xf>
    <xf numFmtId="0" fontId="5" fillId="4" borderId="4" xfId="3" applyFont="1" applyFill="1" applyBorder="1" applyAlignment="1">
      <alignment horizontal="center" vertical="center" wrapText="1"/>
    </xf>
    <xf numFmtId="1" fontId="5" fillId="4" borderId="4" xfId="3" applyNumberFormat="1" applyFont="1" applyFill="1" applyBorder="1" applyAlignment="1">
      <alignment horizontal="center" vertical="center" wrapText="1"/>
    </xf>
    <xf numFmtId="8" fontId="5" fillId="0" borderId="0" xfId="0" applyNumberFormat="1" applyFont="1" applyAlignment="1">
      <alignment horizontal="center" vertical="center"/>
    </xf>
    <xf numFmtId="166" fontId="5" fillId="4" borderId="4" xfId="1" applyNumberFormat="1" applyFont="1" applyFill="1" applyBorder="1" applyAlignment="1" applyProtection="1">
      <alignment vertical="center" wrapText="1"/>
    </xf>
    <xf numFmtId="0" fontId="5" fillId="3" borderId="1" xfId="3" applyFont="1" applyFill="1" applyBorder="1" applyAlignment="1">
      <alignment vertical="center" wrapText="1"/>
    </xf>
    <xf numFmtId="0" fontId="5" fillId="3" borderId="2" xfId="3" applyFont="1" applyFill="1" applyBorder="1" applyAlignment="1">
      <alignment vertical="center" wrapText="1"/>
    </xf>
    <xf numFmtId="0" fontId="5" fillId="3" borderId="3" xfId="3" applyFont="1" applyFill="1" applyBorder="1" applyAlignment="1">
      <alignment vertical="center" wrapText="1"/>
    </xf>
    <xf numFmtId="44" fontId="5" fillId="4" borderId="4" xfId="3" applyNumberFormat="1" applyFont="1" applyFill="1" applyBorder="1" applyAlignment="1">
      <alignment vertical="center" wrapText="1"/>
    </xf>
    <xf numFmtId="165" fontId="5" fillId="4" borderId="4" xfId="1" applyNumberFormat="1" applyFont="1" applyFill="1" applyBorder="1" applyAlignment="1" applyProtection="1">
      <alignment vertical="center" wrapText="1"/>
    </xf>
    <xf numFmtId="0" fontId="2" fillId="4" borderId="4" xfId="3" applyFill="1" applyBorder="1" applyAlignment="1">
      <alignment horizontal="center" vertical="center" wrapText="1"/>
    </xf>
    <xf numFmtId="167" fontId="5" fillId="4" borderId="4" xfId="3" applyNumberFormat="1" applyFont="1" applyFill="1" applyBorder="1" applyAlignment="1">
      <alignment vertical="center" wrapText="1"/>
    </xf>
    <xf numFmtId="166" fontId="5" fillId="0" borderId="4" xfId="1" applyNumberFormat="1" applyFont="1" applyBorder="1" applyAlignment="1">
      <alignment horizontal="right" vertical="center"/>
    </xf>
    <xf numFmtId="165" fontId="5" fillId="4" borderId="4" xfId="1" applyNumberFormat="1" applyFont="1" applyFill="1" applyBorder="1" applyAlignment="1">
      <alignment horizontal="right" vertical="center"/>
    </xf>
    <xf numFmtId="0" fontId="3" fillId="7" borderId="4" xfId="3" applyFont="1" applyFill="1" applyBorder="1" applyAlignment="1">
      <alignment horizontal="center" vertical="center" wrapText="1"/>
    </xf>
    <xf numFmtId="1" fontId="3" fillId="7" borderId="4" xfId="3" applyNumberFormat="1" applyFont="1" applyFill="1" applyBorder="1" applyAlignment="1">
      <alignment horizontal="center" vertical="center" wrapText="1"/>
    </xf>
    <xf numFmtId="2" fontId="3" fillId="7" borderId="4" xfId="3" applyNumberFormat="1" applyFont="1" applyFill="1" applyBorder="1" applyAlignment="1">
      <alignment horizontal="center" vertical="center" wrapText="1"/>
    </xf>
    <xf numFmtId="2" fontId="5" fillId="3" borderId="4" xfId="3" applyNumberFormat="1" applyFont="1" applyFill="1" applyBorder="1" applyAlignment="1">
      <alignment horizontal="center" vertical="center" wrapText="1"/>
    </xf>
    <xf numFmtId="167" fontId="5" fillId="3" borderId="4" xfId="3" applyNumberFormat="1" applyFont="1" applyFill="1" applyBorder="1" applyAlignment="1">
      <alignment vertical="center" wrapText="1"/>
    </xf>
    <xf numFmtId="0" fontId="3" fillId="8" borderId="4" xfId="3" applyFont="1" applyFill="1" applyBorder="1" applyAlignment="1">
      <alignment horizontal="centerContinuous" vertical="center" wrapText="1"/>
    </xf>
    <xf numFmtId="0" fontId="3" fillId="8" borderId="3" xfId="3" applyFont="1" applyFill="1" applyBorder="1" applyAlignment="1">
      <alignment horizontal="centerContinuous" vertical="center" wrapText="1"/>
    </xf>
    <xf numFmtId="0" fontId="3" fillId="8" borderId="1" xfId="3" applyFont="1" applyFill="1" applyBorder="1" applyAlignment="1">
      <alignment horizontal="centerContinuous" vertical="center" wrapText="1"/>
    </xf>
    <xf numFmtId="0" fontId="3" fillId="8" borderId="4" xfId="3" applyFont="1" applyFill="1" applyBorder="1" applyAlignment="1">
      <alignment horizontal="center" vertical="center" wrapText="1"/>
    </xf>
    <xf numFmtId="0" fontId="3" fillId="8" borderId="3" xfId="3" applyFont="1" applyFill="1" applyBorder="1" applyAlignment="1">
      <alignment horizontal="center" vertical="center" wrapText="1"/>
    </xf>
    <xf numFmtId="0" fontId="3" fillId="8" borderId="1" xfId="3" applyFont="1" applyFill="1" applyBorder="1" applyAlignment="1">
      <alignment horizontal="center" vertical="center" wrapText="1"/>
    </xf>
    <xf numFmtId="0" fontId="3" fillId="3" borderId="3" xfId="3" applyFont="1" applyFill="1" applyBorder="1" applyAlignment="1">
      <alignment horizontal="center" vertical="center" wrapText="1"/>
    </xf>
    <xf numFmtId="0" fontId="3" fillId="3" borderId="1" xfId="3" applyFont="1" applyFill="1" applyBorder="1" applyAlignment="1">
      <alignment horizontal="center" vertical="center" wrapText="1"/>
    </xf>
    <xf numFmtId="0" fontId="3" fillId="4" borderId="4" xfId="3" applyFont="1" applyFill="1" applyBorder="1" applyAlignment="1">
      <alignment horizontal="center" vertical="center" wrapText="1"/>
    </xf>
    <xf numFmtId="0" fontId="5" fillId="4" borderId="3" xfId="3" applyFont="1" applyFill="1" applyBorder="1" applyAlignment="1">
      <alignment horizontal="left" vertical="center" wrapText="1"/>
    </xf>
    <xf numFmtId="0" fontId="5" fillId="4" borderId="1" xfId="3" applyFont="1" applyFill="1" applyBorder="1" applyAlignment="1">
      <alignment horizontal="center" vertical="center" wrapText="1"/>
    </xf>
    <xf numFmtId="44" fontId="5" fillId="4" borderId="4" xfId="2" applyFont="1" applyFill="1" applyBorder="1" applyAlignment="1" applyProtection="1">
      <alignment horizontal="center" vertical="center" wrapText="1"/>
    </xf>
    <xf numFmtId="44" fontId="5" fillId="4" borderId="4" xfId="3" applyNumberFormat="1" applyFont="1" applyFill="1" applyBorder="1" applyAlignment="1">
      <alignment horizontal="center" vertical="center" wrapText="1"/>
    </xf>
    <xf numFmtId="0" fontId="5" fillId="0" borderId="3" xfId="3" applyFont="1" applyBorder="1" applyAlignment="1">
      <alignment horizontal="left" vertical="center" wrapText="1"/>
    </xf>
    <xf numFmtId="0" fontId="5" fillId="0" borderId="4" xfId="3" applyFont="1" applyBorder="1" applyAlignment="1">
      <alignment horizontal="center" vertical="center" wrapText="1"/>
    </xf>
    <xf numFmtId="0" fontId="0" fillId="0" borderId="4" xfId="0" applyBorder="1"/>
    <xf numFmtId="166" fontId="5" fillId="0" borderId="4" xfId="1" applyNumberFormat="1" applyFont="1" applyFill="1" applyBorder="1" applyAlignment="1" applyProtection="1">
      <alignment vertical="center" wrapText="1"/>
    </xf>
    <xf numFmtId="166" fontId="5" fillId="0" borderId="4" xfId="1" applyNumberFormat="1" applyFont="1" applyFill="1" applyBorder="1" applyAlignment="1">
      <alignment horizontal="right" vertical="center"/>
    </xf>
    <xf numFmtId="165" fontId="5" fillId="0" borderId="4" xfId="1" applyNumberFormat="1" applyFont="1" applyFill="1" applyBorder="1" applyAlignment="1">
      <alignment horizontal="right" vertical="center"/>
    </xf>
    <xf numFmtId="0" fontId="3" fillId="9" borderId="4" xfId="3" applyFont="1" applyFill="1" applyBorder="1" applyAlignment="1">
      <alignment horizontal="centerContinuous" vertical="center" wrapText="1"/>
    </xf>
    <xf numFmtId="0" fontId="3" fillId="9" borderId="3" xfId="3" applyFont="1" applyFill="1" applyBorder="1" applyAlignment="1">
      <alignment horizontal="centerContinuous" vertical="center" wrapText="1"/>
    </xf>
    <xf numFmtId="0" fontId="3" fillId="9" borderId="1" xfId="3" applyFont="1" applyFill="1" applyBorder="1" applyAlignment="1">
      <alignment horizontal="centerContinuous" vertical="center" wrapText="1"/>
    </xf>
    <xf numFmtId="0" fontId="3" fillId="9" borderId="4" xfId="3" applyFont="1" applyFill="1" applyBorder="1" applyAlignment="1">
      <alignment horizontal="center" vertical="center" wrapText="1"/>
    </xf>
    <xf numFmtId="0" fontId="3" fillId="9" borderId="3" xfId="3" applyFont="1" applyFill="1" applyBorder="1" applyAlignment="1">
      <alignment horizontal="center" vertical="center" wrapText="1"/>
    </xf>
    <xf numFmtId="0" fontId="3" fillId="9" borderId="1" xfId="3" applyFont="1" applyFill="1" applyBorder="1" applyAlignment="1">
      <alignment horizontal="center" vertical="center" wrapText="1"/>
    </xf>
    <xf numFmtId="0" fontId="5" fillId="4" borderId="3" xfId="3" applyFont="1" applyFill="1" applyBorder="1" applyAlignment="1">
      <alignment horizontal="center" vertical="center" wrapText="1"/>
    </xf>
    <xf numFmtId="0" fontId="5" fillId="0" borderId="3" xfId="3" applyFont="1" applyBorder="1" applyAlignment="1">
      <alignment horizontal="center" vertical="center" wrapText="1"/>
    </xf>
    <xf numFmtId="0" fontId="5" fillId="4" borderId="4" xfId="3" applyFont="1" applyFill="1" applyBorder="1" applyAlignment="1">
      <alignment horizontal="left" vertical="center" wrapText="1"/>
    </xf>
    <xf numFmtId="0" fontId="5" fillId="4" borderId="2" xfId="3" applyFont="1" applyFill="1" applyBorder="1" applyAlignment="1">
      <alignment horizontal="center" vertical="center" wrapText="1"/>
    </xf>
    <xf numFmtId="0" fontId="5" fillId="3" borderId="3" xfId="3" applyFont="1" applyFill="1" applyBorder="1" applyAlignment="1">
      <alignment horizontal="left" vertical="center" wrapText="1"/>
    </xf>
    <xf numFmtId="0" fontId="3" fillId="7" borderId="4" xfId="3" applyFont="1" applyFill="1" applyBorder="1" applyAlignment="1">
      <alignment horizontal="centerContinuous" vertical="center" wrapText="1"/>
    </xf>
    <xf numFmtId="0" fontId="3" fillId="7" borderId="3" xfId="3" applyFont="1" applyFill="1" applyBorder="1" applyAlignment="1">
      <alignment horizontal="center" vertical="center" wrapText="1"/>
    </xf>
    <xf numFmtId="0" fontId="3" fillId="7" borderId="1" xfId="3" applyFont="1" applyFill="1" applyBorder="1" applyAlignment="1">
      <alignment horizontal="center" vertical="center" wrapText="1"/>
    </xf>
    <xf numFmtId="0" fontId="5" fillId="0" borderId="2" xfId="3" applyFont="1" applyBorder="1" applyAlignment="1">
      <alignment horizontal="center" vertical="center" wrapText="1"/>
    </xf>
    <xf numFmtId="167" fontId="3" fillId="7" borderId="4" xfId="3" applyNumberFormat="1" applyFont="1" applyFill="1" applyBorder="1" applyAlignment="1">
      <alignment horizontal="center" vertical="center" wrapText="1"/>
    </xf>
    <xf numFmtId="167" fontId="5" fillId="3" borderId="4" xfId="3" applyNumberFormat="1" applyFont="1" applyFill="1" applyBorder="1" applyAlignment="1">
      <alignment horizontal="center" vertical="center" wrapText="1"/>
    </xf>
    <xf numFmtId="1" fontId="5" fillId="0" borderId="4" xfId="3" applyNumberFormat="1" applyFont="1" applyBorder="1" applyAlignment="1">
      <alignment horizontal="center" vertical="center" wrapText="1"/>
    </xf>
    <xf numFmtId="3" fontId="5" fillId="4" borderId="4" xfId="3" applyNumberFormat="1" applyFont="1" applyFill="1" applyBorder="1" applyAlignment="1">
      <alignment horizontal="center" vertical="center" wrapText="1"/>
    </xf>
    <xf numFmtId="3" fontId="5" fillId="3" borderId="4" xfId="3" applyNumberFormat="1" applyFont="1" applyFill="1" applyBorder="1" applyAlignment="1">
      <alignment horizontal="center" vertical="center" wrapText="1"/>
    </xf>
    <xf numFmtId="165" fontId="0" fillId="0" borderId="0" xfId="0" applyNumberFormat="1"/>
    <xf numFmtId="164" fontId="0" fillId="0" borderId="0" xfId="4" applyFont="1"/>
    <xf numFmtId="3" fontId="5" fillId="0" borderId="4" xfId="3" applyNumberFormat="1" applyFont="1" applyBorder="1" applyAlignment="1">
      <alignment horizontal="center" vertical="center" wrapText="1"/>
    </xf>
    <xf numFmtId="167" fontId="5" fillId="0" borderId="4" xfId="3" applyNumberFormat="1" applyFont="1" applyBorder="1" applyAlignment="1">
      <alignment vertical="center" wrapText="1"/>
    </xf>
    <xf numFmtId="165" fontId="5" fillId="0" borderId="4" xfId="1" applyNumberFormat="1" applyFont="1" applyFill="1" applyBorder="1" applyAlignment="1" applyProtection="1">
      <alignment vertical="center" wrapText="1"/>
    </xf>
    <xf numFmtId="0" fontId="5" fillId="11" borderId="1" xfId="3" applyFont="1" applyFill="1" applyBorder="1" applyAlignment="1">
      <alignment horizontal="center" vertical="center" wrapText="1"/>
    </xf>
    <xf numFmtId="0" fontId="5" fillId="11" borderId="2" xfId="3" applyFont="1" applyFill="1" applyBorder="1" applyAlignment="1">
      <alignment horizontal="center" vertical="center" wrapText="1"/>
    </xf>
    <xf numFmtId="0" fontId="5" fillId="11" borderId="3" xfId="3" applyFont="1" applyFill="1" applyBorder="1" applyAlignment="1">
      <alignment horizontal="left" vertical="center" wrapText="1"/>
    </xf>
    <xf numFmtId="167" fontId="5" fillId="10" borderId="10" xfId="0" applyNumberFormat="1" applyFont="1" applyFill="1" applyBorder="1" applyAlignment="1">
      <alignment vertical="center" wrapText="1"/>
    </xf>
    <xf numFmtId="1" fontId="5" fillId="11" borderId="4" xfId="3" applyNumberFormat="1" applyFont="1" applyFill="1" applyBorder="1" applyAlignment="1">
      <alignment horizontal="center" vertical="center" wrapText="1"/>
    </xf>
    <xf numFmtId="44" fontId="5" fillId="10" borderId="4" xfId="0" applyNumberFormat="1" applyFont="1" applyFill="1" applyBorder="1" applyAlignment="1">
      <alignment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vertical="top" wrapText="1"/>
    </xf>
    <xf numFmtId="0" fontId="4" fillId="3" borderId="1" xfId="0" applyFont="1" applyFill="1" applyBorder="1" applyAlignment="1">
      <alignment vertical="center" wrapText="1"/>
    </xf>
    <xf numFmtId="0" fontId="3" fillId="7" borderId="1" xfId="3" applyFont="1" applyFill="1" applyBorder="1" applyAlignment="1">
      <alignment vertical="center" wrapText="1"/>
    </xf>
    <xf numFmtId="0" fontId="3" fillId="2" borderId="4" xfId="3" applyFont="1" applyFill="1" applyBorder="1" applyAlignment="1">
      <alignment horizontal="center" vertical="center" wrapText="1"/>
    </xf>
    <xf numFmtId="0" fontId="3" fillId="2" borderId="4" xfId="3" applyFont="1" applyFill="1" applyBorder="1" applyAlignment="1">
      <alignment horizontal="centerContinuous" vertical="center" wrapText="1"/>
    </xf>
    <xf numFmtId="1" fontId="3" fillId="2" borderId="4" xfId="3" applyNumberFormat="1" applyFont="1" applyFill="1" applyBorder="1" applyAlignment="1">
      <alignment horizontal="centerContinuous" vertical="center" wrapText="1"/>
    </xf>
    <xf numFmtId="0" fontId="3" fillId="2" borderId="1" xfId="3" applyFont="1" applyFill="1" applyBorder="1" applyAlignment="1">
      <alignment vertical="center" wrapText="1"/>
    </xf>
    <xf numFmtId="1" fontId="3" fillId="2" borderId="4" xfId="3" applyNumberFormat="1" applyFont="1" applyFill="1" applyBorder="1" applyAlignment="1">
      <alignment horizontal="center" vertical="center" wrapText="1"/>
    </xf>
    <xf numFmtId="2" fontId="3" fillId="2" borderId="4" xfId="3" applyNumberFormat="1" applyFont="1" applyFill="1" applyBorder="1" applyAlignment="1">
      <alignment horizontal="center" vertical="center" wrapText="1"/>
    </xf>
    <xf numFmtId="0" fontId="3" fillId="12" borderId="4" xfId="3" applyFont="1" applyFill="1" applyBorder="1" applyAlignment="1">
      <alignment horizontal="center" vertical="center" wrapText="1"/>
    </xf>
    <xf numFmtId="0" fontId="3" fillId="12" borderId="1" xfId="3" applyFont="1" applyFill="1" applyBorder="1" applyAlignment="1">
      <alignment vertical="center" wrapText="1"/>
    </xf>
    <xf numFmtId="168" fontId="0" fillId="0" borderId="0" xfId="1" applyNumberFormat="1" applyFont="1"/>
    <xf numFmtId="168" fontId="3" fillId="2" borderId="4" xfId="1" applyNumberFormat="1" applyFont="1" applyFill="1" applyBorder="1" applyAlignment="1">
      <alignment horizontal="centerContinuous" vertical="center" wrapText="1"/>
    </xf>
    <xf numFmtId="168" fontId="3" fillId="2" borderId="4" xfId="1" applyNumberFormat="1" applyFont="1" applyFill="1" applyBorder="1" applyAlignment="1">
      <alignment horizontal="center" vertical="center" wrapText="1"/>
    </xf>
    <xf numFmtId="168" fontId="5" fillId="3" borderId="4" xfId="1" applyNumberFormat="1" applyFont="1" applyFill="1" applyBorder="1" applyAlignment="1">
      <alignment vertical="center" wrapText="1"/>
    </xf>
    <xf numFmtId="168" fontId="5" fillId="3" borderId="4" xfId="1" applyNumberFormat="1" applyFont="1" applyFill="1" applyBorder="1" applyAlignment="1" applyProtection="1">
      <alignment vertical="center" wrapText="1"/>
    </xf>
    <xf numFmtId="168" fontId="5" fillId="0" borderId="0" xfId="1" applyNumberFormat="1" applyFont="1" applyAlignment="1">
      <alignment horizontal="center" vertical="center"/>
    </xf>
    <xf numFmtId="168" fontId="5" fillId="4" borderId="4" xfId="1" applyNumberFormat="1" applyFont="1" applyFill="1" applyBorder="1" applyAlignment="1" applyProtection="1">
      <alignment vertical="center" wrapText="1"/>
    </xf>
    <xf numFmtId="168" fontId="5" fillId="3" borderId="2" xfId="1" applyNumberFormat="1" applyFont="1" applyFill="1" applyBorder="1" applyAlignment="1">
      <alignment vertical="center" wrapText="1"/>
    </xf>
    <xf numFmtId="168" fontId="5" fillId="3" borderId="3" xfId="1" applyNumberFormat="1" applyFont="1" applyFill="1" applyBorder="1" applyAlignment="1">
      <alignment vertical="center" wrapText="1"/>
    </xf>
    <xf numFmtId="168" fontId="5" fillId="4" borderId="4" xfId="1" applyNumberFormat="1" applyFont="1" applyFill="1" applyBorder="1" applyAlignment="1">
      <alignment vertical="center" wrapText="1"/>
    </xf>
    <xf numFmtId="168" fontId="5" fillId="10" borderId="10" xfId="1" applyNumberFormat="1" applyFont="1" applyFill="1" applyBorder="1" applyAlignment="1">
      <alignment vertical="center" wrapText="1"/>
    </xf>
    <xf numFmtId="168" fontId="5" fillId="10" borderId="4" xfId="1" applyNumberFormat="1" applyFont="1" applyFill="1" applyBorder="1" applyAlignment="1">
      <alignment vertical="center" wrapText="1"/>
    </xf>
    <xf numFmtId="168" fontId="5" fillId="0" borderId="4" xfId="1" applyNumberFormat="1" applyFont="1" applyBorder="1" applyAlignment="1">
      <alignment horizontal="right" vertical="center"/>
    </xf>
    <xf numFmtId="168" fontId="5" fillId="4" borderId="4" xfId="1" applyNumberFormat="1" applyFont="1" applyFill="1" applyBorder="1" applyAlignment="1">
      <alignment horizontal="right" vertical="center"/>
    </xf>
    <xf numFmtId="169" fontId="3" fillId="8" borderId="4" xfId="3" applyNumberFormat="1" applyFont="1" applyFill="1" applyBorder="1" applyAlignment="1">
      <alignment horizontal="centerContinuous" vertical="center" wrapText="1"/>
    </xf>
    <xf numFmtId="169" fontId="3" fillId="8" borderId="4" xfId="3" applyNumberFormat="1" applyFont="1" applyFill="1" applyBorder="1" applyAlignment="1">
      <alignment horizontal="center" vertical="center" wrapText="1"/>
    </xf>
    <xf numFmtId="169" fontId="3" fillId="3" borderId="4" xfId="3" applyNumberFormat="1" applyFont="1" applyFill="1" applyBorder="1" applyAlignment="1">
      <alignment horizontal="center" vertical="center" wrapText="1"/>
    </xf>
    <xf numFmtId="169" fontId="5" fillId="4" borderId="4" xfId="2" applyNumberFormat="1" applyFont="1" applyFill="1" applyBorder="1" applyAlignment="1" applyProtection="1">
      <alignment horizontal="center" vertical="center" wrapText="1"/>
    </xf>
    <xf numFmtId="169" fontId="5" fillId="4" borderId="4" xfId="3" applyNumberFormat="1" applyFont="1" applyFill="1" applyBorder="1" applyAlignment="1">
      <alignment horizontal="center" vertical="center" wrapText="1"/>
    </xf>
    <xf numFmtId="169" fontId="5" fillId="4" borderId="4" xfId="3" applyNumberFormat="1" applyFont="1" applyFill="1" applyBorder="1" applyAlignment="1">
      <alignment vertical="center" wrapText="1"/>
    </xf>
    <xf numFmtId="169" fontId="5" fillId="10" borderId="4" xfId="0" applyNumberFormat="1" applyFont="1" applyFill="1" applyBorder="1" applyAlignment="1">
      <alignment vertical="center" wrapText="1"/>
    </xf>
    <xf numFmtId="169" fontId="5" fillId="0" borderId="4" xfId="1" applyNumberFormat="1" applyFont="1" applyFill="1" applyBorder="1" applyAlignment="1" applyProtection="1">
      <alignment vertical="center" wrapText="1"/>
    </xf>
    <xf numFmtId="169" fontId="5" fillId="0" borderId="4" xfId="1" applyNumberFormat="1" applyFont="1" applyFill="1" applyBorder="1" applyAlignment="1">
      <alignment horizontal="right" vertical="center"/>
    </xf>
    <xf numFmtId="169" fontId="0" fillId="0" borderId="0" xfId="0" applyNumberFormat="1"/>
    <xf numFmtId="169" fontId="0" fillId="0" borderId="0" xfId="4" applyNumberFormat="1" applyFont="1"/>
    <xf numFmtId="168" fontId="3" fillId="9" borderId="4" xfId="1" applyNumberFormat="1" applyFont="1" applyFill="1" applyBorder="1" applyAlignment="1">
      <alignment horizontal="centerContinuous" vertical="center" wrapText="1"/>
    </xf>
    <xf numFmtId="168" fontId="3" fillId="9" borderId="4" xfId="1" applyNumberFormat="1" applyFont="1" applyFill="1" applyBorder="1" applyAlignment="1">
      <alignment horizontal="center" vertical="center" wrapText="1"/>
    </xf>
    <xf numFmtId="168" fontId="3" fillId="3" borderId="4" xfId="1" applyNumberFormat="1" applyFont="1" applyFill="1" applyBorder="1" applyAlignment="1">
      <alignment horizontal="center" vertical="center" wrapText="1"/>
    </xf>
    <xf numFmtId="168" fontId="5" fillId="4" borderId="4" xfId="1" applyNumberFormat="1" applyFont="1" applyFill="1" applyBorder="1" applyAlignment="1" applyProtection="1">
      <alignment horizontal="center" vertical="center" wrapText="1"/>
    </xf>
    <xf numFmtId="168" fontId="5" fillId="4" borderId="4" xfId="1" applyNumberFormat="1" applyFont="1" applyFill="1" applyBorder="1" applyAlignment="1">
      <alignment horizontal="center" vertical="center" wrapText="1"/>
    </xf>
    <xf numFmtId="168" fontId="5" fillId="11" borderId="4" xfId="1" applyNumberFormat="1" applyFont="1" applyFill="1" applyBorder="1" applyAlignment="1" applyProtection="1">
      <alignment horizontal="center" vertical="center" wrapText="1"/>
    </xf>
    <xf numFmtId="168" fontId="3" fillId="11" borderId="4" xfId="1" applyNumberFormat="1" applyFont="1" applyFill="1" applyBorder="1" applyAlignment="1">
      <alignment horizontal="center" vertical="center" wrapText="1"/>
    </xf>
    <xf numFmtId="168" fontId="5" fillId="0" borderId="4" xfId="1" applyNumberFormat="1" applyFont="1" applyBorder="1" applyAlignment="1">
      <alignment horizontal="center" vertical="center" wrapText="1"/>
    </xf>
    <xf numFmtId="168" fontId="5" fillId="0" borderId="4" xfId="1" applyNumberFormat="1" applyFont="1" applyFill="1" applyBorder="1" applyAlignment="1" applyProtection="1">
      <alignment vertical="center" wrapText="1"/>
    </xf>
    <xf numFmtId="168" fontId="5" fillId="0" borderId="4" xfId="1" applyNumberFormat="1" applyFont="1" applyFill="1" applyBorder="1" applyAlignment="1">
      <alignment horizontal="right" vertical="center"/>
    </xf>
    <xf numFmtId="168" fontId="3" fillId="7" borderId="4" xfId="1" applyNumberFormat="1" applyFont="1" applyFill="1" applyBorder="1" applyAlignment="1">
      <alignment horizontal="center" vertical="center" wrapText="1"/>
    </xf>
    <xf numFmtId="168" fontId="5" fillId="0" borderId="0" xfId="1" applyNumberFormat="1" applyFont="1" applyAlignment="1">
      <alignment horizontal="right" vertical="center"/>
    </xf>
    <xf numFmtId="168" fontId="5" fillId="11" borderId="4" xfId="1" applyNumberFormat="1" applyFont="1" applyFill="1" applyBorder="1" applyAlignment="1">
      <alignment vertical="center" wrapText="1"/>
    </xf>
    <xf numFmtId="168" fontId="5" fillId="11" borderId="4" xfId="1" applyNumberFormat="1" applyFont="1" applyFill="1" applyBorder="1" applyAlignment="1" applyProtection="1">
      <alignment vertical="center" wrapText="1"/>
    </xf>
    <xf numFmtId="168" fontId="3" fillId="12" borderId="4" xfId="1" applyNumberFormat="1" applyFont="1" applyFill="1" applyBorder="1" applyAlignment="1">
      <alignment horizontal="center" vertical="center" wrapText="1"/>
    </xf>
    <xf numFmtId="0" fontId="2" fillId="0" borderId="4" xfId="3" applyBorder="1" applyAlignment="1">
      <alignment horizontal="center" vertical="center" wrapText="1"/>
    </xf>
    <xf numFmtId="0" fontId="5" fillId="0" borderId="1" xfId="3" applyFont="1" applyBorder="1" applyAlignment="1">
      <alignment horizontal="center" vertical="center" wrapText="1"/>
    </xf>
    <xf numFmtId="169" fontId="5" fillId="0" borderId="10" xfId="0" applyNumberFormat="1" applyFont="1" applyBorder="1" applyAlignment="1">
      <alignment vertical="center" wrapText="1"/>
    </xf>
    <xf numFmtId="169" fontId="5" fillId="0" borderId="4" xfId="3" applyNumberFormat="1" applyFont="1" applyBorder="1" applyAlignment="1">
      <alignment vertical="center" wrapText="1"/>
    </xf>
    <xf numFmtId="169" fontId="5" fillId="0" borderId="4" xfId="2" applyNumberFormat="1" applyFont="1" applyFill="1" applyBorder="1" applyAlignment="1" applyProtection="1">
      <alignment horizontal="center" vertical="center" wrapText="1"/>
    </xf>
    <xf numFmtId="0" fontId="3" fillId="0" borderId="4" xfId="3" applyFont="1" applyBorder="1" applyAlignment="1">
      <alignment horizontal="center" vertical="center" wrapText="1"/>
    </xf>
    <xf numFmtId="49" fontId="3" fillId="4" borderId="1" xfId="0" applyNumberFormat="1" applyFont="1" applyFill="1" applyBorder="1" applyAlignment="1">
      <alignment horizontal="center" vertical="center"/>
    </xf>
    <xf numFmtId="49" fontId="3" fillId="4" borderId="2" xfId="0" applyNumberFormat="1" applyFont="1" applyFill="1" applyBorder="1" applyAlignment="1">
      <alignment horizontal="center" vertical="center"/>
    </xf>
    <xf numFmtId="49" fontId="3" fillId="4" borderId="3" xfId="0" applyNumberFormat="1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 wrapText="1"/>
    </xf>
    <xf numFmtId="0" fontId="3" fillId="6" borderId="6" xfId="0" applyFont="1" applyFill="1" applyBorder="1" applyAlignment="1">
      <alignment horizontal="center" vertical="center" wrapText="1"/>
    </xf>
    <xf numFmtId="0" fontId="3" fillId="6" borderId="7" xfId="0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 wrapText="1"/>
    </xf>
    <xf numFmtId="0" fontId="3" fillId="5" borderId="0" xfId="0" applyFont="1" applyFill="1" applyAlignment="1">
      <alignment horizontal="center" vertical="center" wrapText="1"/>
    </xf>
    <xf numFmtId="0" fontId="3" fillId="5" borderId="9" xfId="0" applyFont="1" applyFill="1" applyBorder="1" applyAlignment="1">
      <alignment horizontal="center" vertical="center" wrapText="1"/>
    </xf>
    <xf numFmtId="0" fontId="3" fillId="7" borderId="1" xfId="3" applyFont="1" applyFill="1" applyBorder="1" applyAlignment="1">
      <alignment horizontal="center" vertical="center" wrapText="1"/>
    </xf>
    <xf numFmtId="0" fontId="3" fillId="7" borderId="2" xfId="3" applyFont="1" applyFill="1" applyBorder="1" applyAlignment="1">
      <alignment horizontal="center" vertical="center" wrapText="1"/>
    </xf>
    <xf numFmtId="0" fontId="3" fillId="7" borderId="3" xfId="3" applyFont="1" applyFill="1" applyBorder="1" applyAlignment="1">
      <alignment horizontal="center" vertical="center" wrapText="1"/>
    </xf>
    <xf numFmtId="0" fontId="3" fillId="4" borderId="4" xfId="3" applyFont="1" applyFill="1" applyBorder="1" applyAlignment="1">
      <alignment horizontal="center" vertical="center" wrapText="1"/>
    </xf>
    <xf numFmtId="0" fontId="3" fillId="4" borderId="1" xfId="3" applyFont="1" applyFill="1" applyBorder="1" applyAlignment="1">
      <alignment horizontal="center" vertical="center" wrapText="1"/>
    </xf>
    <xf numFmtId="0" fontId="3" fillId="4" borderId="2" xfId="3" applyFont="1" applyFill="1" applyBorder="1" applyAlignment="1">
      <alignment horizontal="center" vertical="center" wrapText="1"/>
    </xf>
    <xf numFmtId="0" fontId="3" fillId="4" borderId="3" xfId="3" applyFont="1" applyFill="1" applyBorder="1" applyAlignment="1">
      <alignment horizontal="center" vertical="center" wrapText="1"/>
    </xf>
    <xf numFmtId="0" fontId="3" fillId="12" borderId="1" xfId="3" applyFont="1" applyFill="1" applyBorder="1" applyAlignment="1">
      <alignment horizontal="center" vertical="center" wrapText="1"/>
    </xf>
    <xf numFmtId="0" fontId="3" fillId="12" borderId="2" xfId="3" applyFont="1" applyFill="1" applyBorder="1" applyAlignment="1">
      <alignment horizontal="center" vertical="center" wrapText="1"/>
    </xf>
    <xf numFmtId="0" fontId="3" fillId="12" borderId="3" xfId="3" applyFont="1" applyFill="1" applyBorder="1" applyAlignment="1">
      <alignment horizontal="center" vertical="center" wrapText="1"/>
    </xf>
  </cellXfs>
  <cellStyles count="5">
    <cellStyle name="Millares" xfId="1" builtinId="3"/>
    <cellStyle name="Moneda" xfId="2" builtinId="4"/>
    <cellStyle name="Moneda [0]" xfId="4" builtinId="7"/>
    <cellStyle name="Normal" xfId="0" builtinId="0"/>
    <cellStyle name="Normal 1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184234</xdr:colOff>
      <xdr:row>0</xdr:row>
      <xdr:rowOff>0</xdr:rowOff>
    </xdr:from>
    <xdr:to>
      <xdr:col>1</xdr:col>
      <xdr:colOff>336550</xdr:colOff>
      <xdr:row>2</xdr:row>
      <xdr:rowOff>190500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3F407DB-B480-4508-870A-34DF98E8A6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234" y="0"/>
          <a:ext cx="914316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0</xdr:rowOff>
    </xdr:from>
    <xdr:to>
      <xdr:col>1</xdr:col>
      <xdr:colOff>542841</xdr:colOff>
      <xdr:row>2</xdr:row>
      <xdr:rowOff>190500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7CB3B45-B8FE-4E69-A8A7-77FA2C5B7D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0"/>
          <a:ext cx="914316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60409</xdr:colOff>
      <xdr:row>0</xdr:row>
      <xdr:rowOff>0</xdr:rowOff>
    </xdr:from>
    <xdr:to>
      <xdr:col>1</xdr:col>
      <xdr:colOff>527050</xdr:colOff>
      <xdr:row>3</xdr:row>
      <xdr:rowOff>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5FF22A9-E03C-47B7-A004-84967EBCC5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409" y="0"/>
          <a:ext cx="914316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212809</xdr:colOff>
      <xdr:row>0</xdr:row>
      <xdr:rowOff>0</xdr:rowOff>
    </xdr:from>
    <xdr:to>
      <xdr:col>1</xdr:col>
      <xdr:colOff>365125</xdr:colOff>
      <xdr:row>3</xdr:row>
      <xdr:rowOff>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C2F37FA-0C69-414D-9B50-5CD4D12520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809" y="0"/>
          <a:ext cx="914316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88984</xdr:colOff>
      <xdr:row>0</xdr:row>
      <xdr:rowOff>0</xdr:rowOff>
    </xdr:from>
    <xdr:to>
      <xdr:col>1</xdr:col>
      <xdr:colOff>555625</xdr:colOff>
      <xdr:row>3</xdr:row>
      <xdr:rowOff>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F45F719-F280-4F6D-937F-F1E55A6D98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84" y="0"/>
          <a:ext cx="914316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136609</xdr:colOff>
      <xdr:row>1</xdr:row>
      <xdr:rowOff>66675</xdr:rowOff>
    </xdr:from>
    <xdr:to>
      <xdr:col>1</xdr:col>
      <xdr:colOff>603250</xdr:colOff>
      <xdr:row>3</xdr:row>
      <xdr:rowOff>266700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3E5B9AA-736D-4703-871A-DA07F3E85E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609" y="266700"/>
          <a:ext cx="914316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41358</xdr:colOff>
      <xdr:row>0</xdr:row>
      <xdr:rowOff>76201</xdr:rowOff>
    </xdr:from>
    <xdr:to>
      <xdr:col>1</xdr:col>
      <xdr:colOff>404768</xdr:colOff>
      <xdr:row>3</xdr:row>
      <xdr:rowOff>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07EF8FA-3E2A-4FD9-A525-BED0FF5D40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358" y="76201"/>
          <a:ext cx="811085" cy="5238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6"/>
  <sheetViews>
    <sheetView workbookViewId="0">
      <selection activeCell="B10" sqref="B10"/>
    </sheetView>
  </sheetViews>
  <sheetFormatPr baseColWidth="10" defaultColWidth="11.42578125" defaultRowHeight="15" x14ac:dyDescent="0.25"/>
  <cols>
    <col min="2" max="2" width="48.28515625" customWidth="1"/>
    <col min="3" max="3" width="10.28515625" bestFit="1" customWidth="1"/>
    <col min="4" max="4" width="13.28515625" bestFit="1" customWidth="1"/>
    <col min="5" max="5" width="9.42578125" bestFit="1" customWidth="1"/>
    <col min="6" max="6" width="12.28515625" style="86" bestFit="1" customWidth="1"/>
    <col min="7" max="7" width="11.42578125" style="86" bestFit="1" customWidth="1"/>
  </cols>
  <sheetData>
    <row r="1" spans="1:7" ht="15.75" customHeight="1" x14ac:dyDescent="0.25">
      <c r="A1" s="135" t="s">
        <v>0</v>
      </c>
      <c r="B1" s="136"/>
      <c r="C1" s="136"/>
      <c r="D1" s="136"/>
      <c r="E1" s="136"/>
      <c r="F1" s="136"/>
      <c r="G1" s="137"/>
    </row>
    <row r="2" spans="1:7" ht="15.75" customHeight="1" x14ac:dyDescent="0.25">
      <c r="A2" s="138" t="s">
        <v>1</v>
      </c>
      <c r="B2" s="139"/>
      <c r="C2" s="139"/>
      <c r="D2" s="139"/>
      <c r="E2" s="139"/>
      <c r="F2" s="139"/>
      <c r="G2" s="140"/>
    </row>
    <row r="3" spans="1:7" ht="15.75" x14ac:dyDescent="0.25">
      <c r="A3" s="1" t="s">
        <v>2</v>
      </c>
      <c r="B3" s="79"/>
      <c r="C3" s="79"/>
      <c r="D3" s="80"/>
      <c r="E3" s="79"/>
      <c r="F3" s="87"/>
      <c r="G3" s="87"/>
    </row>
    <row r="4" spans="1:7" ht="31.5" x14ac:dyDescent="0.25">
      <c r="A4" s="78" t="s">
        <v>3</v>
      </c>
      <c r="B4" s="81" t="s">
        <v>4</v>
      </c>
      <c r="C4" s="78" t="s">
        <v>5</v>
      </c>
      <c r="D4" s="82" t="s">
        <v>6</v>
      </c>
      <c r="E4" s="83" t="s">
        <v>7</v>
      </c>
      <c r="F4" s="88" t="s">
        <v>8</v>
      </c>
      <c r="G4" s="88" t="s">
        <v>9</v>
      </c>
    </row>
    <row r="5" spans="1:7" ht="15.75" x14ac:dyDescent="0.25">
      <c r="A5" s="2">
        <v>1</v>
      </c>
      <c r="B5" s="74" t="s">
        <v>10</v>
      </c>
      <c r="C5" s="3"/>
      <c r="D5" s="4"/>
      <c r="E5" s="3"/>
      <c r="F5" s="89"/>
      <c r="G5" s="90"/>
    </row>
    <row r="6" spans="1:7" ht="75" x14ac:dyDescent="0.25">
      <c r="A6" s="6" t="s">
        <v>11</v>
      </c>
      <c r="B6" s="75" t="s">
        <v>12</v>
      </c>
      <c r="C6" s="6" t="s">
        <v>13</v>
      </c>
      <c r="D6" s="7">
        <v>4199.9999623347412</v>
      </c>
      <c r="E6" s="7">
        <v>6</v>
      </c>
      <c r="F6" s="91"/>
      <c r="G6" s="92">
        <f>D6*E6*F6</f>
        <v>0</v>
      </c>
    </row>
    <row r="7" spans="1:7" ht="15.75" x14ac:dyDescent="0.25">
      <c r="A7" s="2">
        <v>2</v>
      </c>
      <c r="B7" s="76" t="s">
        <v>14</v>
      </c>
      <c r="C7" s="10"/>
      <c r="D7" s="11"/>
      <c r="E7" s="11"/>
      <c r="F7" s="93"/>
      <c r="G7" s="94"/>
    </row>
    <row r="8" spans="1:7" ht="45" x14ac:dyDescent="0.25">
      <c r="A8" s="6" t="s">
        <v>15</v>
      </c>
      <c r="B8" s="75" t="s">
        <v>16</v>
      </c>
      <c r="C8" s="6" t="s">
        <v>5</v>
      </c>
      <c r="D8" s="7">
        <v>2</v>
      </c>
      <c r="E8" s="6">
        <v>6</v>
      </c>
      <c r="F8" s="95"/>
      <c r="G8" s="92">
        <f>D8*E8*F8</f>
        <v>0</v>
      </c>
    </row>
    <row r="9" spans="1:7" ht="45" x14ac:dyDescent="0.25">
      <c r="A9" s="6" t="s">
        <v>17</v>
      </c>
      <c r="B9" s="75" t="s">
        <v>18</v>
      </c>
      <c r="C9" s="38" t="s">
        <v>5</v>
      </c>
      <c r="D9" s="60">
        <v>2</v>
      </c>
      <c r="E9" s="6">
        <v>6</v>
      </c>
      <c r="F9" s="96"/>
      <c r="G9" s="92">
        <f>D9*E9*F9</f>
        <v>0</v>
      </c>
    </row>
    <row r="10" spans="1:7" ht="45" x14ac:dyDescent="0.25">
      <c r="A10" s="6" t="s">
        <v>19</v>
      </c>
      <c r="B10" s="75" t="s">
        <v>92</v>
      </c>
      <c r="C10" s="38" t="s">
        <v>13</v>
      </c>
      <c r="D10" s="60">
        <v>600</v>
      </c>
      <c r="E10" s="6">
        <v>6</v>
      </c>
      <c r="F10" s="95"/>
      <c r="G10" s="92">
        <f>D10*E10*F10</f>
        <v>0</v>
      </c>
    </row>
    <row r="11" spans="1:7" ht="15.75" x14ac:dyDescent="0.25">
      <c r="A11" s="2">
        <v>3</v>
      </c>
      <c r="B11" s="76" t="s">
        <v>20</v>
      </c>
      <c r="C11" s="3"/>
      <c r="D11" s="4"/>
      <c r="E11" s="3"/>
      <c r="F11" s="89"/>
      <c r="G11" s="90"/>
    </row>
    <row r="12" spans="1:7" ht="60" x14ac:dyDescent="0.25">
      <c r="A12" s="6" t="s">
        <v>21</v>
      </c>
      <c r="B12" s="75" t="s">
        <v>22</v>
      </c>
      <c r="C12" s="6" t="s">
        <v>5</v>
      </c>
      <c r="D12" s="7">
        <v>600</v>
      </c>
      <c r="E12" s="6"/>
      <c r="F12" s="95"/>
      <c r="G12" s="92">
        <f>D12*F12</f>
        <v>0</v>
      </c>
    </row>
    <row r="13" spans="1:7" ht="75" x14ac:dyDescent="0.25">
      <c r="A13" s="6" t="s">
        <v>23</v>
      </c>
      <c r="B13" s="75" t="s">
        <v>24</v>
      </c>
      <c r="C13" s="6" t="s">
        <v>5</v>
      </c>
      <c r="D13" s="7">
        <f>+D12</f>
        <v>600</v>
      </c>
      <c r="E13" s="6"/>
      <c r="F13" s="95"/>
      <c r="G13" s="92">
        <f t="shared" ref="G13:G21" si="0">D13*F13</f>
        <v>0</v>
      </c>
    </row>
    <row r="14" spans="1:7" ht="75" x14ac:dyDescent="0.25">
      <c r="A14" s="6" t="s">
        <v>25</v>
      </c>
      <c r="B14" s="75" t="s">
        <v>26</v>
      </c>
      <c r="C14" s="6" t="s">
        <v>5</v>
      </c>
      <c r="D14" s="7">
        <f t="shared" ref="D14:D18" si="1">+D13</f>
        <v>600</v>
      </c>
      <c r="E14" s="6"/>
      <c r="F14" s="95"/>
      <c r="G14" s="92">
        <f t="shared" si="0"/>
        <v>0</v>
      </c>
    </row>
    <row r="15" spans="1:7" ht="75" x14ac:dyDescent="0.25">
      <c r="A15" s="6" t="s">
        <v>27</v>
      </c>
      <c r="B15" s="75" t="s">
        <v>28</v>
      </c>
      <c r="C15" s="6" t="s">
        <v>5</v>
      </c>
      <c r="D15" s="7">
        <f t="shared" si="1"/>
        <v>600</v>
      </c>
      <c r="E15" s="6"/>
      <c r="F15" s="95"/>
      <c r="G15" s="92">
        <f t="shared" si="0"/>
        <v>0</v>
      </c>
    </row>
    <row r="16" spans="1:7" ht="75" x14ac:dyDescent="0.25">
      <c r="A16" s="6" t="s">
        <v>29</v>
      </c>
      <c r="B16" s="75" t="s">
        <v>30</v>
      </c>
      <c r="C16" s="6" t="s">
        <v>5</v>
      </c>
      <c r="D16" s="7">
        <f t="shared" si="1"/>
        <v>600</v>
      </c>
      <c r="E16" s="6"/>
      <c r="F16" s="95"/>
      <c r="G16" s="92">
        <f t="shared" si="0"/>
        <v>0</v>
      </c>
    </row>
    <row r="17" spans="1:7" ht="75" x14ac:dyDescent="0.25">
      <c r="A17" s="6" t="s">
        <v>31</v>
      </c>
      <c r="B17" s="75" t="s">
        <v>32</v>
      </c>
      <c r="C17" s="6" t="s">
        <v>5</v>
      </c>
      <c r="D17" s="7">
        <f t="shared" si="1"/>
        <v>600</v>
      </c>
      <c r="E17" s="6"/>
      <c r="F17" s="95"/>
      <c r="G17" s="92">
        <f t="shared" si="0"/>
        <v>0</v>
      </c>
    </row>
    <row r="18" spans="1:7" ht="60" x14ac:dyDescent="0.25">
      <c r="A18" s="6" t="s">
        <v>33</v>
      </c>
      <c r="B18" s="75" t="s">
        <v>34</v>
      </c>
      <c r="C18" s="6" t="s">
        <v>5</v>
      </c>
      <c r="D18" s="7">
        <f t="shared" si="1"/>
        <v>600</v>
      </c>
      <c r="E18" s="6"/>
      <c r="F18" s="95"/>
      <c r="G18" s="92">
        <f t="shared" si="0"/>
        <v>0</v>
      </c>
    </row>
    <row r="19" spans="1:7" ht="90" x14ac:dyDescent="0.25">
      <c r="A19" s="6" t="s">
        <v>35</v>
      </c>
      <c r="B19" s="75" t="s">
        <v>36</v>
      </c>
      <c r="C19" s="6" t="s">
        <v>5</v>
      </c>
      <c r="D19" s="7">
        <v>20</v>
      </c>
      <c r="E19" s="6"/>
      <c r="F19" s="95"/>
      <c r="G19" s="92">
        <f t="shared" si="0"/>
        <v>0</v>
      </c>
    </row>
    <row r="20" spans="1:7" ht="75" x14ac:dyDescent="0.25">
      <c r="A20" s="6" t="s">
        <v>37</v>
      </c>
      <c r="B20" s="75" t="s">
        <v>38</v>
      </c>
      <c r="C20" s="126" t="s">
        <v>5</v>
      </c>
      <c r="D20" s="60">
        <v>45</v>
      </c>
      <c r="E20" s="6"/>
      <c r="F20" s="95"/>
      <c r="G20" s="92">
        <f t="shared" si="0"/>
        <v>0</v>
      </c>
    </row>
    <row r="21" spans="1:7" x14ac:dyDescent="0.25">
      <c r="A21" s="6" t="s">
        <v>39</v>
      </c>
      <c r="B21" s="75" t="s">
        <v>40</v>
      </c>
      <c r="C21" s="38" t="s">
        <v>41</v>
      </c>
      <c r="D21" s="60">
        <v>10</v>
      </c>
      <c r="E21" s="6"/>
      <c r="F21" s="97"/>
      <c r="G21" s="92">
        <f t="shared" si="0"/>
        <v>0</v>
      </c>
    </row>
    <row r="22" spans="1:7" ht="15.75" x14ac:dyDescent="0.25">
      <c r="A22" s="2">
        <v>4</v>
      </c>
      <c r="B22" s="76" t="s">
        <v>42</v>
      </c>
      <c r="C22" s="10"/>
      <c r="D22" s="11"/>
      <c r="E22" s="12"/>
      <c r="F22" s="94"/>
      <c r="G22" s="89"/>
    </row>
    <row r="23" spans="1:7" ht="45" x14ac:dyDescent="0.25">
      <c r="A23" s="6" t="s">
        <v>43</v>
      </c>
      <c r="B23" s="75" t="s">
        <v>44</v>
      </c>
      <c r="C23" s="38" t="s">
        <v>45</v>
      </c>
      <c r="D23" s="60">
        <v>1</v>
      </c>
      <c r="E23" s="38">
        <v>6</v>
      </c>
      <c r="F23" s="95"/>
      <c r="G23" s="92">
        <f>D23*F23*E23</f>
        <v>0</v>
      </c>
    </row>
    <row r="24" spans="1:7" ht="15.75" x14ac:dyDescent="0.25">
      <c r="A24" s="132" t="s">
        <v>46</v>
      </c>
      <c r="B24" s="133"/>
      <c r="C24" s="133"/>
      <c r="D24" s="133"/>
      <c r="E24" s="133"/>
      <c r="F24" s="134"/>
      <c r="G24" s="92">
        <f>SUM(G6:G23)</f>
        <v>0</v>
      </c>
    </row>
    <row r="25" spans="1:7" ht="15.75" x14ac:dyDescent="0.25">
      <c r="A25" s="132" t="s">
        <v>47</v>
      </c>
      <c r="B25" s="133"/>
      <c r="C25" s="133"/>
      <c r="D25" s="133"/>
      <c r="E25" s="133"/>
      <c r="F25" s="134"/>
      <c r="G25" s="98">
        <f>(G24)*19/100</f>
        <v>0</v>
      </c>
    </row>
    <row r="26" spans="1:7" ht="15.75" x14ac:dyDescent="0.25">
      <c r="A26" s="132" t="s">
        <v>48</v>
      </c>
      <c r="B26" s="133"/>
      <c r="C26" s="133"/>
      <c r="D26" s="133"/>
      <c r="E26" s="133"/>
      <c r="F26" s="134"/>
      <c r="G26" s="99">
        <f>INT(G24+G25)</f>
        <v>0</v>
      </c>
    </row>
  </sheetData>
  <mergeCells count="5">
    <mergeCell ref="A24:F24"/>
    <mergeCell ref="A25:F25"/>
    <mergeCell ref="A26:F26"/>
    <mergeCell ref="A1:G1"/>
    <mergeCell ref="A2:G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28"/>
  <sheetViews>
    <sheetView zoomScaleNormal="100" workbookViewId="0">
      <selection activeCell="B10" sqref="B10"/>
    </sheetView>
  </sheetViews>
  <sheetFormatPr baseColWidth="10" defaultColWidth="11.42578125" defaultRowHeight="15" x14ac:dyDescent="0.25"/>
  <cols>
    <col min="1" max="1" width="6.7109375" bestFit="1" customWidth="1"/>
    <col min="2" max="2" width="48.28515625" customWidth="1"/>
    <col min="3" max="3" width="10.28515625" bestFit="1" customWidth="1"/>
    <col min="4" max="4" width="13.28515625" bestFit="1" customWidth="1"/>
    <col min="5" max="5" width="9.42578125" bestFit="1" customWidth="1"/>
    <col min="6" max="6" width="16.140625" bestFit="1" customWidth="1"/>
    <col min="7" max="7" width="33.42578125" bestFit="1" customWidth="1"/>
  </cols>
  <sheetData>
    <row r="1" spans="1:7" ht="15.75" x14ac:dyDescent="0.25">
      <c r="A1" s="135" t="s">
        <v>0</v>
      </c>
      <c r="B1" s="136"/>
      <c r="C1" s="136"/>
      <c r="D1" s="136"/>
      <c r="E1" s="136"/>
      <c r="F1" s="136"/>
      <c r="G1" s="137"/>
    </row>
    <row r="2" spans="1:7" ht="15.75" x14ac:dyDescent="0.25">
      <c r="A2" s="138" t="s">
        <v>1</v>
      </c>
      <c r="B2" s="139"/>
      <c r="C2" s="139"/>
      <c r="D2" s="139"/>
      <c r="E2" s="139"/>
      <c r="F2" s="139"/>
      <c r="G2" s="140"/>
    </row>
    <row r="3" spans="1:7" ht="15.75" x14ac:dyDescent="0.25">
      <c r="A3" s="141" t="s">
        <v>49</v>
      </c>
      <c r="B3" s="142"/>
      <c r="C3" s="142"/>
      <c r="D3" s="142"/>
      <c r="E3" s="142"/>
      <c r="F3" s="142"/>
      <c r="G3" s="143"/>
    </row>
    <row r="4" spans="1:7" ht="49.5" customHeight="1" x14ac:dyDescent="0.25">
      <c r="A4" s="19" t="s">
        <v>3</v>
      </c>
      <c r="B4" s="77" t="s">
        <v>4</v>
      </c>
      <c r="C4" s="19" t="s">
        <v>5</v>
      </c>
      <c r="D4" s="20" t="s">
        <v>6</v>
      </c>
      <c r="E4" s="21" t="s">
        <v>7</v>
      </c>
      <c r="F4" s="19" t="s">
        <v>8</v>
      </c>
      <c r="G4" s="19" t="s">
        <v>9</v>
      </c>
    </row>
    <row r="5" spans="1:7" ht="15.75" x14ac:dyDescent="0.25">
      <c r="A5" s="2">
        <v>1</v>
      </c>
      <c r="B5" s="76" t="s">
        <v>10</v>
      </c>
      <c r="C5" s="3"/>
      <c r="D5" s="4"/>
      <c r="E5" s="22"/>
      <c r="F5" s="23"/>
      <c r="G5" s="5"/>
    </row>
    <row r="6" spans="1:7" ht="75" x14ac:dyDescent="0.25">
      <c r="A6" s="6" t="s">
        <v>11</v>
      </c>
      <c r="B6" s="75" t="s">
        <v>12</v>
      </c>
      <c r="C6" s="6" t="s">
        <v>13</v>
      </c>
      <c r="D6" s="61">
        <v>5000</v>
      </c>
      <c r="E6" s="6">
        <v>6</v>
      </c>
      <c r="F6" s="8"/>
      <c r="G6" s="14">
        <f>D6*E6*F6</f>
        <v>0</v>
      </c>
    </row>
    <row r="7" spans="1:7" ht="15.75" x14ac:dyDescent="0.25">
      <c r="A7" s="2">
        <v>2</v>
      </c>
      <c r="B7" s="76" t="s">
        <v>50</v>
      </c>
      <c r="C7" s="3"/>
      <c r="D7" s="62"/>
      <c r="E7" s="4"/>
      <c r="F7" s="23"/>
      <c r="G7" s="23"/>
    </row>
    <row r="8" spans="1:7" ht="60" x14ac:dyDescent="0.25">
      <c r="A8" s="6" t="s">
        <v>15</v>
      </c>
      <c r="B8" s="75" t="s">
        <v>51</v>
      </c>
      <c r="C8" s="6" t="s">
        <v>5</v>
      </c>
      <c r="D8" s="61">
        <v>4</v>
      </c>
      <c r="E8" s="6">
        <v>6</v>
      </c>
      <c r="F8" s="16"/>
      <c r="G8" s="14">
        <f>D8*E8*F8</f>
        <v>0</v>
      </c>
    </row>
    <row r="9" spans="1:7" ht="45" x14ac:dyDescent="0.25">
      <c r="A9" s="6" t="s">
        <v>17</v>
      </c>
      <c r="B9" s="75" t="s">
        <v>52</v>
      </c>
      <c r="C9" s="6" t="s">
        <v>5</v>
      </c>
      <c r="D9" s="61">
        <v>4</v>
      </c>
      <c r="E9" s="6">
        <v>6</v>
      </c>
      <c r="F9" s="71"/>
      <c r="G9" s="14">
        <f>D9*E9*F9</f>
        <v>0</v>
      </c>
    </row>
    <row r="10" spans="1:7" ht="45" x14ac:dyDescent="0.25">
      <c r="A10" s="6" t="s">
        <v>19</v>
      </c>
      <c r="B10" s="75" t="s">
        <v>92</v>
      </c>
      <c r="C10" s="6" t="s">
        <v>13</v>
      </c>
      <c r="D10" s="61">
        <v>3000</v>
      </c>
      <c r="E10" s="6">
        <v>6</v>
      </c>
      <c r="F10" s="16"/>
      <c r="G10" s="14">
        <f>D10*E10*F10</f>
        <v>0</v>
      </c>
    </row>
    <row r="11" spans="1:7" ht="30" x14ac:dyDescent="0.25">
      <c r="A11" s="38" t="s">
        <v>53</v>
      </c>
      <c r="B11" s="75" t="s">
        <v>54</v>
      </c>
      <c r="C11" s="38" t="s">
        <v>5</v>
      </c>
      <c r="D11" s="65">
        <v>3</v>
      </c>
      <c r="E11" s="60"/>
      <c r="F11" s="66"/>
      <c r="G11" s="67">
        <f>D11*F11</f>
        <v>0</v>
      </c>
    </row>
    <row r="12" spans="1:7" ht="30" x14ac:dyDescent="0.25">
      <c r="A12" s="6" t="s">
        <v>55</v>
      </c>
      <c r="B12" s="75" t="s">
        <v>56</v>
      </c>
      <c r="C12" s="6" t="s">
        <v>5</v>
      </c>
      <c r="D12" s="61">
        <v>15</v>
      </c>
      <c r="E12" s="7"/>
      <c r="F12" s="16"/>
      <c r="G12" s="14">
        <f>D12*F12</f>
        <v>0</v>
      </c>
    </row>
    <row r="13" spans="1:7" ht="15.75" x14ac:dyDescent="0.25">
      <c r="A13" s="2">
        <v>3</v>
      </c>
      <c r="B13" s="76" t="s">
        <v>20</v>
      </c>
      <c r="C13" s="3"/>
      <c r="D13" s="62"/>
      <c r="E13" s="62"/>
      <c r="F13" s="23"/>
      <c r="G13" s="5"/>
    </row>
    <row r="14" spans="1:7" ht="60" x14ac:dyDescent="0.25">
      <c r="A14" s="6" t="s">
        <v>21</v>
      </c>
      <c r="B14" s="75" t="s">
        <v>22</v>
      </c>
      <c r="C14" s="6" t="s">
        <v>5</v>
      </c>
      <c r="D14" s="61">
        <v>400</v>
      </c>
      <c r="E14" s="7"/>
      <c r="F14" s="13"/>
      <c r="G14" s="14">
        <f t="shared" ref="G14:G21" si="0">D14*F14</f>
        <v>0</v>
      </c>
    </row>
    <row r="15" spans="1:7" ht="75" x14ac:dyDescent="0.25">
      <c r="A15" s="6" t="s">
        <v>23</v>
      </c>
      <c r="B15" s="75" t="s">
        <v>24</v>
      </c>
      <c r="C15" s="6" t="s">
        <v>5</v>
      </c>
      <c r="D15" s="61">
        <v>400</v>
      </c>
      <c r="E15" s="7"/>
      <c r="F15" s="13"/>
      <c r="G15" s="14">
        <f t="shared" si="0"/>
        <v>0</v>
      </c>
    </row>
    <row r="16" spans="1:7" ht="75" x14ac:dyDescent="0.25">
      <c r="A16" s="6" t="s">
        <v>25</v>
      </c>
      <c r="B16" s="75" t="s">
        <v>26</v>
      </c>
      <c r="C16" s="6" t="s">
        <v>5</v>
      </c>
      <c r="D16" s="61">
        <v>400</v>
      </c>
      <c r="E16" s="7"/>
      <c r="F16" s="13"/>
      <c r="G16" s="14">
        <f t="shared" si="0"/>
        <v>0</v>
      </c>
    </row>
    <row r="17" spans="1:7" ht="75" x14ac:dyDescent="0.25">
      <c r="A17" s="6" t="s">
        <v>27</v>
      </c>
      <c r="B17" s="75" t="s">
        <v>28</v>
      </c>
      <c r="C17" s="6" t="s">
        <v>5</v>
      </c>
      <c r="D17" s="61">
        <v>300</v>
      </c>
      <c r="E17" s="7"/>
      <c r="F17" s="13"/>
      <c r="G17" s="14">
        <f t="shared" si="0"/>
        <v>0</v>
      </c>
    </row>
    <row r="18" spans="1:7" ht="60" x14ac:dyDescent="0.25">
      <c r="A18" s="6" t="s">
        <v>29</v>
      </c>
      <c r="B18" s="75" t="s">
        <v>57</v>
      </c>
      <c r="C18" s="6" t="s">
        <v>5</v>
      </c>
      <c r="D18" s="61">
        <v>50</v>
      </c>
      <c r="E18" s="7"/>
      <c r="F18" s="13"/>
      <c r="G18" s="14">
        <f t="shared" si="0"/>
        <v>0</v>
      </c>
    </row>
    <row r="19" spans="1:7" ht="75" x14ac:dyDescent="0.25">
      <c r="A19" s="6" t="s">
        <v>31</v>
      </c>
      <c r="B19" s="75" t="s">
        <v>32</v>
      </c>
      <c r="C19" s="6" t="s">
        <v>5</v>
      </c>
      <c r="D19" s="61">
        <v>350</v>
      </c>
      <c r="E19" s="7"/>
      <c r="F19" s="13"/>
      <c r="G19" s="14">
        <f t="shared" si="0"/>
        <v>0</v>
      </c>
    </row>
    <row r="20" spans="1:7" ht="60" x14ac:dyDescent="0.25">
      <c r="A20" s="6" t="s">
        <v>33</v>
      </c>
      <c r="B20" s="75" t="s">
        <v>34</v>
      </c>
      <c r="C20" s="6" t="s">
        <v>5</v>
      </c>
      <c r="D20" s="61">
        <v>350</v>
      </c>
      <c r="E20" s="7"/>
      <c r="F20" s="13"/>
      <c r="G20" s="14">
        <f t="shared" si="0"/>
        <v>0</v>
      </c>
    </row>
    <row r="21" spans="1:7" ht="90" x14ac:dyDescent="0.25">
      <c r="A21" s="6" t="s">
        <v>35</v>
      </c>
      <c r="B21" s="75" t="s">
        <v>36</v>
      </c>
      <c r="C21" s="6" t="s">
        <v>5</v>
      </c>
      <c r="D21" s="61">
        <v>15</v>
      </c>
      <c r="E21" s="7"/>
      <c r="F21" s="13"/>
      <c r="G21" s="14">
        <f t="shared" si="0"/>
        <v>0</v>
      </c>
    </row>
    <row r="22" spans="1:7" ht="75" x14ac:dyDescent="0.25">
      <c r="A22" s="6" t="s">
        <v>37</v>
      </c>
      <c r="B22" s="75" t="s">
        <v>38</v>
      </c>
      <c r="C22" s="6" t="s">
        <v>5</v>
      </c>
      <c r="D22" s="61">
        <v>30</v>
      </c>
      <c r="E22" s="7"/>
      <c r="F22" s="16"/>
      <c r="G22" s="14">
        <f>D22*F22</f>
        <v>0</v>
      </c>
    </row>
    <row r="23" spans="1:7" x14ac:dyDescent="0.25">
      <c r="A23" s="6" t="s">
        <v>39</v>
      </c>
      <c r="B23" s="75" t="s">
        <v>40</v>
      </c>
      <c r="C23" s="6" t="s">
        <v>41</v>
      </c>
      <c r="D23" s="61">
        <v>10</v>
      </c>
      <c r="E23" s="7"/>
      <c r="F23" s="73"/>
      <c r="G23" s="14">
        <f>D23*F23</f>
        <v>0</v>
      </c>
    </row>
    <row r="24" spans="1:7" ht="15.75" x14ac:dyDescent="0.25">
      <c r="A24" s="2">
        <v>4</v>
      </c>
      <c r="B24" s="76" t="s">
        <v>42</v>
      </c>
      <c r="C24" s="3"/>
      <c r="D24" s="62"/>
      <c r="E24" s="7"/>
      <c r="F24" s="23"/>
      <c r="G24" s="14"/>
    </row>
    <row r="25" spans="1:7" ht="45" x14ac:dyDescent="0.25">
      <c r="A25" s="6" t="s">
        <v>43</v>
      </c>
      <c r="B25" s="75" t="s">
        <v>44</v>
      </c>
      <c r="C25" s="6" t="s">
        <v>45</v>
      </c>
      <c r="D25" s="65">
        <v>1</v>
      </c>
      <c r="E25" s="60">
        <v>6</v>
      </c>
      <c r="F25" s="66"/>
      <c r="G25" s="14">
        <f>D25*F25*E25</f>
        <v>0</v>
      </c>
    </row>
    <row r="26" spans="1:7" ht="15.75" x14ac:dyDescent="0.25">
      <c r="A26" s="132" t="s">
        <v>46</v>
      </c>
      <c r="B26" s="133"/>
      <c r="C26" s="133"/>
      <c r="D26" s="133"/>
      <c r="E26" s="133"/>
      <c r="F26" s="134"/>
      <c r="G26" s="9">
        <f>SUM(G6:G25)</f>
        <v>0</v>
      </c>
    </row>
    <row r="27" spans="1:7" ht="15.75" x14ac:dyDescent="0.25">
      <c r="A27" s="132" t="s">
        <v>47</v>
      </c>
      <c r="B27" s="133"/>
      <c r="C27" s="133"/>
      <c r="D27" s="133"/>
      <c r="E27" s="133"/>
      <c r="F27" s="134"/>
      <c r="G27" s="17">
        <f>(G26)*19/100</f>
        <v>0</v>
      </c>
    </row>
    <row r="28" spans="1:7" ht="15.75" x14ac:dyDescent="0.25">
      <c r="A28" s="132" t="s">
        <v>48</v>
      </c>
      <c r="B28" s="133"/>
      <c r="C28" s="133"/>
      <c r="D28" s="133"/>
      <c r="E28" s="133"/>
      <c r="F28" s="134"/>
      <c r="G28" s="18">
        <f>INT(G26+G27)</f>
        <v>0</v>
      </c>
    </row>
  </sheetData>
  <mergeCells count="6">
    <mergeCell ref="A28:F28"/>
    <mergeCell ref="A3:G3"/>
    <mergeCell ref="A1:G1"/>
    <mergeCell ref="A2:G2"/>
    <mergeCell ref="A26:F26"/>
    <mergeCell ref="A27:F27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29"/>
  <sheetViews>
    <sheetView topLeftCell="A5" workbookViewId="0">
      <selection activeCell="B11" sqref="B11"/>
    </sheetView>
  </sheetViews>
  <sheetFormatPr baseColWidth="10" defaultColWidth="11.42578125" defaultRowHeight="15" x14ac:dyDescent="0.25"/>
  <cols>
    <col min="1" max="1" width="6.7109375" bestFit="1" customWidth="1"/>
    <col min="2" max="2" width="55.85546875" customWidth="1"/>
    <col min="3" max="3" width="10.28515625" bestFit="1" customWidth="1"/>
    <col min="4" max="4" width="13.5703125" customWidth="1"/>
    <col min="5" max="5" width="9.42578125" bestFit="1" customWidth="1"/>
    <col min="6" max="6" width="12.28515625" style="109" bestFit="1" customWidth="1"/>
    <col min="7" max="7" width="11.42578125" style="109" bestFit="1" customWidth="1"/>
    <col min="8" max="8" width="7" customWidth="1"/>
  </cols>
  <sheetData>
    <row r="1" spans="1:7" ht="15.75" x14ac:dyDescent="0.25">
      <c r="A1" s="135" t="s">
        <v>0</v>
      </c>
      <c r="B1" s="136"/>
      <c r="C1" s="136"/>
      <c r="D1" s="136"/>
      <c r="E1" s="136"/>
      <c r="F1" s="136"/>
      <c r="G1" s="137"/>
    </row>
    <row r="2" spans="1:7" ht="15.75" x14ac:dyDescent="0.25">
      <c r="A2" s="138" t="s">
        <v>1</v>
      </c>
      <c r="B2" s="139"/>
      <c r="C2" s="139"/>
      <c r="D2" s="139"/>
      <c r="E2" s="139"/>
      <c r="F2" s="139"/>
      <c r="G2" s="140"/>
    </row>
    <row r="3" spans="1:7" ht="15.75" x14ac:dyDescent="0.25">
      <c r="A3" s="24" t="s">
        <v>58</v>
      </c>
      <c r="B3" s="25"/>
      <c r="C3" s="26"/>
      <c r="D3" s="26"/>
      <c r="E3" s="26"/>
      <c r="F3" s="100"/>
      <c r="G3" s="100"/>
    </row>
    <row r="4" spans="1:7" ht="31.5" x14ac:dyDescent="0.25">
      <c r="A4" s="27" t="s">
        <v>3</v>
      </c>
      <c r="B4" s="28" t="s">
        <v>4</v>
      </c>
      <c r="C4" s="29" t="s">
        <v>5</v>
      </c>
      <c r="D4" s="29" t="s">
        <v>6</v>
      </c>
      <c r="E4" s="29" t="s">
        <v>7</v>
      </c>
      <c r="F4" s="101" t="s">
        <v>8</v>
      </c>
      <c r="G4" s="101" t="s">
        <v>9</v>
      </c>
    </row>
    <row r="5" spans="1:7" ht="15.75" x14ac:dyDescent="0.25">
      <c r="A5" s="2">
        <v>1</v>
      </c>
      <c r="B5" s="30" t="s">
        <v>10</v>
      </c>
      <c r="C5" s="31"/>
      <c r="D5" s="31"/>
      <c r="E5" s="31"/>
      <c r="F5" s="102"/>
      <c r="G5" s="102"/>
    </row>
    <row r="6" spans="1:7" ht="60" x14ac:dyDescent="0.25">
      <c r="A6" s="32" t="s">
        <v>11</v>
      </c>
      <c r="B6" s="33" t="s">
        <v>59</v>
      </c>
      <c r="C6" s="34" t="s">
        <v>13</v>
      </c>
      <c r="D6" s="34">
        <v>1500</v>
      </c>
      <c r="E6" s="34">
        <v>6</v>
      </c>
      <c r="F6" s="103"/>
      <c r="G6" s="104">
        <f>D6*E6*F6</f>
        <v>0</v>
      </c>
    </row>
    <row r="7" spans="1:7" ht="15.75" x14ac:dyDescent="0.25">
      <c r="A7" s="2">
        <v>2</v>
      </c>
      <c r="B7" s="30" t="s">
        <v>50</v>
      </c>
      <c r="C7" s="31"/>
      <c r="D7" s="31"/>
      <c r="E7" s="31"/>
      <c r="F7" s="102"/>
      <c r="G7" s="102"/>
    </row>
    <row r="8" spans="1:7" ht="60" x14ac:dyDescent="0.25">
      <c r="A8" s="32" t="s">
        <v>15</v>
      </c>
      <c r="B8" s="33" t="s">
        <v>60</v>
      </c>
      <c r="C8" s="34" t="s">
        <v>5</v>
      </c>
      <c r="D8" s="34">
        <v>4</v>
      </c>
      <c r="E8" s="34">
        <v>6</v>
      </c>
      <c r="F8" s="105"/>
      <c r="G8" s="104">
        <f>D8*E8*F8</f>
        <v>0</v>
      </c>
    </row>
    <row r="9" spans="1:7" ht="60" x14ac:dyDescent="0.25">
      <c r="A9" s="32" t="s">
        <v>17</v>
      </c>
      <c r="B9" s="37" t="s">
        <v>61</v>
      </c>
      <c r="C9" s="127" t="s">
        <v>5</v>
      </c>
      <c r="D9" s="127">
        <v>4</v>
      </c>
      <c r="E9" s="34">
        <v>6</v>
      </c>
      <c r="F9" s="128"/>
      <c r="G9" s="104">
        <f>D9*E9*F9</f>
        <v>0</v>
      </c>
    </row>
    <row r="10" spans="1:7" ht="30" x14ac:dyDescent="0.25">
      <c r="A10" s="32" t="s">
        <v>19</v>
      </c>
      <c r="B10" s="37" t="s">
        <v>92</v>
      </c>
      <c r="C10" s="127" t="s">
        <v>13</v>
      </c>
      <c r="D10" s="127">
        <v>3000</v>
      </c>
      <c r="E10" s="34">
        <v>6</v>
      </c>
      <c r="F10" s="129"/>
      <c r="G10" s="104">
        <f>D10*F10*E10</f>
        <v>0</v>
      </c>
    </row>
    <row r="11" spans="1:7" ht="60" x14ac:dyDescent="0.25">
      <c r="A11" s="32" t="s">
        <v>53</v>
      </c>
      <c r="B11" s="37" t="s">
        <v>62</v>
      </c>
      <c r="C11" s="127" t="s">
        <v>5</v>
      </c>
      <c r="D11" s="38">
        <v>8</v>
      </c>
      <c r="E11" s="38">
        <v>3</v>
      </c>
      <c r="F11" s="130"/>
      <c r="G11" s="104">
        <f>D11*E11*F11</f>
        <v>0</v>
      </c>
    </row>
    <row r="12" spans="1:7" ht="45" x14ac:dyDescent="0.25">
      <c r="A12" s="32" t="s">
        <v>55</v>
      </c>
      <c r="B12" s="33" t="s">
        <v>63</v>
      </c>
      <c r="C12" s="34" t="s">
        <v>5</v>
      </c>
      <c r="D12" s="6">
        <v>15</v>
      </c>
      <c r="E12" s="39"/>
      <c r="F12" s="103"/>
      <c r="G12" s="104">
        <f>D12*F12</f>
        <v>0</v>
      </c>
    </row>
    <row r="13" spans="1:7" ht="15.75" x14ac:dyDescent="0.25">
      <c r="A13" s="2">
        <v>3</v>
      </c>
      <c r="B13" s="30" t="s">
        <v>20</v>
      </c>
      <c r="C13" s="31"/>
      <c r="D13" s="31"/>
      <c r="E13" s="2"/>
      <c r="F13" s="102"/>
      <c r="G13" s="102"/>
    </row>
    <row r="14" spans="1:7" ht="45" x14ac:dyDescent="0.25">
      <c r="A14" s="32" t="s">
        <v>21</v>
      </c>
      <c r="B14" s="33" t="s">
        <v>22</v>
      </c>
      <c r="C14" s="34" t="s">
        <v>5</v>
      </c>
      <c r="D14" s="34">
        <v>400</v>
      </c>
      <c r="E14" s="39"/>
      <c r="F14" s="105"/>
      <c r="G14" s="104">
        <f>D14*F14</f>
        <v>0</v>
      </c>
    </row>
    <row r="15" spans="1:7" ht="60" x14ac:dyDescent="0.25">
      <c r="A15" s="32" t="s">
        <v>23</v>
      </c>
      <c r="B15" s="33" t="s">
        <v>24</v>
      </c>
      <c r="C15" s="34" t="s">
        <v>5</v>
      </c>
      <c r="D15" s="34">
        <f>+D14</f>
        <v>400</v>
      </c>
      <c r="E15" s="39"/>
      <c r="F15" s="105"/>
      <c r="G15" s="104">
        <f t="shared" ref="G15:G23" si="0">D15*F15</f>
        <v>0</v>
      </c>
    </row>
    <row r="16" spans="1:7" ht="60" x14ac:dyDescent="0.25">
      <c r="A16" s="32" t="s">
        <v>25</v>
      </c>
      <c r="B16" s="33" t="s">
        <v>26</v>
      </c>
      <c r="C16" s="34" t="s">
        <v>5</v>
      </c>
      <c r="D16" s="34">
        <f t="shared" ref="D16:D18" si="1">+D15</f>
        <v>400</v>
      </c>
      <c r="E16" s="39"/>
      <c r="F16" s="105"/>
      <c r="G16" s="104">
        <f t="shared" si="0"/>
        <v>0</v>
      </c>
    </row>
    <row r="17" spans="1:8" ht="60" x14ac:dyDescent="0.25">
      <c r="A17" s="32" t="s">
        <v>27</v>
      </c>
      <c r="B17" s="33" t="s">
        <v>28</v>
      </c>
      <c r="C17" s="34" t="s">
        <v>5</v>
      </c>
      <c r="D17" s="34">
        <f t="shared" si="1"/>
        <v>400</v>
      </c>
      <c r="E17" s="39"/>
      <c r="F17" s="105"/>
      <c r="G17" s="104">
        <f t="shared" si="0"/>
        <v>0</v>
      </c>
    </row>
    <row r="18" spans="1:8" ht="60" x14ac:dyDescent="0.25">
      <c r="A18" s="32" t="s">
        <v>29</v>
      </c>
      <c r="B18" s="33" t="s">
        <v>64</v>
      </c>
      <c r="C18" s="34" t="s">
        <v>5</v>
      </c>
      <c r="D18" s="34">
        <f t="shared" si="1"/>
        <v>400</v>
      </c>
      <c r="E18" s="39"/>
      <c r="F18" s="105"/>
      <c r="G18" s="104">
        <f t="shared" si="0"/>
        <v>0</v>
      </c>
    </row>
    <row r="19" spans="1:8" ht="60" x14ac:dyDescent="0.25">
      <c r="A19" s="32" t="s">
        <v>31</v>
      </c>
      <c r="B19" s="33" t="s">
        <v>65</v>
      </c>
      <c r="C19" s="34" t="s">
        <v>5</v>
      </c>
      <c r="D19" s="34">
        <v>200</v>
      </c>
      <c r="E19" s="39"/>
      <c r="F19" s="105"/>
      <c r="G19" s="104">
        <f t="shared" si="0"/>
        <v>0</v>
      </c>
    </row>
    <row r="20" spans="1:8" ht="45" x14ac:dyDescent="0.25">
      <c r="A20" s="32" t="s">
        <v>33</v>
      </c>
      <c r="B20" s="33" t="s">
        <v>66</v>
      </c>
      <c r="C20" s="34" t="s">
        <v>5</v>
      </c>
      <c r="D20" s="34">
        <v>20</v>
      </c>
      <c r="E20" s="39"/>
      <c r="F20" s="103"/>
      <c r="G20" s="104">
        <f t="shared" si="0"/>
        <v>0</v>
      </c>
    </row>
    <row r="21" spans="1:8" ht="45" x14ac:dyDescent="0.25">
      <c r="A21" s="32" t="s">
        <v>35</v>
      </c>
      <c r="B21" s="33" t="s">
        <v>67</v>
      </c>
      <c r="C21" s="34" t="s">
        <v>5</v>
      </c>
      <c r="D21" s="34">
        <v>10</v>
      </c>
      <c r="E21" s="39"/>
      <c r="F21" s="105"/>
      <c r="G21" s="104">
        <f t="shared" si="0"/>
        <v>0</v>
      </c>
    </row>
    <row r="22" spans="1:8" ht="60" x14ac:dyDescent="0.25">
      <c r="A22" s="32" t="s">
        <v>37</v>
      </c>
      <c r="B22" s="33" t="s">
        <v>38</v>
      </c>
      <c r="C22" s="34" t="s">
        <v>5</v>
      </c>
      <c r="D22" s="34">
        <v>10</v>
      </c>
      <c r="E22" s="39"/>
      <c r="F22" s="105"/>
      <c r="G22" s="104">
        <f t="shared" si="0"/>
        <v>0</v>
      </c>
    </row>
    <row r="23" spans="1:8" ht="15.75" x14ac:dyDescent="0.25">
      <c r="A23" s="32" t="s">
        <v>39</v>
      </c>
      <c r="B23" s="33" t="s">
        <v>40</v>
      </c>
      <c r="C23" s="34" t="s">
        <v>41</v>
      </c>
      <c r="D23" s="34">
        <v>10</v>
      </c>
      <c r="E23" s="39"/>
      <c r="F23" s="106"/>
      <c r="G23" s="104">
        <f t="shared" si="0"/>
        <v>0</v>
      </c>
    </row>
    <row r="24" spans="1:8" ht="15.75" x14ac:dyDescent="0.25">
      <c r="A24" s="2">
        <v>4</v>
      </c>
      <c r="B24" s="30" t="s">
        <v>42</v>
      </c>
      <c r="C24" s="31"/>
      <c r="D24" s="31"/>
      <c r="E24" s="2"/>
      <c r="F24" s="102"/>
      <c r="G24" s="102"/>
    </row>
    <row r="25" spans="1:8" ht="30" x14ac:dyDescent="0.25">
      <c r="A25" s="32" t="s">
        <v>43</v>
      </c>
      <c r="B25" s="33" t="s">
        <v>44</v>
      </c>
      <c r="C25" s="34" t="s">
        <v>45</v>
      </c>
      <c r="D25" s="61">
        <v>1</v>
      </c>
      <c r="E25" s="7">
        <v>6</v>
      </c>
      <c r="F25" s="105"/>
      <c r="G25" s="104">
        <f>D25*F25</f>
        <v>0</v>
      </c>
    </row>
    <row r="26" spans="1:8" ht="15.75" x14ac:dyDescent="0.25">
      <c r="A26" s="144" t="s">
        <v>46</v>
      </c>
      <c r="B26" s="144"/>
      <c r="C26" s="144"/>
      <c r="D26" s="144"/>
      <c r="E26" s="144"/>
      <c r="F26" s="144"/>
      <c r="G26" s="107">
        <f>SUM(G6:G25)</f>
        <v>0</v>
      </c>
    </row>
    <row r="27" spans="1:8" ht="15.75" x14ac:dyDescent="0.25">
      <c r="A27" s="132" t="s">
        <v>47</v>
      </c>
      <c r="B27" s="133"/>
      <c r="C27" s="133"/>
      <c r="D27" s="133"/>
      <c r="E27" s="133"/>
      <c r="F27" s="134"/>
      <c r="G27" s="108">
        <f>G26*19%</f>
        <v>0</v>
      </c>
    </row>
    <row r="28" spans="1:8" ht="15.75" x14ac:dyDescent="0.25">
      <c r="A28" s="132" t="s">
        <v>48</v>
      </c>
      <c r="B28" s="133"/>
      <c r="C28" s="133"/>
      <c r="D28" s="133"/>
      <c r="E28" s="133"/>
      <c r="F28" s="134"/>
      <c r="G28" s="108">
        <f>INT(G26+G27)</f>
        <v>0</v>
      </c>
      <c r="H28" s="63"/>
    </row>
    <row r="29" spans="1:8" x14ac:dyDescent="0.25">
      <c r="G29" s="110"/>
    </row>
  </sheetData>
  <mergeCells count="5">
    <mergeCell ref="A27:F27"/>
    <mergeCell ref="A28:F28"/>
    <mergeCell ref="A26:F26"/>
    <mergeCell ref="A1:G1"/>
    <mergeCell ref="A2:G2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30"/>
  <sheetViews>
    <sheetView topLeftCell="A5" workbookViewId="0">
      <selection activeCell="B11" sqref="B11"/>
    </sheetView>
  </sheetViews>
  <sheetFormatPr baseColWidth="10" defaultColWidth="11.42578125" defaultRowHeight="15" x14ac:dyDescent="0.25"/>
  <cols>
    <col min="2" max="2" width="60.7109375" customWidth="1"/>
    <col min="4" max="4" width="13.28515625" bestFit="1" customWidth="1"/>
    <col min="5" max="5" width="9.42578125" bestFit="1" customWidth="1"/>
    <col min="6" max="6" width="12.28515625" style="86" bestFit="1" customWidth="1"/>
    <col min="7" max="7" width="11.42578125" style="86" bestFit="1" customWidth="1"/>
    <col min="8" max="8" width="8.140625" customWidth="1"/>
  </cols>
  <sheetData>
    <row r="1" spans="1:7" ht="15.75" x14ac:dyDescent="0.25">
      <c r="A1" s="135" t="s">
        <v>0</v>
      </c>
      <c r="B1" s="136"/>
      <c r="C1" s="136"/>
      <c r="D1" s="136"/>
      <c r="E1" s="136"/>
      <c r="F1" s="136"/>
      <c r="G1" s="137"/>
    </row>
    <row r="2" spans="1:7" ht="15.75" x14ac:dyDescent="0.25">
      <c r="A2" s="138" t="s">
        <v>1</v>
      </c>
      <c r="B2" s="139"/>
      <c r="C2" s="139"/>
      <c r="D2" s="139"/>
      <c r="E2" s="139"/>
      <c r="F2" s="139"/>
      <c r="G2" s="140"/>
    </row>
    <row r="3" spans="1:7" ht="15.75" x14ac:dyDescent="0.25">
      <c r="A3" s="43" t="s">
        <v>68</v>
      </c>
      <c r="B3" s="44"/>
      <c r="C3" s="45"/>
      <c r="D3" s="45"/>
      <c r="E3" s="45"/>
      <c r="F3" s="111"/>
      <c r="G3" s="111"/>
    </row>
    <row r="4" spans="1:7" ht="31.5" x14ac:dyDescent="0.25">
      <c r="A4" s="46" t="s">
        <v>3</v>
      </c>
      <c r="B4" s="47" t="s">
        <v>4</v>
      </c>
      <c r="C4" s="48" t="s">
        <v>5</v>
      </c>
      <c r="D4" s="48" t="s">
        <v>6</v>
      </c>
      <c r="E4" s="48" t="s">
        <v>7</v>
      </c>
      <c r="F4" s="112" t="s">
        <v>8</v>
      </c>
      <c r="G4" s="112" t="s">
        <v>9</v>
      </c>
    </row>
    <row r="5" spans="1:7" ht="15.75" x14ac:dyDescent="0.25">
      <c r="A5" s="2">
        <v>1</v>
      </c>
      <c r="B5" s="30" t="s">
        <v>10</v>
      </c>
      <c r="C5" s="31"/>
      <c r="D5" s="31"/>
      <c r="E5" s="31"/>
      <c r="F5" s="113"/>
      <c r="G5" s="113"/>
    </row>
    <row r="6" spans="1:7" ht="60" x14ac:dyDescent="0.25">
      <c r="A6" s="32" t="s">
        <v>11</v>
      </c>
      <c r="B6" s="33" t="s">
        <v>69</v>
      </c>
      <c r="C6" s="49" t="s">
        <v>13</v>
      </c>
      <c r="D6" s="49">
        <v>3200</v>
      </c>
      <c r="E6" s="49">
        <v>6</v>
      </c>
      <c r="F6" s="114"/>
      <c r="G6" s="115">
        <f>D6*E6*F6</f>
        <v>0</v>
      </c>
    </row>
    <row r="7" spans="1:7" ht="15.75" x14ac:dyDescent="0.25">
      <c r="A7" s="2">
        <v>2</v>
      </c>
      <c r="B7" s="30" t="s">
        <v>14</v>
      </c>
      <c r="C7" s="31"/>
      <c r="D7" s="31"/>
      <c r="E7" s="31"/>
      <c r="F7" s="113"/>
      <c r="G7" s="113"/>
    </row>
    <row r="8" spans="1:7" ht="60" x14ac:dyDescent="0.25">
      <c r="A8" s="32" t="s">
        <v>15</v>
      </c>
      <c r="B8" s="33" t="s">
        <v>70</v>
      </c>
      <c r="C8" s="49" t="s">
        <v>5</v>
      </c>
      <c r="D8" s="49">
        <v>4</v>
      </c>
      <c r="E8" s="49">
        <v>6</v>
      </c>
      <c r="F8" s="95"/>
      <c r="G8" s="115">
        <f>D8*E8*F8</f>
        <v>0</v>
      </c>
    </row>
    <row r="9" spans="1:7" ht="60" x14ac:dyDescent="0.25">
      <c r="A9" s="32" t="s">
        <v>17</v>
      </c>
      <c r="B9" s="33" t="s">
        <v>61</v>
      </c>
      <c r="C9" s="49" t="s">
        <v>5</v>
      </c>
      <c r="D9" s="49">
        <v>4</v>
      </c>
      <c r="E9" s="49">
        <v>6</v>
      </c>
      <c r="F9" s="96"/>
      <c r="G9" s="115">
        <f>D9*E9*F9</f>
        <v>0</v>
      </c>
    </row>
    <row r="10" spans="1:7" ht="30" x14ac:dyDescent="0.25">
      <c r="A10" s="32" t="s">
        <v>19</v>
      </c>
      <c r="B10" s="37" t="s">
        <v>92</v>
      </c>
      <c r="C10" s="50" t="s">
        <v>13</v>
      </c>
      <c r="D10" s="50">
        <v>3000</v>
      </c>
      <c r="E10" s="50">
        <v>6</v>
      </c>
      <c r="F10" s="114"/>
      <c r="G10" s="115">
        <f>D10*F10*E10</f>
        <v>0</v>
      </c>
    </row>
    <row r="11" spans="1:7" ht="60" x14ac:dyDescent="0.25">
      <c r="A11" s="32" t="s">
        <v>53</v>
      </c>
      <c r="B11" s="37" t="s">
        <v>71</v>
      </c>
      <c r="C11" s="50" t="s">
        <v>13</v>
      </c>
      <c r="D11" s="50">
        <v>50</v>
      </c>
      <c r="E11" s="50">
        <v>4</v>
      </c>
      <c r="F11" s="114"/>
      <c r="G11" s="115">
        <f>D11*E11*F11</f>
        <v>0</v>
      </c>
    </row>
    <row r="12" spans="1:7" ht="45" x14ac:dyDescent="0.25">
      <c r="A12" s="32" t="s">
        <v>55</v>
      </c>
      <c r="B12" s="51" t="s">
        <v>63</v>
      </c>
      <c r="C12" s="6" t="s">
        <v>5</v>
      </c>
      <c r="D12" s="6">
        <v>20</v>
      </c>
      <c r="E12" s="52"/>
      <c r="F12" s="114"/>
      <c r="G12" s="115">
        <f>D12*F12</f>
        <v>0</v>
      </c>
    </row>
    <row r="13" spans="1:7" ht="15.75" x14ac:dyDescent="0.25">
      <c r="A13" s="2">
        <v>3</v>
      </c>
      <c r="B13" s="70" t="s">
        <v>72</v>
      </c>
      <c r="C13" s="68"/>
      <c r="D13" s="68"/>
      <c r="E13" s="68"/>
      <c r="F13" s="116"/>
      <c r="G13" s="117"/>
    </row>
    <row r="14" spans="1:7" ht="45" x14ac:dyDescent="0.25">
      <c r="A14" s="32" t="s">
        <v>21</v>
      </c>
      <c r="B14" s="33" t="s">
        <v>22</v>
      </c>
      <c r="C14" s="34" t="s">
        <v>5</v>
      </c>
      <c r="D14" s="34">
        <v>600</v>
      </c>
      <c r="E14" s="6"/>
      <c r="F14" s="95"/>
      <c r="G14" s="118">
        <f>D14*F14</f>
        <v>0</v>
      </c>
    </row>
    <row r="15" spans="1:7" ht="60" x14ac:dyDescent="0.25">
      <c r="A15" s="32" t="s">
        <v>23</v>
      </c>
      <c r="B15" s="33" t="s">
        <v>73</v>
      </c>
      <c r="C15" s="34" t="s">
        <v>5</v>
      </c>
      <c r="D15" s="34">
        <f>+D14</f>
        <v>600</v>
      </c>
      <c r="E15" s="6"/>
      <c r="F15" s="95"/>
      <c r="G15" s="118">
        <f t="shared" ref="G15:G24" si="0">D15*F15</f>
        <v>0</v>
      </c>
    </row>
    <row r="16" spans="1:7" ht="60" x14ac:dyDescent="0.25">
      <c r="A16" s="32" t="s">
        <v>25</v>
      </c>
      <c r="B16" s="33" t="s">
        <v>26</v>
      </c>
      <c r="C16" s="34" t="s">
        <v>5</v>
      </c>
      <c r="D16" s="34">
        <f t="shared" ref="D16:D19" si="1">+D15</f>
        <v>600</v>
      </c>
      <c r="E16" s="6"/>
      <c r="F16" s="95"/>
      <c r="G16" s="118">
        <f t="shared" si="0"/>
        <v>0</v>
      </c>
    </row>
    <row r="17" spans="1:7" ht="60" x14ac:dyDescent="0.25">
      <c r="A17" s="32" t="s">
        <v>27</v>
      </c>
      <c r="B17" s="33" t="s">
        <v>28</v>
      </c>
      <c r="C17" s="34" t="s">
        <v>5</v>
      </c>
      <c r="D17" s="34">
        <f t="shared" si="1"/>
        <v>600</v>
      </c>
      <c r="E17" s="6"/>
      <c r="F17" s="95"/>
      <c r="G17" s="118">
        <f t="shared" si="0"/>
        <v>0</v>
      </c>
    </row>
    <row r="18" spans="1:7" ht="60" x14ac:dyDescent="0.25">
      <c r="A18" s="32" t="s">
        <v>29</v>
      </c>
      <c r="B18" s="33" t="s">
        <v>30</v>
      </c>
      <c r="C18" s="34" t="s">
        <v>5</v>
      </c>
      <c r="D18" s="34">
        <f t="shared" si="1"/>
        <v>600</v>
      </c>
      <c r="E18" s="6"/>
      <c r="F18" s="95"/>
      <c r="G18" s="118">
        <f t="shared" si="0"/>
        <v>0</v>
      </c>
    </row>
    <row r="19" spans="1:7" ht="60" x14ac:dyDescent="0.25">
      <c r="A19" s="32" t="s">
        <v>31</v>
      </c>
      <c r="B19" s="33" t="s">
        <v>32</v>
      </c>
      <c r="C19" s="34" t="s">
        <v>5</v>
      </c>
      <c r="D19" s="34">
        <f t="shared" si="1"/>
        <v>600</v>
      </c>
      <c r="E19" s="6"/>
      <c r="F19" s="114"/>
      <c r="G19" s="118">
        <f t="shared" si="0"/>
        <v>0</v>
      </c>
    </row>
    <row r="20" spans="1:7" ht="45" x14ac:dyDescent="0.25">
      <c r="A20" s="32" t="s">
        <v>33</v>
      </c>
      <c r="B20" s="33" t="s">
        <v>66</v>
      </c>
      <c r="C20" s="34" t="s">
        <v>5</v>
      </c>
      <c r="D20" s="34">
        <v>30</v>
      </c>
      <c r="E20" s="6"/>
      <c r="F20" s="114"/>
      <c r="G20" s="118">
        <f t="shared" si="0"/>
        <v>0</v>
      </c>
    </row>
    <row r="21" spans="1:7" ht="45" x14ac:dyDescent="0.25">
      <c r="A21" s="32" t="s">
        <v>35</v>
      </c>
      <c r="B21" s="33" t="s">
        <v>34</v>
      </c>
      <c r="C21" s="34" t="s">
        <v>5</v>
      </c>
      <c r="D21" s="34">
        <v>400</v>
      </c>
      <c r="E21" s="6"/>
      <c r="F21" s="114"/>
      <c r="G21" s="118">
        <f t="shared" si="0"/>
        <v>0</v>
      </c>
    </row>
    <row r="22" spans="1:7" ht="75" x14ac:dyDescent="0.25">
      <c r="A22" s="32" t="s">
        <v>37</v>
      </c>
      <c r="B22" s="33" t="s">
        <v>74</v>
      </c>
      <c r="C22" s="34" t="s">
        <v>5</v>
      </c>
      <c r="D22" s="34">
        <v>15</v>
      </c>
      <c r="E22" s="6"/>
      <c r="F22" s="114"/>
      <c r="G22" s="118">
        <f t="shared" si="0"/>
        <v>0</v>
      </c>
    </row>
    <row r="23" spans="1:7" ht="60" x14ac:dyDescent="0.25">
      <c r="A23" s="32" t="s">
        <v>39</v>
      </c>
      <c r="B23" s="33" t="s">
        <v>38</v>
      </c>
      <c r="C23" s="34" t="s">
        <v>5</v>
      </c>
      <c r="D23" s="34">
        <v>30</v>
      </c>
      <c r="E23" s="6"/>
      <c r="F23" s="114"/>
      <c r="G23" s="118">
        <f t="shared" si="0"/>
        <v>0</v>
      </c>
    </row>
    <row r="24" spans="1:7" ht="30" x14ac:dyDescent="0.25">
      <c r="A24" s="32" t="s">
        <v>75</v>
      </c>
      <c r="B24" s="33" t="s">
        <v>76</v>
      </c>
      <c r="C24" s="127" t="s">
        <v>13</v>
      </c>
      <c r="D24" s="127">
        <v>300</v>
      </c>
      <c r="E24" s="38"/>
      <c r="F24" s="114"/>
      <c r="G24" s="118">
        <f t="shared" si="0"/>
        <v>0</v>
      </c>
    </row>
    <row r="25" spans="1:7" ht="15.75" x14ac:dyDescent="0.25">
      <c r="A25" s="32" t="s">
        <v>77</v>
      </c>
      <c r="B25" s="37" t="s">
        <v>40</v>
      </c>
      <c r="C25" s="127" t="s">
        <v>41</v>
      </c>
      <c r="D25" s="127">
        <v>15</v>
      </c>
      <c r="E25" s="38"/>
      <c r="F25" s="97"/>
      <c r="G25" s="118">
        <f>D25*F25</f>
        <v>0</v>
      </c>
    </row>
    <row r="26" spans="1:7" ht="15.75" x14ac:dyDescent="0.25">
      <c r="A26" s="2">
        <v>4</v>
      </c>
      <c r="B26" s="53" t="s">
        <v>42</v>
      </c>
      <c r="C26" s="68"/>
      <c r="D26" s="68"/>
      <c r="E26" s="69"/>
      <c r="F26" s="116"/>
      <c r="G26" s="117"/>
    </row>
    <row r="27" spans="1:7" ht="30" x14ac:dyDescent="0.25">
      <c r="A27" s="131" t="s">
        <v>43</v>
      </c>
      <c r="B27" s="37" t="s">
        <v>44</v>
      </c>
      <c r="C27" s="127" t="s">
        <v>45</v>
      </c>
      <c r="D27" s="65">
        <v>1</v>
      </c>
      <c r="E27" s="60">
        <v>6</v>
      </c>
      <c r="F27" s="95"/>
      <c r="G27" s="118">
        <f>D27*F27</f>
        <v>0</v>
      </c>
    </row>
    <row r="28" spans="1:7" ht="15.75" x14ac:dyDescent="0.25">
      <c r="A28" s="144" t="s">
        <v>46</v>
      </c>
      <c r="B28" s="144"/>
      <c r="C28" s="144"/>
      <c r="D28" s="144"/>
      <c r="E28" s="144"/>
      <c r="F28" s="144"/>
      <c r="G28" s="119">
        <f>SUM(G6:G27)</f>
        <v>0</v>
      </c>
    </row>
    <row r="29" spans="1:7" ht="15.75" x14ac:dyDescent="0.25">
      <c r="A29" s="132" t="s">
        <v>47</v>
      </c>
      <c r="B29" s="133"/>
      <c r="C29" s="133"/>
      <c r="D29" s="133"/>
      <c r="E29" s="133"/>
      <c r="F29" s="134"/>
      <c r="G29" s="120">
        <f>G28*19%</f>
        <v>0</v>
      </c>
    </row>
    <row r="30" spans="1:7" ht="15.75" x14ac:dyDescent="0.25">
      <c r="A30" s="132" t="s">
        <v>48</v>
      </c>
      <c r="B30" s="133"/>
      <c r="C30" s="133"/>
      <c r="D30" s="133"/>
      <c r="E30" s="133"/>
      <c r="F30" s="134"/>
      <c r="G30" s="120">
        <f>INT(G28+G29)</f>
        <v>0</v>
      </c>
    </row>
  </sheetData>
  <mergeCells count="5">
    <mergeCell ref="A29:F29"/>
    <mergeCell ref="A30:F30"/>
    <mergeCell ref="A28:F28"/>
    <mergeCell ref="A1:G1"/>
    <mergeCell ref="A2:G2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27"/>
  <sheetViews>
    <sheetView tabSelected="1" workbookViewId="0">
      <selection activeCell="C10" sqref="C10"/>
    </sheetView>
  </sheetViews>
  <sheetFormatPr baseColWidth="10" defaultColWidth="11.42578125" defaultRowHeight="15" x14ac:dyDescent="0.25"/>
  <cols>
    <col min="1" max="1" width="6.7109375" bestFit="1" customWidth="1"/>
    <col min="2" max="2" width="53.7109375" customWidth="1"/>
    <col min="3" max="3" width="10.28515625" bestFit="1" customWidth="1"/>
    <col min="4" max="4" width="7.7109375" bestFit="1" customWidth="1"/>
    <col min="5" max="5" width="9.42578125" bestFit="1" customWidth="1"/>
    <col min="6" max="6" width="12.28515625" bestFit="1" customWidth="1"/>
    <col min="7" max="7" width="11.42578125" bestFit="1" customWidth="1"/>
    <col min="8" max="8" width="7.5703125" customWidth="1"/>
  </cols>
  <sheetData>
    <row r="1" spans="1:7" ht="15.75" x14ac:dyDescent="0.25">
      <c r="A1" s="135" t="s">
        <v>0</v>
      </c>
      <c r="B1" s="136"/>
      <c r="C1" s="136"/>
      <c r="D1" s="136"/>
      <c r="E1" s="136"/>
      <c r="F1" s="136"/>
      <c r="G1" s="137"/>
    </row>
    <row r="2" spans="1:7" ht="15.75" x14ac:dyDescent="0.25">
      <c r="A2" s="138" t="s">
        <v>1</v>
      </c>
      <c r="B2" s="139"/>
      <c r="C2" s="139"/>
      <c r="D2" s="139"/>
      <c r="E2" s="139"/>
      <c r="F2" s="139"/>
      <c r="G2" s="140"/>
    </row>
    <row r="3" spans="1:7" ht="15.75" x14ac:dyDescent="0.25">
      <c r="A3" s="54" t="s">
        <v>78</v>
      </c>
      <c r="B3" s="54"/>
      <c r="C3" s="54"/>
      <c r="D3" s="54"/>
      <c r="E3" s="54"/>
      <c r="F3" s="54"/>
      <c r="G3" s="54"/>
    </row>
    <row r="4" spans="1:7" ht="31.5" x14ac:dyDescent="0.25">
      <c r="A4" s="19" t="s">
        <v>3</v>
      </c>
      <c r="B4" s="55" t="s">
        <v>4</v>
      </c>
      <c r="C4" s="56" t="s">
        <v>5</v>
      </c>
      <c r="D4" s="56" t="s">
        <v>79</v>
      </c>
      <c r="E4" s="56" t="s">
        <v>7</v>
      </c>
      <c r="F4" s="19" t="s">
        <v>8</v>
      </c>
      <c r="G4" s="19" t="s">
        <v>9</v>
      </c>
    </row>
    <row r="5" spans="1:7" ht="15.75" x14ac:dyDescent="0.25">
      <c r="A5" s="2">
        <v>1</v>
      </c>
      <c r="B5" s="30" t="s">
        <v>10</v>
      </c>
      <c r="C5" s="31"/>
      <c r="D5" s="31"/>
      <c r="E5" s="31"/>
      <c r="F5" s="2"/>
      <c r="G5" s="2"/>
    </row>
    <row r="6" spans="1:7" ht="60" x14ac:dyDescent="0.25">
      <c r="A6" s="32" t="s">
        <v>11</v>
      </c>
      <c r="B6" s="33" t="s">
        <v>69</v>
      </c>
      <c r="C6" s="49" t="s">
        <v>13</v>
      </c>
      <c r="D6" s="49">
        <v>3000</v>
      </c>
      <c r="E6" s="49">
        <v>6</v>
      </c>
      <c r="F6" s="35"/>
      <c r="G6" s="36">
        <f>D6*E6*F6</f>
        <v>0</v>
      </c>
    </row>
    <row r="7" spans="1:7" ht="15.75" x14ac:dyDescent="0.25">
      <c r="A7" s="2">
        <v>2</v>
      </c>
      <c r="B7" s="30" t="s">
        <v>50</v>
      </c>
      <c r="C7" s="31"/>
      <c r="D7" s="31"/>
      <c r="E7" s="31"/>
      <c r="F7" s="2"/>
      <c r="G7" s="2"/>
    </row>
    <row r="8" spans="1:7" ht="60" x14ac:dyDescent="0.25">
      <c r="A8" s="32" t="s">
        <v>15</v>
      </c>
      <c r="B8" s="37" t="s">
        <v>70</v>
      </c>
      <c r="C8" s="50" t="s">
        <v>5</v>
      </c>
      <c r="D8" s="50">
        <v>4</v>
      </c>
      <c r="E8" s="50">
        <f>+E6</f>
        <v>6</v>
      </c>
      <c r="F8" s="16"/>
      <c r="G8" s="36">
        <f>D8*E8*F8</f>
        <v>0</v>
      </c>
    </row>
    <row r="9" spans="1:7" ht="60" x14ac:dyDescent="0.25">
      <c r="A9" s="32" t="s">
        <v>17</v>
      </c>
      <c r="B9" s="37" t="s">
        <v>61</v>
      </c>
      <c r="C9" s="50" t="s">
        <v>5</v>
      </c>
      <c r="D9" s="50">
        <v>4</v>
      </c>
      <c r="E9" s="50">
        <f>+E8</f>
        <v>6</v>
      </c>
      <c r="F9" s="71"/>
      <c r="G9" s="36">
        <f>D9*E9*F9</f>
        <v>0</v>
      </c>
    </row>
    <row r="10" spans="1:7" ht="60" x14ac:dyDescent="0.25">
      <c r="A10" s="32" t="s">
        <v>19</v>
      </c>
      <c r="B10" s="37" t="s">
        <v>80</v>
      </c>
      <c r="C10" s="50" t="s">
        <v>13</v>
      </c>
      <c r="D10" s="50">
        <v>60</v>
      </c>
      <c r="E10" s="50">
        <v>4</v>
      </c>
      <c r="F10" s="35"/>
      <c r="G10" s="36">
        <f>D10*F10*E10</f>
        <v>0</v>
      </c>
    </row>
    <row r="11" spans="1:7" ht="45" x14ac:dyDescent="0.25">
      <c r="A11" s="32" t="s">
        <v>53</v>
      </c>
      <c r="B11" s="37" t="s">
        <v>93</v>
      </c>
      <c r="C11" s="57" t="s">
        <v>13</v>
      </c>
      <c r="D11" s="38">
        <v>3000</v>
      </c>
      <c r="E11" s="38">
        <v>4</v>
      </c>
      <c r="F11" s="35"/>
      <c r="G11" s="36">
        <f>D11*F11*E11</f>
        <v>0</v>
      </c>
    </row>
    <row r="12" spans="1:7" ht="15.75" x14ac:dyDescent="0.25">
      <c r="A12" s="2">
        <v>3</v>
      </c>
      <c r="B12" s="30" t="s">
        <v>72</v>
      </c>
      <c r="C12" s="31"/>
      <c r="D12" s="31"/>
      <c r="E12" s="31"/>
      <c r="F12" s="2"/>
      <c r="G12" s="2"/>
    </row>
    <row r="13" spans="1:7" ht="45" x14ac:dyDescent="0.25">
      <c r="A13" s="32" t="s">
        <v>21</v>
      </c>
      <c r="B13" s="33" t="s">
        <v>22</v>
      </c>
      <c r="C13" s="49" t="s">
        <v>5</v>
      </c>
      <c r="D13" s="6">
        <v>500</v>
      </c>
      <c r="E13" s="49"/>
      <c r="F13" s="13"/>
      <c r="G13" s="36">
        <f>D13*F13</f>
        <v>0</v>
      </c>
    </row>
    <row r="14" spans="1:7" ht="60" x14ac:dyDescent="0.25">
      <c r="A14" s="32" t="s">
        <v>23</v>
      </c>
      <c r="B14" s="33" t="s">
        <v>81</v>
      </c>
      <c r="C14" s="49" t="s">
        <v>5</v>
      </c>
      <c r="D14" s="6">
        <f>+D13</f>
        <v>500</v>
      </c>
      <c r="E14" s="49"/>
      <c r="F14" s="13"/>
      <c r="G14" s="36">
        <f t="shared" ref="G14:G22" si="0">D14*F14</f>
        <v>0</v>
      </c>
    </row>
    <row r="15" spans="1:7" ht="60" x14ac:dyDescent="0.25">
      <c r="A15" s="32" t="s">
        <v>25</v>
      </c>
      <c r="B15" s="33" t="s">
        <v>26</v>
      </c>
      <c r="C15" s="49" t="s">
        <v>5</v>
      </c>
      <c r="D15" s="6">
        <f t="shared" ref="D15:D19" si="1">+D14</f>
        <v>500</v>
      </c>
      <c r="E15" s="49"/>
      <c r="F15" s="13"/>
      <c r="G15" s="36">
        <f t="shared" si="0"/>
        <v>0</v>
      </c>
    </row>
    <row r="16" spans="1:7" ht="60" x14ac:dyDescent="0.25">
      <c r="A16" s="32" t="s">
        <v>27</v>
      </c>
      <c r="B16" s="33" t="s">
        <v>28</v>
      </c>
      <c r="C16" s="49" t="s">
        <v>5</v>
      </c>
      <c r="D16" s="6">
        <f t="shared" si="1"/>
        <v>500</v>
      </c>
      <c r="E16" s="49"/>
      <c r="F16" s="13"/>
      <c r="G16" s="36">
        <f t="shared" si="0"/>
        <v>0</v>
      </c>
    </row>
    <row r="17" spans="1:7" ht="60" x14ac:dyDescent="0.25">
      <c r="A17" s="32" t="s">
        <v>29</v>
      </c>
      <c r="B17" s="33" t="s">
        <v>30</v>
      </c>
      <c r="C17" s="49" t="s">
        <v>5</v>
      </c>
      <c r="D17" s="6">
        <f t="shared" si="1"/>
        <v>500</v>
      </c>
      <c r="E17" s="49"/>
      <c r="F17" s="13"/>
      <c r="G17" s="36">
        <f t="shared" si="0"/>
        <v>0</v>
      </c>
    </row>
    <row r="18" spans="1:7" ht="60" x14ac:dyDescent="0.25">
      <c r="A18" s="32" t="s">
        <v>31</v>
      </c>
      <c r="B18" s="33" t="s">
        <v>32</v>
      </c>
      <c r="C18" s="49" t="s">
        <v>5</v>
      </c>
      <c r="D18" s="6">
        <f t="shared" si="1"/>
        <v>500</v>
      </c>
      <c r="E18" s="49"/>
      <c r="F18" s="13"/>
      <c r="G18" s="36">
        <f t="shared" si="0"/>
        <v>0</v>
      </c>
    </row>
    <row r="19" spans="1:7" ht="60" x14ac:dyDescent="0.25">
      <c r="A19" s="32" t="s">
        <v>33</v>
      </c>
      <c r="B19" s="33" t="s">
        <v>34</v>
      </c>
      <c r="C19" s="49" t="s">
        <v>5</v>
      </c>
      <c r="D19" s="6">
        <f t="shared" si="1"/>
        <v>500</v>
      </c>
      <c r="E19" s="49"/>
      <c r="F19" s="13"/>
      <c r="G19" s="36">
        <f t="shared" si="0"/>
        <v>0</v>
      </c>
    </row>
    <row r="20" spans="1:7" ht="90" x14ac:dyDescent="0.25">
      <c r="A20" s="32"/>
      <c r="B20" s="33" t="s">
        <v>36</v>
      </c>
      <c r="C20" s="49" t="s">
        <v>5</v>
      </c>
      <c r="D20" s="49">
        <v>20</v>
      </c>
      <c r="E20" s="49"/>
      <c r="F20" s="35"/>
      <c r="G20" s="36">
        <f t="shared" si="0"/>
        <v>0</v>
      </c>
    </row>
    <row r="21" spans="1:7" ht="75" x14ac:dyDescent="0.25">
      <c r="A21" s="32"/>
      <c r="B21" s="33" t="s">
        <v>38</v>
      </c>
      <c r="C21" s="49" t="s">
        <v>5</v>
      </c>
      <c r="D21" s="50">
        <v>35</v>
      </c>
      <c r="E21" s="49"/>
      <c r="F21" s="35"/>
      <c r="G21" s="36">
        <f t="shared" si="0"/>
        <v>0</v>
      </c>
    </row>
    <row r="22" spans="1:7" ht="15.75" x14ac:dyDescent="0.25">
      <c r="A22" s="32" t="s">
        <v>35</v>
      </c>
      <c r="B22" s="33" t="s">
        <v>40</v>
      </c>
      <c r="C22" s="49" t="s">
        <v>41</v>
      </c>
      <c r="D22" s="49">
        <v>10</v>
      </c>
      <c r="E22" s="49"/>
      <c r="F22" s="35"/>
      <c r="G22" s="36">
        <f t="shared" si="0"/>
        <v>0</v>
      </c>
    </row>
    <row r="23" spans="1:7" ht="15.75" x14ac:dyDescent="0.25">
      <c r="A23" s="2">
        <v>4</v>
      </c>
      <c r="B23" s="30" t="s">
        <v>42</v>
      </c>
      <c r="C23" s="31"/>
      <c r="D23" s="31"/>
      <c r="E23" s="2"/>
      <c r="F23" s="2"/>
      <c r="G23" s="2"/>
    </row>
    <row r="24" spans="1:7" ht="30" x14ac:dyDescent="0.25">
      <c r="A24" s="32" t="s">
        <v>43</v>
      </c>
      <c r="B24" s="37" t="s">
        <v>44</v>
      </c>
      <c r="C24" s="50" t="s">
        <v>45</v>
      </c>
      <c r="D24" s="65">
        <v>1</v>
      </c>
      <c r="E24" s="60">
        <v>6</v>
      </c>
      <c r="F24" s="16"/>
      <c r="G24" s="36">
        <f>D24*F24</f>
        <v>0</v>
      </c>
    </row>
    <row r="25" spans="1:7" ht="15.75" x14ac:dyDescent="0.25">
      <c r="A25" s="145" t="s">
        <v>46</v>
      </c>
      <c r="B25" s="146"/>
      <c r="C25" s="146"/>
      <c r="D25" s="146"/>
      <c r="E25" s="146"/>
      <c r="F25" s="147"/>
      <c r="G25" s="40">
        <f>SUM(G6:G24)</f>
        <v>0</v>
      </c>
    </row>
    <row r="26" spans="1:7" ht="15.75" x14ac:dyDescent="0.25">
      <c r="A26" s="132" t="s">
        <v>47</v>
      </c>
      <c r="B26" s="133"/>
      <c r="C26" s="133"/>
      <c r="D26" s="133"/>
      <c r="E26" s="133"/>
      <c r="F26" s="134"/>
      <c r="G26" s="41">
        <f>G25*19%</f>
        <v>0</v>
      </c>
    </row>
    <row r="27" spans="1:7" ht="15.75" x14ac:dyDescent="0.25">
      <c r="A27" s="132" t="s">
        <v>48</v>
      </c>
      <c r="B27" s="133"/>
      <c r="C27" s="133"/>
      <c r="D27" s="133"/>
      <c r="E27" s="133"/>
      <c r="F27" s="134"/>
      <c r="G27" s="42">
        <f>INT(G25+G26)</f>
        <v>0</v>
      </c>
    </row>
  </sheetData>
  <mergeCells count="5">
    <mergeCell ref="A26:F26"/>
    <mergeCell ref="A27:F27"/>
    <mergeCell ref="A25:F25"/>
    <mergeCell ref="A1:G1"/>
    <mergeCell ref="A2:G2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27"/>
  <sheetViews>
    <sheetView workbookViewId="0">
      <selection activeCell="B11" sqref="B11"/>
    </sheetView>
  </sheetViews>
  <sheetFormatPr baseColWidth="10" defaultColWidth="11.42578125" defaultRowHeight="15" x14ac:dyDescent="0.25"/>
  <cols>
    <col min="1" max="1" width="6.7109375" bestFit="1" customWidth="1"/>
    <col min="2" max="2" width="48.42578125" customWidth="1"/>
    <col min="5" max="5" width="9.42578125" bestFit="1" customWidth="1"/>
    <col min="6" max="6" width="12.28515625" style="86" bestFit="1" customWidth="1"/>
    <col min="7" max="7" width="11.42578125" style="86" bestFit="1" customWidth="1"/>
    <col min="8" max="8" width="9.7109375" customWidth="1"/>
  </cols>
  <sheetData>
    <row r="1" spans="1:7" ht="15.75" x14ac:dyDescent="0.25">
      <c r="A1" s="135" t="s">
        <v>0</v>
      </c>
      <c r="B1" s="136"/>
      <c r="C1" s="136"/>
      <c r="D1" s="136"/>
      <c r="E1" s="136"/>
      <c r="F1" s="136"/>
      <c r="G1" s="137"/>
    </row>
    <row r="2" spans="1:7" ht="15.75" x14ac:dyDescent="0.25">
      <c r="A2" s="138" t="s">
        <v>1</v>
      </c>
      <c r="B2" s="139"/>
      <c r="C2" s="139"/>
      <c r="D2" s="139"/>
      <c r="E2" s="139"/>
      <c r="F2" s="139"/>
      <c r="G2" s="140"/>
    </row>
    <row r="3" spans="1:7" ht="15.75" x14ac:dyDescent="0.25">
      <c r="A3" s="141" t="s">
        <v>82</v>
      </c>
      <c r="B3" s="142"/>
      <c r="C3" s="142"/>
      <c r="D3" s="142"/>
      <c r="E3" s="142"/>
      <c r="F3" s="142"/>
      <c r="G3" s="143"/>
    </row>
    <row r="4" spans="1:7" ht="31.5" x14ac:dyDescent="0.25">
      <c r="A4" s="19" t="s">
        <v>3</v>
      </c>
      <c r="B4" s="77" t="s">
        <v>4</v>
      </c>
      <c r="C4" s="19" t="s">
        <v>5</v>
      </c>
      <c r="D4" s="20" t="s">
        <v>79</v>
      </c>
      <c r="E4" s="58" t="s">
        <v>7</v>
      </c>
      <c r="F4" s="121" t="s">
        <v>8</v>
      </c>
      <c r="G4" s="121" t="s">
        <v>9</v>
      </c>
    </row>
    <row r="5" spans="1:7" ht="15.75" x14ac:dyDescent="0.25">
      <c r="A5" s="2">
        <v>1</v>
      </c>
      <c r="B5" s="76" t="s">
        <v>10</v>
      </c>
      <c r="C5" s="3"/>
      <c r="D5" s="4"/>
      <c r="E5" s="59"/>
      <c r="F5" s="89"/>
      <c r="G5" s="90"/>
    </row>
    <row r="6" spans="1:7" ht="75" x14ac:dyDescent="0.25">
      <c r="A6" s="6" t="s">
        <v>11</v>
      </c>
      <c r="B6" s="33" t="s">
        <v>12</v>
      </c>
      <c r="C6" s="6" t="s">
        <v>13</v>
      </c>
      <c r="D6" s="61">
        <v>6000</v>
      </c>
      <c r="E6" s="61">
        <v>6</v>
      </c>
      <c r="F6" s="122"/>
      <c r="G6" s="92">
        <f>D6*E6*F6</f>
        <v>0</v>
      </c>
    </row>
    <row r="7" spans="1:7" ht="15.75" x14ac:dyDescent="0.25">
      <c r="A7" s="2">
        <v>2</v>
      </c>
      <c r="B7" s="76" t="s">
        <v>50</v>
      </c>
      <c r="C7" s="3"/>
      <c r="D7" s="62"/>
      <c r="E7" s="62"/>
      <c r="F7" s="89"/>
      <c r="G7" s="89"/>
    </row>
    <row r="8" spans="1:7" ht="75" x14ac:dyDescent="0.25">
      <c r="A8" s="6" t="s">
        <v>15</v>
      </c>
      <c r="B8" s="33" t="s">
        <v>70</v>
      </c>
      <c r="C8" s="6" t="s">
        <v>5</v>
      </c>
      <c r="D8" s="61">
        <v>4</v>
      </c>
      <c r="E8" s="61">
        <f>E6</f>
        <v>6</v>
      </c>
      <c r="F8" s="95"/>
      <c r="G8" s="92">
        <f>D8*E8*F8</f>
        <v>0</v>
      </c>
    </row>
    <row r="9" spans="1:7" ht="75" x14ac:dyDescent="0.25">
      <c r="A9" s="6" t="s">
        <v>17</v>
      </c>
      <c r="B9" s="33" t="s">
        <v>83</v>
      </c>
      <c r="C9" s="6" t="s">
        <v>5</v>
      </c>
      <c r="D9" s="61">
        <v>4</v>
      </c>
      <c r="E9" s="61">
        <f>E6</f>
        <v>6</v>
      </c>
      <c r="F9" s="96"/>
      <c r="G9" s="92">
        <f>D9*E9*F9</f>
        <v>0</v>
      </c>
    </row>
    <row r="10" spans="1:7" ht="45" x14ac:dyDescent="0.25">
      <c r="A10" s="6" t="s">
        <v>19</v>
      </c>
      <c r="B10" s="33" t="s">
        <v>92</v>
      </c>
      <c r="C10" s="6" t="s">
        <v>13</v>
      </c>
      <c r="D10" s="61">
        <v>3000</v>
      </c>
      <c r="E10" s="61">
        <f>E6</f>
        <v>6</v>
      </c>
      <c r="F10" s="95"/>
      <c r="G10" s="92">
        <f>D10*E10*F10</f>
        <v>0</v>
      </c>
    </row>
    <row r="11" spans="1:7" ht="30" x14ac:dyDescent="0.25">
      <c r="A11" s="6" t="s">
        <v>53</v>
      </c>
      <c r="B11" s="33" t="s">
        <v>56</v>
      </c>
      <c r="C11" s="6" t="s">
        <v>5</v>
      </c>
      <c r="D11" s="61">
        <v>15</v>
      </c>
      <c r="E11" s="61"/>
      <c r="F11" s="95"/>
      <c r="G11" s="92">
        <f>D11*F11</f>
        <v>0</v>
      </c>
    </row>
    <row r="12" spans="1:7" ht="15.75" x14ac:dyDescent="0.25">
      <c r="A12" s="2">
        <v>3</v>
      </c>
      <c r="B12" s="76" t="s">
        <v>20</v>
      </c>
      <c r="C12" s="3"/>
      <c r="D12" s="62"/>
      <c r="E12" s="62"/>
      <c r="F12" s="89"/>
      <c r="G12" s="90"/>
    </row>
    <row r="13" spans="1:7" ht="60" x14ac:dyDescent="0.25">
      <c r="A13" s="6" t="s">
        <v>21</v>
      </c>
      <c r="B13" s="33" t="s">
        <v>22</v>
      </c>
      <c r="C13" s="6" t="s">
        <v>5</v>
      </c>
      <c r="D13" s="61">
        <v>300</v>
      </c>
      <c r="E13" s="61"/>
      <c r="F13" s="95"/>
      <c r="G13" s="92">
        <f t="shared" ref="G13:G20" si="0">D13*F13</f>
        <v>0</v>
      </c>
    </row>
    <row r="14" spans="1:7" ht="75" x14ac:dyDescent="0.25">
      <c r="A14" s="6" t="s">
        <v>23</v>
      </c>
      <c r="B14" s="33" t="s">
        <v>24</v>
      </c>
      <c r="C14" s="6" t="s">
        <v>5</v>
      </c>
      <c r="D14" s="61">
        <f>+D13</f>
        <v>300</v>
      </c>
      <c r="E14" s="61"/>
      <c r="F14" s="95"/>
      <c r="G14" s="92">
        <f t="shared" si="0"/>
        <v>0</v>
      </c>
    </row>
    <row r="15" spans="1:7" ht="75" x14ac:dyDescent="0.25">
      <c r="A15" s="6" t="s">
        <v>25</v>
      </c>
      <c r="B15" s="33" t="s">
        <v>26</v>
      </c>
      <c r="C15" s="6" t="s">
        <v>5</v>
      </c>
      <c r="D15" s="61">
        <f>+D14</f>
        <v>300</v>
      </c>
      <c r="E15" s="61"/>
      <c r="F15" s="95"/>
      <c r="G15" s="92">
        <f t="shared" si="0"/>
        <v>0</v>
      </c>
    </row>
    <row r="16" spans="1:7" ht="75" x14ac:dyDescent="0.25">
      <c r="A16" s="6" t="s">
        <v>27</v>
      </c>
      <c r="B16" s="33" t="s">
        <v>28</v>
      </c>
      <c r="C16" s="6" t="s">
        <v>5</v>
      </c>
      <c r="D16" s="61">
        <f>+D15</f>
        <v>300</v>
      </c>
      <c r="E16" s="61"/>
      <c r="F16" s="95"/>
      <c r="G16" s="92">
        <f t="shared" si="0"/>
        <v>0</v>
      </c>
    </row>
    <row r="17" spans="1:7" ht="60" x14ac:dyDescent="0.25">
      <c r="A17" s="6" t="s">
        <v>29</v>
      </c>
      <c r="B17" s="33" t="s">
        <v>57</v>
      </c>
      <c r="C17" s="6" t="s">
        <v>5</v>
      </c>
      <c r="D17" s="61">
        <v>25</v>
      </c>
      <c r="E17" s="61"/>
      <c r="F17" s="95"/>
      <c r="G17" s="92">
        <f t="shared" si="0"/>
        <v>0</v>
      </c>
    </row>
    <row r="18" spans="1:7" ht="75" x14ac:dyDescent="0.25">
      <c r="A18" s="6" t="s">
        <v>31</v>
      </c>
      <c r="B18" s="33" t="s">
        <v>32</v>
      </c>
      <c r="C18" s="6" t="s">
        <v>5</v>
      </c>
      <c r="D18" s="61">
        <v>400</v>
      </c>
      <c r="E18" s="7"/>
      <c r="F18" s="95"/>
      <c r="G18" s="92">
        <f t="shared" si="0"/>
        <v>0</v>
      </c>
    </row>
    <row r="19" spans="1:7" ht="60" x14ac:dyDescent="0.25">
      <c r="A19" s="6" t="s">
        <v>33</v>
      </c>
      <c r="B19" s="33" t="s">
        <v>34</v>
      </c>
      <c r="C19" s="6" t="s">
        <v>5</v>
      </c>
      <c r="D19" s="61">
        <v>400</v>
      </c>
      <c r="E19" s="7"/>
      <c r="F19" s="95"/>
      <c r="G19" s="92">
        <f t="shared" si="0"/>
        <v>0</v>
      </c>
    </row>
    <row r="20" spans="1:7" ht="90" x14ac:dyDescent="0.25">
      <c r="A20" s="6" t="s">
        <v>35</v>
      </c>
      <c r="B20" s="33" t="s">
        <v>36</v>
      </c>
      <c r="C20" s="6" t="s">
        <v>5</v>
      </c>
      <c r="D20" s="61">
        <v>15</v>
      </c>
      <c r="E20" s="7"/>
      <c r="F20" s="95"/>
      <c r="G20" s="92">
        <f t="shared" si="0"/>
        <v>0</v>
      </c>
    </row>
    <row r="21" spans="1:7" ht="75" x14ac:dyDescent="0.25">
      <c r="A21" s="6" t="s">
        <v>37</v>
      </c>
      <c r="B21" s="33" t="s">
        <v>38</v>
      </c>
      <c r="C21" s="6" t="s">
        <v>5</v>
      </c>
      <c r="D21" s="61">
        <v>30</v>
      </c>
      <c r="E21" s="7"/>
      <c r="F21" s="95"/>
      <c r="G21" s="92">
        <f>D21*F21</f>
        <v>0</v>
      </c>
    </row>
    <row r="22" spans="1:7" x14ac:dyDescent="0.25">
      <c r="A22" s="6" t="s">
        <v>39</v>
      </c>
      <c r="B22" s="33" t="s">
        <v>40</v>
      </c>
      <c r="C22" s="6" t="s">
        <v>41</v>
      </c>
      <c r="D22" s="61">
        <v>10</v>
      </c>
      <c r="E22" s="7"/>
      <c r="F22" s="95"/>
      <c r="G22" s="92">
        <f>D22*F22</f>
        <v>0</v>
      </c>
    </row>
    <row r="23" spans="1:7" ht="15.75" x14ac:dyDescent="0.25">
      <c r="A23" s="2">
        <v>4</v>
      </c>
      <c r="B23" s="76" t="s">
        <v>42</v>
      </c>
      <c r="C23" s="3"/>
      <c r="D23" s="62"/>
      <c r="E23" s="72"/>
      <c r="F23" s="123"/>
      <c r="G23" s="124"/>
    </row>
    <row r="24" spans="1:7" ht="45" x14ac:dyDescent="0.25">
      <c r="A24" s="6" t="s">
        <v>43</v>
      </c>
      <c r="B24" s="33" t="s">
        <v>44</v>
      </c>
      <c r="C24" s="6" t="s">
        <v>45</v>
      </c>
      <c r="D24" s="61">
        <v>1</v>
      </c>
      <c r="E24" s="7">
        <v>6</v>
      </c>
      <c r="F24" s="95"/>
      <c r="G24" s="92">
        <f>D24*F24</f>
        <v>0</v>
      </c>
    </row>
    <row r="25" spans="1:7" ht="15.75" x14ac:dyDescent="0.25">
      <c r="A25" s="132" t="s">
        <v>46</v>
      </c>
      <c r="B25" s="133"/>
      <c r="C25" s="133"/>
      <c r="D25" s="133"/>
      <c r="E25" s="133"/>
      <c r="F25" s="134"/>
      <c r="G25" s="92">
        <f>SUM(G6:G24)</f>
        <v>0</v>
      </c>
    </row>
    <row r="26" spans="1:7" ht="15.75" x14ac:dyDescent="0.25">
      <c r="A26" s="132" t="s">
        <v>47</v>
      </c>
      <c r="B26" s="133"/>
      <c r="C26" s="133"/>
      <c r="D26" s="133"/>
      <c r="E26" s="133"/>
      <c r="F26" s="134"/>
      <c r="G26" s="98">
        <f>(G25)*19/100</f>
        <v>0</v>
      </c>
    </row>
    <row r="27" spans="1:7" ht="15.75" x14ac:dyDescent="0.25">
      <c r="A27" s="132" t="s">
        <v>48</v>
      </c>
      <c r="B27" s="133"/>
      <c r="C27" s="133"/>
      <c r="D27" s="133"/>
      <c r="E27" s="133"/>
      <c r="F27" s="134"/>
      <c r="G27" s="99">
        <f>INT(G25+G26)</f>
        <v>0</v>
      </c>
    </row>
  </sheetData>
  <mergeCells count="6">
    <mergeCell ref="A27:F27"/>
    <mergeCell ref="A3:G3"/>
    <mergeCell ref="A1:G1"/>
    <mergeCell ref="A2:G2"/>
    <mergeCell ref="A25:F25"/>
    <mergeCell ref="A26:F26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25"/>
  <sheetViews>
    <sheetView workbookViewId="0">
      <selection activeCell="E21" sqref="E21"/>
    </sheetView>
  </sheetViews>
  <sheetFormatPr baseColWidth="10" defaultColWidth="11.42578125" defaultRowHeight="15" x14ac:dyDescent="0.25"/>
  <cols>
    <col min="1" max="1" width="6.7109375" bestFit="1" customWidth="1"/>
    <col min="2" max="2" width="51.42578125" customWidth="1"/>
    <col min="4" max="4" width="14.140625" customWidth="1"/>
    <col min="5" max="5" width="9.42578125" bestFit="1" customWidth="1"/>
    <col min="6" max="6" width="12.28515625" style="86" bestFit="1" customWidth="1"/>
    <col min="7" max="7" width="11.42578125" style="86" bestFit="1" customWidth="1"/>
  </cols>
  <sheetData>
    <row r="1" spans="1:7" ht="15.75" x14ac:dyDescent="0.25">
      <c r="A1" s="135" t="s">
        <v>0</v>
      </c>
      <c r="B1" s="136"/>
      <c r="C1" s="136"/>
      <c r="D1" s="136"/>
      <c r="E1" s="136"/>
      <c r="F1" s="136"/>
      <c r="G1" s="137"/>
    </row>
    <row r="2" spans="1:7" ht="15.75" x14ac:dyDescent="0.25">
      <c r="A2" s="138" t="s">
        <v>1</v>
      </c>
      <c r="B2" s="139"/>
      <c r="C2" s="139"/>
      <c r="D2" s="139"/>
      <c r="E2" s="139"/>
      <c r="F2" s="139"/>
      <c r="G2" s="140"/>
    </row>
    <row r="3" spans="1:7" ht="15.75" x14ac:dyDescent="0.25">
      <c r="A3" s="148" t="s">
        <v>84</v>
      </c>
      <c r="B3" s="149"/>
      <c r="C3" s="149"/>
      <c r="D3" s="149"/>
      <c r="E3" s="149"/>
      <c r="F3" s="149"/>
      <c r="G3" s="150"/>
    </row>
    <row r="4" spans="1:7" ht="31.5" x14ac:dyDescent="0.25">
      <c r="A4" s="84" t="s">
        <v>3</v>
      </c>
      <c r="B4" s="85" t="s">
        <v>4</v>
      </c>
      <c r="C4" s="84" t="s">
        <v>5</v>
      </c>
      <c r="D4" s="84" t="s">
        <v>79</v>
      </c>
      <c r="E4" s="84" t="s">
        <v>7</v>
      </c>
      <c r="F4" s="125" t="s">
        <v>8</v>
      </c>
      <c r="G4" s="125" t="s">
        <v>9</v>
      </c>
    </row>
    <row r="5" spans="1:7" ht="15.75" x14ac:dyDescent="0.25">
      <c r="A5" s="2">
        <v>1</v>
      </c>
      <c r="B5" s="76" t="s">
        <v>10</v>
      </c>
      <c r="C5" s="3"/>
      <c r="D5" s="3"/>
      <c r="E5" s="3"/>
      <c r="F5" s="89"/>
      <c r="G5" s="90"/>
    </row>
    <row r="6" spans="1:7" ht="60" x14ac:dyDescent="0.25">
      <c r="A6" s="6" t="s">
        <v>11</v>
      </c>
      <c r="B6" s="33" t="s">
        <v>12</v>
      </c>
      <c r="C6" s="6" t="s">
        <v>13</v>
      </c>
      <c r="D6" s="7">
        <v>4500</v>
      </c>
      <c r="E6" s="6">
        <v>6</v>
      </c>
      <c r="F6" s="95"/>
      <c r="G6" s="92">
        <f>D6*E6*F6</f>
        <v>0</v>
      </c>
    </row>
    <row r="7" spans="1:7" ht="15.75" x14ac:dyDescent="0.25">
      <c r="A7" s="2">
        <v>2</v>
      </c>
      <c r="B7" s="76" t="s">
        <v>50</v>
      </c>
      <c r="C7" s="3"/>
      <c r="D7" s="4"/>
      <c r="E7" s="3"/>
      <c r="F7" s="89"/>
      <c r="G7" s="89"/>
    </row>
    <row r="8" spans="1:7" ht="60" x14ac:dyDescent="0.25">
      <c r="A8" s="6" t="s">
        <v>15</v>
      </c>
      <c r="B8" s="33" t="s">
        <v>70</v>
      </c>
      <c r="C8" s="38" t="s">
        <v>5</v>
      </c>
      <c r="D8" s="60">
        <v>4</v>
      </c>
      <c r="E8" s="38">
        <f>E6</f>
        <v>6</v>
      </c>
      <c r="F8" s="95"/>
      <c r="G8" s="92">
        <f>D8*E8*F8</f>
        <v>0</v>
      </c>
    </row>
    <row r="9" spans="1:7" ht="60" x14ac:dyDescent="0.25">
      <c r="A9" s="6" t="s">
        <v>17</v>
      </c>
      <c r="B9" s="33" t="s">
        <v>61</v>
      </c>
      <c r="C9" s="38" t="s">
        <v>5</v>
      </c>
      <c r="D9" s="60">
        <v>4</v>
      </c>
      <c r="E9" s="38">
        <f>E6</f>
        <v>6</v>
      </c>
      <c r="F9" s="96"/>
      <c r="G9" s="92">
        <f>D9*E9*F9</f>
        <v>0</v>
      </c>
    </row>
    <row r="10" spans="1:7" ht="15.75" x14ac:dyDescent="0.25">
      <c r="A10" s="2">
        <v>3</v>
      </c>
      <c r="B10" s="76" t="s">
        <v>20</v>
      </c>
      <c r="C10" s="3"/>
      <c r="D10" s="4"/>
      <c r="E10" s="3"/>
      <c r="F10" s="90"/>
      <c r="G10" s="90"/>
    </row>
    <row r="11" spans="1:7" ht="60" x14ac:dyDescent="0.25">
      <c r="A11" s="6" t="s">
        <v>21</v>
      </c>
      <c r="B11" s="33" t="s">
        <v>22</v>
      </c>
      <c r="C11" s="6" t="s">
        <v>5</v>
      </c>
      <c r="D11" s="7">
        <v>600</v>
      </c>
      <c r="E11" s="6"/>
      <c r="F11" s="95"/>
      <c r="G11" s="92">
        <f>D11*F11</f>
        <v>0</v>
      </c>
    </row>
    <row r="12" spans="1:7" ht="60" x14ac:dyDescent="0.25">
      <c r="A12" s="6" t="s">
        <v>23</v>
      </c>
      <c r="B12" s="33" t="s">
        <v>24</v>
      </c>
      <c r="C12" s="6" t="s">
        <v>5</v>
      </c>
      <c r="D12" s="7">
        <v>600</v>
      </c>
      <c r="E12" s="6"/>
      <c r="F12" s="95"/>
      <c r="G12" s="92">
        <f t="shared" ref="G12:G22" si="0">D12*F12</f>
        <v>0</v>
      </c>
    </row>
    <row r="13" spans="1:7" ht="60" x14ac:dyDescent="0.25">
      <c r="A13" s="6" t="s">
        <v>25</v>
      </c>
      <c r="B13" s="33" t="s">
        <v>26</v>
      </c>
      <c r="C13" s="6" t="s">
        <v>5</v>
      </c>
      <c r="D13" s="7">
        <v>600</v>
      </c>
      <c r="E13" s="6"/>
      <c r="F13" s="95"/>
      <c r="G13" s="92">
        <f t="shared" si="0"/>
        <v>0</v>
      </c>
    </row>
    <row r="14" spans="1:7" ht="60" x14ac:dyDescent="0.25">
      <c r="A14" s="6" t="s">
        <v>27</v>
      </c>
      <c r="B14" s="33" t="s">
        <v>28</v>
      </c>
      <c r="C14" s="6" t="s">
        <v>5</v>
      </c>
      <c r="D14" s="7">
        <v>600</v>
      </c>
      <c r="E14" s="6"/>
      <c r="F14" s="95"/>
      <c r="G14" s="92">
        <f t="shared" si="0"/>
        <v>0</v>
      </c>
    </row>
    <row r="15" spans="1:7" ht="60" x14ac:dyDescent="0.25">
      <c r="A15" s="6" t="s">
        <v>29</v>
      </c>
      <c r="B15" s="33" t="s">
        <v>30</v>
      </c>
      <c r="C15" s="6" t="s">
        <v>5</v>
      </c>
      <c r="D15" s="7">
        <v>600</v>
      </c>
      <c r="E15" s="6"/>
      <c r="F15" s="95"/>
      <c r="G15" s="92">
        <f t="shared" si="0"/>
        <v>0</v>
      </c>
    </row>
    <row r="16" spans="1:7" ht="60" x14ac:dyDescent="0.25">
      <c r="A16" s="6" t="s">
        <v>31</v>
      </c>
      <c r="B16" s="33" t="s">
        <v>32</v>
      </c>
      <c r="C16" s="6" t="s">
        <v>5</v>
      </c>
      <c r="D16" s="7">
        <v>600</v>
      </c>
      <c r="E16" s="6"/>
      <c r="F16" s="95"/>
      <c r="G16" s="92">
        <f t="shared" si="0"/>
        <v>0</v>
      </c>
    </row>
    <row r="17" spans="1:7" ht="60" x14ac:dyDescent="0.25">
      <c r="A17" s="6" t="s">
        <v>33</v>
      </c>
      <c r="B17" s="33" t="s">
        <v>34</v>
      </c>
      <c r="C17" s="6" t="s">
        <v>5</v>
      </c>
      <c r="D17" s="7">
        <v>600</v>
      </c>
      <c r="E17" s="6"/>
      <c r="F17" s="95"/>
      <c r="G17" s="92">
        <f t="shared" si="0"/>
        <v>0</v>
      </c>
    </row>
    <row r="18" spans="1:7" ht="90" x14ac:dyDescent="0.25">
      <c r="A18" s="6" t="s">
        <v>35</v>
      </c>
      <c r="B18" s="33" t="s">
        <v>36</v>
      </c>
      <c r="C18" s="6" t="s">
        <v>5</v>
      </c>
      <c r="D18" s="7">
        <v>20</v>
      </c>
      <c r="E18" s="6"/>
      <c r="F18" s="95"/>
      <c r="G18" s="92">
        <f t="shared" si="0"/>
        <v>0</v>
      </c>
    </row>
    <row r="19" spans="1:7" ht="75" x14ac:dyDescent="0.25">
      <c r="A19" s="6" t="s">
        <v>37</v>
      </c>
      <c r="B19" s="33" t="s">
        <v>38</v>
      </c>
      <c r="C19" s="15" t="s">
        <v>5</v>
      </c>
      <c r="D19" s="7">
        <v>15</v>
      </c>
      <c r="E19" s="6"/>
      <c r="F19" s="95"/>
      <c r="G19" s="92">
        <f>D19*F19</f>
        <v>0</v>
      </c>
    </row>
    <row r="20" spans="1:7" x14ac:dyDescent="0.25">
      <c r="A20" s="6" t="s">
        <v>39</v>
      </c>
      <c r="B20" s="33" t="s">
        <v>40</v>
      </c>
      <c r="C20" s="6" t="s">
        <v>41</v>
      </c>
      <c r="D20" s="7">
        <v>15</v>
      </c>
      <c r="E20" s="6"/>
      <c r="F20" s="95"/>
      <c r="G20" s="92">
        <f t="shared" si="0"/>
        <v>0</v>
      </c>
    </row>
    <row r="21" spans="1:7" ht="15.75" x14ac:dyDescent="0.25">
      <c r="A21" s="2">
        <v>4</v>
      </c>
      <c r="B21" s="76" t="s">
        <v>42</v>
      </c>
      <c r="C21" s="3"/>
      <c r="D21" s="4"/>
      <c r="E21" s="4"/>
      <c r="F21" s="89"/>
      <c r="G21" s="89"/>
    </row>
    <row r="22" spans="1:7" ht="45" x14ac:dyDescent="0.25">
      <c r="A22" s="6" t="s">
        <v>43</v>
      </c>
      <c r="B22" s="33" t="s">
        <v>44</v>
      </c>
      <c r="C22" s="6" t="s">
        <v>45</v>
      </c>
      <c r="D22" s="61">
        <v>1</v>
      </c>
      <c r="E22" s="7">
        <v>6</v>
      </c>
      <c r="F22" s="95"/>
      <c r="G22" s="92">
        <f t="shared" si="0"/>
        <v>0</v>
      </c>
    </row>
    <row r="23" spans="1:7" ht="15.75" x14ac:dyDescent="0.25">
      <c r="A23" s="132" t="s">
        <v>46</v>
      </c>
      <c r="B23" s="133"/>
      <c r="C23" s="133"/>
      <c r="D23" s="133"/>
      <c r="E23" s="133"/>
      <c r="F23" s="134"/>
      <c r="G23" s="92">
        <f>SUM(G6:G22)</f>
        <v>0</v>
      </c>
    </row>
    <row r="24" spans="1:7" ht="15.75" x14ac:dyDescent="0.25">
      <c r="A24" s="132" t="s">
        <v>47</v>
      </c>
      <c r="B24" s="133"/>
      <c r="C24" s="133"/>
      <c r="D24" s="133"/>
      <c r="E24" s="133"/>
      <c r="F24" s="134"/>
      <c r="G24" s="98">
        <f>(G23)*19/100</f>
        <v>0</v>
      </c>
    </row>
    <row r="25" spans="1:7" ht="15.75" x14ac:dyDescent="0.25">
      <c r="A25" s="132" t="s">
        <v>48</v>
      </c>
      <c r="B25" s="133"/>
      <c r="C25" s="133"/>
      <c r="D25" s="133"/>
      <c r="E25" s="133"/>
      <c r="F25" s="134"/>
      <c r="G25" s="99">
        <f>INT(G23+G24)</f>
        <v>0</v>
      </c>
    </row>
  </sheetData>
  <mergeCells count="6">
    <mergeCell ref="A25:F25"/>
    <mergeCell ref="A3:G3"/>
    <mergeCell ref="A1:G1"/>
    <mergeCell ref="A2:G2"/>
    <mergeCell ref="A23:F23"/>
    <mergeCell ref="A24:F24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DD7F1F-8C2D-AD47-9AFA-031A32E6E8CD}">
  <dimension ref="A2:B9"/>
  <sheetViews>
    <sheetView workbookViewId="0">
      <selection activeCell="J9" sqref="J9"/>
    </sheetView>
  </sheetViews>
  <sheetFormatPr baseColWidth="10" defaultColWidth="11.42578125" defaultRowHeight="15" x14ac:dyDescent="0.25"/>
  <cols>
    <col min="1" max="1" width="13.28515625" customWidth="1"/>
    <col min="2" max="2" width="13.5703125" style="64" bestFit="1" customWidth="1"/>
    <col min="3" max="3" width="13.5703125" bestFit="1" customWidth="1"/>
  </cols>
  <sheetData>
    <row r="2" spans="1:2" x14ac:dyDescent="0.25">
      <c r="A2" t="s">
        <v>85</v>
      </c>
      <c r="B2" s="64">
        <f>ipiales!G26</f>
        <v>0</v>
      </c>
    </row>
    <row r="3" spans="1:2" x14ac:dyDescent="0.25">
      <c r="A3" t="s">
        <v>86</v>
      </c>
      <c r="B3" s="64">
        <f>popayan!G28</f>
        <v>0</v>
      </c>
    </row>
    <row r="4" spans="1:2" x14ac:dyDescent="0.25">
      <c r="A4" t="s">
        <v>87</v>
      </c>
      <c r="B4" s="64">
        <f>buenaventura!G28</f>
        <v>0</v>
      </c>
    </row>
    <row r="5" spans="1:2" x14ac:dyDescent="0.25">
      <c r="A5" t="s">
        <v>88</v>
      </c>
      <c r="B5" s="64">
        <f>guapi!G30</f>
        <v>0</v>
      </c>
    </row>
    <row r="6" spans="1:2" x14ac:dyDescent="0.25">
      <c r="A6" t="s">
        <v>89</v>
      </c>
      <c r="B6" s="64">
        <f>tumaco!G27</f>
        <v>0</v>
      </c>
    </row>
    <row r="7" spans="1:2" x14ac:dyDescent="0.25">
      <c r="A7" t="s">
        <v>90</v>
      </c>
      <c r="B7" s="64">
        <f>armenia!G27</f>
        <v>0</v>
      </c>
    </row>
    <row r="8" spans="1:2" x14ac:dyDescent="0.25">
      <c r="A8" t="s">
        <v>91</v>
      </c>
      <c r="B8" s="64">
        <f>pasto!G25</f>
        <v>0</v>
      </c>
    </row>
    <row r="9" spans="1:2" x14ac:dyDescent="0.25">
      <c r="B9" s="64">
        <f>SUM(B2:B8)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ipiales</vt:lpstr>
      <vt:lpstr>popayan</vt:lpstr>
      <vt:lpstr>buenaventura</vt:lpstr>
      <vt:lpstr>guapi</vt:lpstr>
      <vt:lpstr>tumaco</vt:lpstr>
      <vt:lpstr>armenia</vt:lpstr>
      <vt:lpstr>pasto</vt:lpstr>
      <vt:lpstr>total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ANDRES FELIPE OCHOA FLOREZ</dc:creator>
  <cp:keywords/>
  <dc:description/>
  <cp:lastModifiedBy>Cristian Andres Medina Medina</cp:lastModifiedBy>
  <cp:revision/>
  <dcterms:created xsi:type="dcterms:W3CDTF">2024-06-07T01:14:00Z</dcterms:created>
  <dcterms:modified xsi:type="dcterms:W3CDTF">2026-04-23T14:08:28Z</dcterms:modified>
  <cp:category/>
  <cp:contentStatus/>
</cp:coreProperties>
</file>