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G:\Mi unidad\3. CULTURA 2024\2026\005. PROCESOS\002. COMPETIVO\1. MUSEO REV 1 FEBRERO 2\004. revisados magdalena para publicar\"/>
    </mc:Choice>
  </mc:AlternateContent>
  <xr:revisionPtr revIDLastSave="0" documentId="8_{5BBFEAA7-B411-435F-B80C-22D85E59990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4 PROPUESTA CONTRAPARTIDA" sheetId="2" r:id="rId1"/>
    <sheet name="ACTIVIDADES" sheetId="1" state="hidden" r:id="rId2"/>
    <sheet name="APORTES EN ESPECIE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2" l="1"/>
  <c r="E24" i="2" s="1"/>
  <c r="E29" i="2" l="1"/>
  <c r="E30" i="2" s="1"/>
  <c r="C13" i="3" l="1"/>
  <c r="A11" i="3"/>
  <c r="A12" i="3" s="1"/>
  <c r="C21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</calcChain>
</file>

<file path=xl/sharedStrings.xml><?xml version="1.0" encoding="utf-8"?>
<sst xmlns="http://schemas.openxmlformats.org/spreadsheetml/2006/main" count="76" uniqueCount="75">
  <si>
    <t>MINISTERIO DE LAS CULTURAS, LAS ARTES Y LOS SABERES</t>
  </si>
  <si>
    <t>**</t>
  </si>
  <si>
    <t>ANEXO Nº 4   PROPUESTA DE CONTRAPARTIDA</t>
  </si>
  <si>
    <t>APORTES DE LA ESAL AL PROYECTO</t>
  </si>
  <si>
    <t>ÍTEM</t>
  </si>
  <si>
    <t>CONCEPTO</t>
  </si>
  <si>
    <t>VALOR</t>
  </si>
  <si>
    <t xml:space="preserve">EJE ESTRATEGICO </t>
  </si>
  <si>
    <t>VALORACIÓN</t>
  </si>
  <si>
    <t>DESCRIPCIÓN DEL OFRECIMIENTO
 (El proponente deberá describir con claridad en qué consiste el aporte en especie valorado y ¿cómo lo aportará al convenio?)</t>
  </si>
  <si>
    <t>2.1</t>
  </si>
  <si>
    <t>Desarrollar acciones para la promoción y circulación de las economías populares</t>
  </si>
  <si>
    <t>2.2</t>
  </si>
  <si>
    <t>2.3</t>
  </si>
  <si>
    <t>2.4</t>
  </si>
  <si>
    <t>VALOR TOTAL APORTES EN ESPECIE</t>
  </si>
  <si>
    <t>APORTES MINIMO EN DINERO O EN ESPECIE
A OFERTAR</t>
  </si>
  <si>
    <t>TOTAL APORTES 
OFERTADOS</t>
  </si>
  <si>
    <t>APORTE TOTAL MINISTERIO</t>
  </si>
  <si>
    <t>APORTE ESAL</t>
  </si>
  <si>
    <t>TOTAL CONVENIO</t>
  </si>
  <si>
    <t>Firma de Representante Legal</t>
  </si>
  <si>
    <r>
      <rPr>
        <b/>
        <sz val="10"/>
        <color rgb="FF000000"/>
        <rFont val="Verdana"/>
        <family val="2"/>
      </rPr>
      <t>Nota 3:</t>
    </r>
    <r>
      <rPr>
        <sz val="10"/>
        <color rgb="FF000000"/>
        <rFont val="Verdana"/>
        <family val="2"/>
      </rPr>
      <t xml:space="preserve"> Cuando el aporte se realice en dinero  se debe anexar certificación bancaria en la que conste disponibilidad del recurso y certificación de libre destinación para el desarrollo del convenio, firmada por el representante legal y el contador o revisor fiscal conforme a lo indicado en la invitación.</t>
    </r>
  </si>
  <si>
    <r>
      <rPr>
        <b/>
        <sz val="10"/>
        <color rgb="FF000000"/>
        <rFont val="Verdana"/>
        <family val="2"/>
      </rPr>
      <t>Nota 4.</t>
    </r>
    <r>
      <rPr>
        <sz val="10"/>
        <color rgb="FF000000"/>
        <rFont val="Verdana"/>
        <family val="2"/>
      </rPr>
      <t xml:space="preserve"> Los aportes ofertados en especie se deben especificar (descripción, cantidad, periodicidad y demás que se considere pertinente) y valorar. Se debe tener en cuenta que su valoración debe obedecer a precios de mercado y ser soportados durante la ejecución del convenio. </t>
    </r>
  </si>
  <si>
    <r>
      <rPr>
        <b/>
        <sz val="10"/>
        <color rgb="FF000000"/>
        <rFont val="Verdana"/>
        <family val="2"/>
      </rPr>
      <t>Nota 5.</t>
    </r>
    <r>
      <rPr>
        <sz val="10"/>
        <color rgb="FF000000"/>
        <rFont val="Verdana"/>
        <family val="2"/>
      </rPr>
      <t xml:space="preserve"> La(s) Oferta(s) Económica(s) deberá(n) contemplar todos los costos directos e indirectos, impuestos, tasas, estampillas y contribuciones de ley y cualquier otra erogación necesaria para la correcta suscripción y ejecución del objeto de la presente contratación y por ningún motivo se considerarán costos adicionales.</t>
    </r>
  </si>
  <si>
    <t>MINISTERIO DE CULTURA</t>
  </si>
  <si>
    <t>MC ESAL 026 2018</t>
  </si>
  <si>
    <t>ANEXO
ACTIVIDADES</t>
  </si>
  <si>
    <t>No</t>
  </si>
  <si>
    <t>ACTIVIDADES MISIONALES CONVENIO</t>
  </si>
  <si>
    <t>Aportes Ministerio de Cultura</t>
  </si>
  <si>
    <t>Impresión de materiales museográficos para realizar la producción de las exposiciones temporales y permanentes durante el 2018</t>
  </si>
  <si>
    <t xml:space="preserve">XII Jornadas Internacionales de Arte, Historia y Cultura Colonial Pago de honorarios conferencistas nacionales </t>
  </si>
  <si>
    <t xml:space="preserve">Realizar diez conferencias sobre los procesos culturales sucedidos entre los siglos XVII y XVIII </t>
  </si>
  <si>
    <t>Realizar la fabricación de materiales (rompecabezas) para las salas didácticas itinerantes de los museos Colonial y Santa Clara</t>
  </si>
  <si>
    <t>Realizar los talleres dirigidos a población en condición de discapacidad visual</t>
  </si>
  <si>
    <t>Realizar los talleres dirigidos a primera infancia, infancia y adolescencia, sobre la colección de los museos Colonial y Santa Clara</t>
  </si>
  <si>
    <t>Realizar los talleres dirigidos a  mujeres en situación de vulnerabilidad que habiten en el Centro Histórico o en las cercanías del mismo.</t>
  </si>
  <si>
    <t>Realizar la producción del mobiliario, diseño e iluminación para las exposiciones temporales del museo Santa Clara ("Altar de Muertos" y "Ceremonias Periodos Colonial")</t>
  </si>
  <si>
    <t>Realizar la producción del mobiliario, diseño e iluminación para las exposiciones temporales del museo Colonial ("75 años" y "Minería en el Chocó")</t>
  </si>
  <si>
    <t>Realizar los registros fotográficos de piezas pertenecientes a la colección de los Museos Santa Clara y Colonial</t>
  </si>
  <si>
    <t xml:space="preserve">Realizar la investigación como insumo para la futura publicación del catálogo de platería </t>
  </si>
  <si>
    <t>Realizar la propuesta, implementación y seguimiento al proyecto de huertas urbanas a realizarse con los vecinos de la localidad de La Candelaria</t>
  </si>
  <si>
    <t>Realizar el taller Campo de arcilla para público en situación de vulnerabilidad</t>
  </si>
  <si>
    <t>Realizar el proyecto museográfico de interactividad de los Museos Colonial y Santa Clara</t>
  </si>
  <si>
    <t>Total aporte Ministerio de Cultura</t>
  </si>
  <si>
    <t>DESCRIPCIÓN DE LAS ACTIVIDADES EN LAS QUE SE INVERTIRAN LOS APORTES EN ESPECIE</t>
  </si>
  <si>
    <t>Valor Aportes</t>
  </si>
  <si>
    <t>Actividades de difusión, socialización y evaluación del proyecto a través de las redes sociales, reuniones institucionales y con comunidad</t>
  </si>
  <si>
    <t>Actividades de apoyo para la convocatoria y gastos de participación de los  asistentes a las actividades de formación programadas</t>
  </si>
  <si>
    <t>Mejoramiento de las condiciones técnicas y logísticas en los eventos de circulación artística y encuentros previstos durante el proyecto</t>
  </si>
  <si>
    <t>Apoyo – aumento de cobertura de los participantes- para los diferentes procesos de formación e investigación previstos en desarrollo del proyecto</t>
  </si>
  <si>
    <t>Diseño, elaboración, impresión y difusión de materiales de apoyo, documentos, materiales POP y demás relacionados con las actividades del proyecto</t>
  </si>
  <si>
    <t>Total aportes en Especie</t>
  </si>
  <si>
    <t>Estructurar y desarrollar alizanzas estrategicas que se puedan cuantificar economicamente</t>
  </si>
  <si>
    <t xml:space="preserve">CONTRAPARTIDA APORTADA EN DINERO </t>
  </si>
  <si>
    <t xml:space="preserve">Comercialización de bienes y servicios de la Unidad Administrativa Especial Museo Nacional y Fragmentos, Espacio de Arte y Memoria
</t>
  </si>
  <si>
    <t xml:space="preserve">
Alquiler de espacios de la Unidad Administrativa Especial Museo Nacional y Fragmentos, Espacio de Arte y Memoria</t>
  </si>
  <si>
    <t>Adelantar acciones de recuado de recursos para cumplimiento del objeto del convenio</t>
  </si>
  <si>
    <t xml:space="preserve">Estructurar y desarrollar alianzas de carácter nacional e internacional </t>
  </si>
  <si>
    <t xml:space="preserve"> Fortalecimiento de las acciones de comercialización de activiades academicas, artísticas y culturales </t>
  </si>
  <si>
    <t>Costos de funcionamiento básico de la Unidad Administrativa Especial Museo Nacional y Fragmentos: honorarios equipo misional y administrativo para el cumplimiento de la planeación estratégica</t>
  </si>
  <si>
    <t>Realizar la compraventa de obras o piezas artísticas y culturales.</t>
  </si>
  <si>
    <t>Comercializar productos afines a la misionalidad de los museos de la Unidad Administrativa Especial Museo Nacional y Fragmentos, Espacio de Arte y Memoria.</t>
  </si>
  <si>
    <t>Realizar contratos de arrendamiento de los espacios de los museos de la Unidad Administrativa Especial Museo Nacional y Fragmentos, Espacio de Arte y Memoria</t>
  </si>
  <si>
    <t>Realizar las acciones correspondientes para el alquiler de los espacios de los museos de la Unidad Administrativa Especial Museo Nacional y Fragmentos, Espacio de Arte y Memoria</t>
  </si>
  <si>
    <t>Apoyo para la difusión y comunicación de la programación artística y cultural de los museos de la Unidad Administrativa Especial Museo Nacional y Fragmentos, Espacio de Arte y Memoria</t>
  </si>
  <si>
    <t>Comercializar bienes y servicios académicos para el fortalecimiento de la misionalidad de los museos de la Unidad Administrativa Especial Museo Nacional y Fragmentos, Espacio de Arte y Memoria</t>
  </si>
  <si>
    <t>Realizar actividades correspondientes y necesarias para las operaciones mínimas de funcionamiento que garanticen la atención del público.</t>
  </si>
  <si>
    <t>Solicitudes de montaje o desmontaje de los proyectos de exposición. Así como el transporte del comisario y/o de las obras o piezas artísticas y culturales.</t>
  </si>
  <si>
    <t xml:space="preserve">Contratación del personal necesario para la ejecución de los proyectos  de la Unidad Administrativa Especial Museo Nacional y de Fragmentos. Incluidos los gastos de desplazamiento fuera de Bogotá y tiquetes. </t>
  </si>
  <si>
    <r>
      <rPr>
        <b/>
        <sz val="10"/>
        <color rgb="FF000000"/>
        <rFont val="Verdana"/>
        <family val="2"/>
      </rPr>
      <t xml:space="preserve">Nota 1 </t>
    </r>
    <r>
      <rPr>
        <sz val="10"/>
        <color rgb="FF000000"/>
        <rFont val="Verdana"/>
        <family val="2"/>
      </rPr>
      <t>El proponente deberá presentar contrapartidas en por lo menos tres (3) de los ejes estratégicos del convenio, cuando la contrapartida sea ofertada en especie.</t>
    </r>
  </si>
  <si>
    <t>DESCRIPCIÓN DE LA CONTRAPARTIDA</t>
  </si>
  <si>
    <r>
      <rPr>
        <b/>
        <sz val="10"/>
        <color rgb="FF000000"/>
        <rFont val="Verdana"/>
        <family val="2"/>
      </rPr>
      <t>Nota 2</t>
    </r>
    <r>
      <rPr>
        <sz val="10"/>
        <color rgb="FF000000"/>
        <rFont val="Verdana"/>
        <family val="2"/>
      </rPr>
      <t>: El proponente de ninguna manera podrá ofrecer una contrapartida diferente a las establecidas en la columna "DESCRIPCIÓN DE LA CONTRAPARTIDA", cuando la contrapartida sea ofertada en especie.</t>
    </r>
  </si>
  <si>
    <r>
      <rPr>
        <b/>
        <sz val="10"/>
        <color rgb="FF000000"/>
        <rFont val="Verdana"/>
        <family val="2"/>
      </rPr>
      <t>Nota 6:</t>
    </r>
    <r>
      <rPr>
        <sz val="10"/>
        <color rgb="FF000000"/>
        <rFont val="Verdana"/>
        <family val="2"/>
      </rPr>
      <t>El porcentaje de aportes de contrapartida en ningún caso podrá ser inferior al mínimo establecido en el analsis del sector, es decir (14%), del valor total del recaudo estimado, correspondiente a es decir $ 179.829.429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</si>
</sst>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164" formatCode="_-* #,##0.00\ &quot;€&quot;_-;\-* #,##0.00\ &quot;€&quot;_-;_-* &quot;-&quot;??\ &quot;€&quot;_-;_-@_-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([$$-240A]\ * #,##0.00_);_([$$-240A]\ * \(#,##0.00\);_([$$-240A]\ * &quot;-&quot;??_);_(@_)"/>
    <numFmt numFmtId="168" formatCode="&quot;$&quot;\ #,##0"/>
    <numFmt numFmtId="169" formatCode="_-[$$-240A]\ * #,##0.00_-;\-[$$-240A]\ * #,##0.00_-;_-[$$-240A]\ * &quot;-&quot;??_-;_-@_-"/>
    <numFmt numFmtId="170" formatCode="_([$$-240A]\ * #,##0_);_([$$-240A]\ * \(#,##0\);_([$$-240A]\ 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Verdana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rgb="FF000000"/>
      <name val="Verdana"/>
      <family val="2"/>
    </font>
    <font>
      <sz val="10"/>
      <color rgb="FF000000"/>
      <name val="Calibri"/>
      <family val="2"/>
      <scheme val="minor"/>
    </font>
    <font>
      <sz val="10"/>
      <color rgb="FF000000"/>
      <name val="Verdana"/>
      <family val="2"/>
    </font>
    <font>
      <sz val="10"/>
      <color rgb="FFFF0000"/>
      <name val="Verdana"/>
      <family val="2"/>
    </font>
    <font>
      <sz val="10"/>
      <color theme="1"/>
      <name val="Verdana"/>
      <family val="2"/>
    </font>
    <font>
      <b/>
      <sz val="10"/>
      <color rgb="FF000000"/>
      <name val="Verdana"/>
      <family val="2"/>
    </font>
    <font>
      <b/>
      <sz val="10"/>
      <color theme="1"/>
      <name val="Verdana"/>
      <family val="2"/>
    </font>
    <font>
      <sz val="10"/>
      <color theme="0"/>
      <name val="Verdana"/>
      <family val="2"/>
    </font>
    <font>
      <b/>
      <sz val="10"/>
      <color theme="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dashed">
        <color rgb="FFC00000"/>
      </left>
      <right style="dashed">
        <color rgb="FFC00000"/>
      </right>
      <top style="dashed">
        <color rgb="FFC00000"/>
      </top>
      <bottom style="dashed">
        <color rgb="FFC00000"/>
      </bottom>
      <diagonal/>
    </border>
    <border>
      <left style="dashed">
        <color indexed="64"/>
      </left>
      <right/>
      <top/>
      <bottom/>
      <diagonal/>
    </border>
    <border>
      <left style="dashed">
        <color rgb="FFC00000"/>
      </left>
      <right/>
      <top style="dashed">
        <color rgb="FFC00000"/>
      </top>
      <bottom style="dashed">
        <color rgb="FFC00000"/>
      </bottom>
      <diagonal/>
    </border>
    <border>
      <left style="dashed">
        <color rgb="FFC00000"/>
      </left>
      <right/>
      <top style="dashed">
        <color rgb="FFC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dashed">
        <color rgb="FFC00000"/>
      </top>
      <bottom style="dashed">
        <color rgb="FFC00000"/>
      </bottom>
      <diagonal/>
    </border>
    <border>
      <left/>
      <right style="dashed">
        <color rgb="FFC00000"/>
      </right>
      <top style="dashed">
        <color rgb="FFC00000"/>
      </top>
      <bottom style="dashed">
        <color rgb="FFC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6" fillId="0" borderId="0"/>
  </cellStyleXfs>
  <cellXfs count="95">
    <xf numFmtId="0" fontId="0" fillId="0" borderId="0" xfId="0"/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167" fontId="4" fillId="0" borderId="2" xfId="1" applyNumberFormat="1" applyFont="1" applyFill="1" applyBorder="1" applyAlignment="1" applyProtection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166" fontId="3" fillId="0" borderId="2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3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0" fillId="2" borderId="6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9" xfId="0" applyFill="1" applyBorder="1" applyAlignment="1">
      <alignment vertical="center" wrapText="1"/>
    </xf>
    <xf numFmtId="0" fontId="9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9" fontId="12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165" fontId="9" fillId="0" borderId="0" xfId="0" applyNumberFormat="1" applyFont="1" applyAlignment="1">
      <alignment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167" fontId="11" fillId="0" borderId="0" xfId="0" applyNumberFormat="1" applyFont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167" fontId="11" fillId="3" borderId="17" xfId="1" applyNumberFormat="1" applyFont="1" applyFill="1" applyBorder="1" applyAlignment="1" applyProtection="1">
      <alignment vertical="center"/>
      <protection locked="0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169" fontId="11" fillId="3" borderId="28" xfId="1" applyNumberFormat="1" applyFont="1" applyFill="1" applyBorder="1" applyAlignment="1" applyProtection="1">
      <alignment horizontal="center" vertical="center"/>
      <protection locked="0"/>
    </xf>
    <xf numFmtId="0" fontId="9" fillId="2" borderId="23" xfId="0" applyFont="1" applyFill="1" applyBorder="1" applyAlignment="1">
      <alignment horizontal="center" vertical="center"/>
    </xf>
    <xf numFmtId="169" fontId="11" fillId="3" borderId="27" xfId="1" applyNumberFormat="1" applyFont="1" applyFill="1" applyBorder="1" applyAlignment="1" applyProtection="1">
      <alignment vertical="center"/>
      <protection locked="0"/>
    </xf>
    <xf numFmtId="169" fontId="11" fillId="3" borderId="23" xfId="1" applyNumberFormat="1" applyFont="1" applyFill="1" applyBorder="1" applyAlignment="1" applyProtection="1">
      <alignment vertical="center"/>
      <protection locked="0"/>
    </xf>
    <xf numFmtId="170" fontId="10" fillId="0" borderId="23" xfId="0" applyNumberFormat="1" applyFont="1" applyBorder="1" applyAlignment="1">
      <alignment vertical="center"/>
    </xf>
    <xf numFmtId="0" fontId="11" fillId="0" borderId="23" xfId="0" applyFont="1" applyBorder="1" applyAlignment="1">
      <alignment horizontal="center" vertical="center" wrapText="1"/>
    </xf>
    <xf numFmtId="0" fontId="11" fillId="7" borderId="2" xfId="0" applyFont="1" applyFill="1" applyBorder="1" applyAlignment="1">
      <alignment vertical="center"/>
    </xf>
    <xf numFmtId="168" fontId="11" fillId="0" borderId="2" xfId="2" applyNumberFormat="1" applyFont="1" applyBorder="1" applyAlignment="1" applyProtection="1">
      <alignment vertical="center"/>
    </xf>
    <xf numFmtId="0" fontId="9" fillId="0" borderId="0" xfId="0" applyFont="1" applyAlignment="1">
      <alignment horizontal="center" vertical="center"/>
    </xf>
    <xf numFmtId="168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horizontal="justify" vertical="center"/>
    </xf>
    <xf numFmtId="0" fontId="8" fillId="0" borderId="0" xfId="0" applyFont="1" applyAlignment="1">
      <alignment vertical="center"/>
    </xf>
    <xf numFmtId="168" fontId="11" fillId="8" borderId="2" xfId="2" applyNumberFormat="1" applyFont="1" applyFill="1" applyBorder="1" applyAlignment="1" applyProtection="1">
      <alignment vertical="center"/>
    </xf>
    <xf numFmtId="168" fontId="11" fillId="8" borderId="2" xfId="0" applyNumberFormat="1" applyFont="1" applyFill="1" applyBorder="1" applyAlignment="1">
      <alignment vertical="center"/>
    </xf>
    <xf numFmtId="0" fontId="11" fillId="0" borderId="16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20" xfId="0" applyFont="1" applyFill="1" applyBorder="1" applyAlignment="1">
      <alignment horizontal="center" vertical="center"/>
    </xf>
    <xf numFmtId="0" fontId="11" fillId="4" borderId="2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justify" vertical="center"/>
    </xf>
    <xf numFmtId="0" fontId="11" fillId="4" borderId="23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>
      <alignment horizontal="justify" vertical="center"/>
    </xf>
    <xf numFmtId="0" fontId="11" fillId="0" borderId="23" xfId="0" applyFont="1" applyBorder="1" applyAlignment="1">
      <alignment horizontal="center" vertical="top" wrapText="1"/>
    </xf>
    <xf numFmtId="0" fontId="11" fillId="0" borderId="19" xfId="0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justify" vertical="center"/>
    </xf>
    <xf numFmtId="0" fontId="11" fillId="4" borderId="18" xfId="0" applyFont="1" applyFill="1" applyBorder="1" applyAlignment="1">
      <alignment horizontal="center" vertical="center"/>
    </xf>
    <xf numFmtId="0" fontId="11" fillId="4" borderId="30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9" fillId="0" borderId="33" xfId="0" applyFont="1" applyBorder="1" applyAlignment="1">
      <alignment horizontal="left" vertical="center" wrapText="1"/>
    </xf>
    <xf numFmtId="0" fontId="9" fillId="0" borderId="35" xfId="0" applyFont="1" applyBorder="1" applyAlignment="1">
      <alignment horizontal="left" vertical="center" wrapText="1"/>
    </xf>
    <xf numFmtId="0" fontId="9" fillId="0" borderId="36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31" xfId="0" applyFont="1" applyBorder="1" applyAlignment="1">
      <alignment horizontal="left" vertical="center" wrapText="1"/>
    </xf>
    <xf numFmtId="0" fontId="9" fillId="0" borderId="32" xfId="0" applyFont="1" applyBorder="1" applyAlignment="1">
      <alignment horizontal="left" vertical="center" wrapText="1"/>
    </xf>
    <xf numFmtId="0" fontId="11" fillId="4" borderId="24" xfId="0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29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left" vertical="center" wrapText="1"/>
    </xf>
    <xf numFmtId="0" fontId="11" fillId="4" borderId="1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/>
    </xf>
    <xf numFmtId="0" fontId="11" fillId="4" borderId="34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4">
    <cellStyle name="Moneda" xfId="1" builtinId="4"/>
    <cellStyle name="Moneda [0]" xfId="2" builtinId="7"/>
    <cellStyle name="Normal" xfId="0" builtinId="0"/>
    <cellStyle name="Normal 3" xfId="3" xr:uid="{D82E04B8-4A9D-4755-AFAD-1108D572FBB1}"/>
  </cellStyles>
  <dxfs count="5">
    <dxf>
      <font>
        <color rgb="FF006100"/>
      </font>
      <fill>
        <patternFill>
          <bgColor rgb="FFC6EFCE"/>
        </patternFill>
      </fill>
    </dxf>
    <dxf>
      <font>
        <b/>
        <i/>
        <color rgb="FFC00000"/>
      </font>
      <border>
        <left/>
        <right/>
        <top/>
        <bottom/>
      </border>
    </dxf>
    <dxf>
      <font>
        <b/>
        <i/>
        <color rgb="FFC00000"/>
      </font>
      <border>
        <left style="dashed">
          <color rgb="FFC00000"/>
        </left>
        <right style="dashed">
          <color rgb="FFC00000"/>
        </right>
        <top style="dashed">
          <color rgb="FFC00000"/>
        </top>
        <bottom style="dashed">
          <color rgb="FFC00000"/>
        </bottom>
      </border>
    </dxf>
    <dxf>
      <font>
        <color rgb="FF006100"/>
      </font>
      <fill>
        <patternFill>
          <bgColor rgb="FFC6EFCE"/>
        </patternFill>
      </fill>
    </dxf>
    <dxf>
      <font>
        <b/>
        <i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615950</xdr:colOff>
      <xdr:row>0</xdr:row>
      <xdr:rowOff>0</xdr:rowOff>
    </xdr:from>
    <xdr:to>
      <xdr:col>1</xdr:col>
      <xdr:colOff>1396365</xdr:colOff>
      <xdr:row>4</xdr:row>
      <xdr:rowOff>44450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672E47-331B-7369-5383-6023619FA4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6050" y="0"/>
          <a:ext cx="780415" cy="692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5505450</xdr:colOff>
      <xdr:row>0</xdr:row>
      <xdr:rowOff>38100</xdr:rowOff>
    </xdr:from>
    <xdr:to>
      <xdr:col>2</xdr:col>
      <xdr:colOff>1304925</xdr:colOff>
      <xdr:row>2</xdr:row>
      <xdr:rowOff>28575</xdr:rowOff>
    </xdr:to>
    <xdr:pic>
      <xdr:nvPicPr>
        <xdr:cNvPr id="1142" name="Imagen 2">
          <a:extLst>
            <a:ext uri="{FF2B5EF4-FFF2-40B4-BE49-F238E27FC236}">
              <a16:creationId xmlns:a16="http://schemas.microsoft.com/office/drawing/2014/main" id="{EA67C420-479D-4986-8162-A559B747D0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6275" y="38100"/>
          <a:ext cx="13049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8"/>
  <sheetViews>
    <sheetView tabSelected="1" zoomScale="80" zoomScaleNormal="80" workbookViewId="0">
      <selection activeCell="C45" sqref="C45"/>
    </sheetView>
  </sheetViews>
  <sheetFormatPr baseColWidth="10" defaultColWidth="11.453125" defaultRowHeight="13.5" x14ac:dyDescent="0.35"/>
  <cols>
    <col min="1" max="1" width="11.453125" style="21"/>
    <col min="2" max="2" width="54.453125" style="21" customWidth="1"/>
    <col min="3" max="3" width="48.36328125" style="21" customWidth="1"/>
    <col min="4" max="4" width="33.1796875" style="21" customWidth="1"/>
    <col min="5" max="5" width="42.81640625" style="21" customWidth="1"/>
    <col min="6" max="6" width="75.81640625" style="42" customWidth="1"/>
    <col min="7" max="7" width="15.1796875" style="21" bestFit="1" customWidth="1"/>
    <col min="8" max="8" width="13.453125" style="21" customWidth="1"/>
    <col min="9" max="9" width="11.453125" style="21"/>
    <col min="10" max="10" width="15.453125" style="21" bestFit="1" customWidth="1"/>
    <col min="11" max="11" width="11.453125" style="21"/>
    <col min="12" max="12" width="15.453125" style="21" bestFit="1" customWidth="1"/>
    <col min="13" max="16384" width="11.453125" style="21"/>
  </cols>
  <sheetData>
    <row r="1" spans="1:12" x14ac:dyDescent="0.35">
      <c r="A1" s="55" t="s">
        <v>0</v>
      </c>
      <c r="B1" s="55"/>
      <c r="C1" s="55"/>
      <c r="D1" s="55"/>
      <c r="E1" s="55"/>
      <c r="F1" s="55"/>
    </row>
    <row r="2" spans="1:12" x14ac:dyDescent="0.35">
      <c r="E2" s="22"/>
      <c r="F2" s="23" t="s">
        <v>1</v>
      </c>
    </row>
    <row r="3" spans="1:12" x14ac:dyDescent="0.35">
      <c r="A3" s="56"/>
      <c r="B3" s="56"/>
      <c r="C3" s="56"/>
      <c r="D3" s="56"/>
      <c r="E3" s="56"/>
      <c r="F3" s="56"/>
      <c r="G3" s="24"/>
    </row>
    <row r="4" spans="1:12" x14ac:dyDescent="0.35">
      <c r="F4" s="25"/>
    </row>
    <row r="5" spans="1:12" x14ac:dyDescent="0.35">
      <c r="A5" s="56" t="s">
        <v>2</v>
      </c>
      <c r="B5" s="56"/>
      <c r="C5" s="56"/>
      <c r="D5" s="56"/>
      <c r="E5" s="56"/>
      <c r="F5" s="56"/>
    </row>
    <row r="6" spans="1:12" x14ac:dyDescent="0.35">
      <c r="A6" s="59" t="s">
        <v>3</v>
      </c>
      <c r="B6" s="60"/>
      <c r="C6" s="60"/>
      <c r="D6" s="60"/>
      <c r="E6" s="60"/>
      <c r="F6" s="60"/>
      <c r="G6" s="26"/>
    </row>
    <row r="7" spans="1:12" s="22" customFormat="1" ht="27.75" customHeight="1" x14ac:dyDescent="0.35">
      <c r="A7" s="27" t="s">
        <v>4</v>
      </c>
      <c r="B7" s="52" t="s">
        <v>5</v>
      </c>
      <c r="C7" s="53"/>
      <c r="D7" s="54"/>
      <c r="E7" s="28" t="s">
        <v>6</v>
      </c>
      <c r="F7" s="57"/>
      <c r="L7" s="29"/>
    </row>
    <row r="8" spans="1:12" ht="36.75" customHeight="1" x14ac:dyDescent="0.35">
      <c r="A8" s="30">
        <v>1</v>
      </c>
      <c r="B8" s="49" t="s">
        <v>55</v>
      </c>
      <c r="C8" s="50"/>
      <c r="D8" s="51"/>
      <c r="E8" s="31">
        <v>0</v>
      </c>
      <c r="F8" s="58"/>
    </row>
    <row r="9" spans="1:12" ht="40.5" x14ac:dyDescent="0.35">
      <c r="A9" s="32">
        <v>2</v>
      </c>
      <c r="B9" s="32" t="s">
        <v>7</v>
      </c>
      <c r="C9" s="71" t="s">
        <v>72</v>
      </c>
      <c r="D9" s="72"/>
      <c r="E9" s="32" t="s">
        <v>8</v>
      </c>
      <c r="F9" s="33" t="s">
        <v>9</v>
      </c>
    </row>
    <row r="10" spans="1:12" ht="21" customHeight="1" x14ac:dyDescent="0.35">
      <c r="A10" s="81" t="s">
        <v>10</v>
      </c>
      <c r="B10" s="74" t="s">
        <v>56</v>
      </c>
      <c r="C10" s="73" t="s">
        <v>62</v>
      </c>
      <c r="D10" s="73"/>
      <c r="E10" s="34">
        <v>0</v>
      </c>
      <c r="F10" s="35"/>
    </row>
    <row r="11" spans="1:12" ht="25" customHeight="1" x14ac:dyDescent="0.35">
      <c r="A11" s="82"/>
      <c r="B11" s="75"/>
      <c r="C11" s="73" t="s">
        <v>63</v>
      </c>
      <c r="D11" s="73"/>
      <c r="E11" s="36">
        <v>0</v>
      </c>
      <c r="F11" s="35"/>
    </row>
    <row r="12" spans="1:12" ht="23.25" customHeight="1" x14ac:dyDescent="0.35">
      <c r="A12" s="82"/>
      <c r="B12" s="75"/>
      <c r="C12" s="79" t="s">
        <v>54</v>
      </c>
      <c r="D12" s="80"/>
      <c r="E12" s="36">
        <v>0</v>
      </c>
      <c r="F12" s="35"/>
    </row>
    <row r="13" spans="1:12" ht="25.5" customHeight="1" x14ac:dyDescent="0.35">
      <c r="A13" s="82"/>
      <c r="B13" s="75"/>
      <c r="C13" s="79" t="s">
        <v>11</v>
      </c>
      <c r="D13" s="80"/>
      <c r="E13" s="36">
        <v>0</v>
      </c>
      <c r="F13" s="35"/>
    </row>
    <row r="14" spans="1:12" ht="25" customHeight="1" x14ac:dyDescent="0.35">
      <c r="A14" s="82"/>
      <c r="B14" s="75"/>
      <c r="C14" s="79" t="s">
        <v>59</v>
      </c>
      <c r="D14" s="80"/>
      <c r="E14" s="36">
        <v>0</v>
      </c>
      <c r="F14" s="35"/>
    </row>
    <row r="15" spans="1:12" ht="31" customHeight="1" x14ac:dyDescent="0.35">
      <c r="A15" s="63"/>
      <c r="B15" s="76"/>
      <c r="C15" s="79" t="s">
        <v>58</v>
      </c>
      <c r="D15" s="80"/>
      <c r="E15" s="36">
        <v>0</v>
      </c>
      <c r="F15" s="35"/>
    </row>
    <row r="16" spans="1:12" ht="29" customHeight="1" x14ac:dyDescent="0.35">
      <c r="A16" s="83" t="s">
        <v>12</v>
      </c>
      <c r="B16" s="77" t="s">
        <v>57</v>
      </c>
      <c r="C16" s="73" t="s">
        <v>64</v>
      </c>
      <c r="D16" s="73"/>
      <c r="E16" s="36">
        <v>0</v>
      </c>
      <c r="F16" s="35"/>
    </row>
    <row r="17" spans="1:6" ht="49" customHeight="1" x14ac:dyDescent="0.35">
      <c r="A17" s="84"/>
      <c r="B17" s="78"/>
      <c r="C17" s="73" t="s">
        <v>65</v>
      </c>
      <c r="D17" s="73"/>
      <c r="E17" s="36">
        <v>0</v>
      </c>
      <c r="F17" s="35"/>
    </row>
    <row r="18" spans="1:6" ht="57" customHeight="1" x14ac:dyDescent="0.35">
      <c r="A18" s="89" t="s">
        <v>13</v>
      </c>
      <c r="B18" s="87" t="s">
        <v>60</v>
      </c>
      <c r="C18" s="79" t="s">
        <v>66</v>
      </c>
      <c r="D18" s="80"/>
      <c r="E18" s="34">
        <v>0</v>
      </c>
      <c r="F18" s="35"/>
    </row>
    <row r="19" spans="1:6" ht="43" customHeight="1" x14ac:dyDescent="0.35">
      <c r="A19" s="90"/>
      <c r="B19" s="88"/>
      <c r="C19" s="79" t="s">
        <v>67</v>
      </c>
      <c r="D19" s="80"/>
      <c r="E19" s="34"/>
      <c r="F19" s="35"/>
    </row>
    <row r="20" spans="1:6" ht="27" customHeight="1" x14ac:dyDescent="0.35">
      <c r="A20" s="83" t="s">
        <v>14</v>
      </c>
      <c r="B20" s="77" t="s">
        <v>61</v>
      </c>
      <c r="C20" s="79" t="s">
        <v>68</v>
      </c>
      <c r="D20" s="80"/>
      <c r="E20" s="36">
        <v>0</v>
      </c>
      <c r="F20" s="35"/>
    </row>
    <row r="21" spans="1:6" ht="30" customHeight="1" x14ac:dyDescent="0.35">
      <c r="A21" s="86"/>
      <c r="B21" s="85"/>
      <c r="C21" s="79" t="s">
        <v>69</v>
      </c>
      <c r="D21" s="80"/>
      <c r="E21" s="36">
        <v>0</v>
      </c>
      <c r="F21" s="35"/>
    </row>
    <row r="22" spans="1:6" ht="41.25" customHeight="1" x14ac:dyDescent="0.35">
      <c r="A22" s="84"/>
      <c r="B22" s="78"/>
      <c r="C22" s="79" t="s">
        <v>70</v>
      </c>
      <c r="D22" s="80"/>
      <c r="E22" s="36">
        <v>0</v>
      </c>
      <c r="F22" s="35"/>
    </row>
    <row r="23" spans="1:6" ht="29.25" customHeight="1" x14ac:dyDescent="0.35">
      <c r="A23" s="62" t="s">
        <v>15</v>
      </c>
      <c r="B23" s="63"/>
      <c r="C23" s="63"/>
      <c r="D23" s="63"/>
      <c r="E23" s="37">
        <f>SUM(E10:E22)</f>
        <v>0</v>
      </c>
      <c r="F23" s="35"/>
    </row>
    <row r="24" spans="1:6" ht="45" customHeight="1" x14ac:dyDescent="0.35">
      <c r="A24" s="68" t="s">
        <v>16</v>
      </c>
      <c r="B24" s="68"/>
      <c r="C24" s="38"/>
      <c r="D24" s="39" t="s">
        <v>17</v>
      </c>
      <c r="E24" s="37">
        <f>SUM(E23+E8)</f>
        <v>0</v>
      </c>
      <c r="F24" s="35"/>
    </row>
    <row r="28" spans="1:6" x14ac:dyDescent="0.35">
      <c r="D28" s="40" t="s">
        <v>18</v>
      </c>
      <c r="E28" s="47"/>
    </row>
    <row r="29" spans="1:6" x14ac:dyDescent="0.35">
      <c r="D29" s="40" t="s">
        <v>19</v>
      </c>
      <c r="E29" s="41">
        <f>E24</f>
        <v>0</v>
      </c>
    </row>
    <row r="30" spans="1:6" x14ac:dyDescent="0.35">
      <c r="D30" s="40" t="s">
        <v>20</v>
      </c>
      <c r="E30" s="48">
        <f>SUM(E28+E29)</f>
        <v>0</v>
      </c>
    </row>
    <row r="31" spans="1:6" x14ac:dyDescent="0.35">
      <c r="D31" s="22"/>
      <c r="E31" s="43"/>
    </row>
    <row r="32" spans="1:6" x14ac:dyDescent="0.35">
      <c r="D32" s="22"/>
      <c r="E32" s="43"/>
    </row>
    <row r="33" spans="1:6" x14ac:dyDescent="0.35">
      <c r="D33" s="22"/>
      <c r="E33" s="43"/>
    </row>
    <row r="34" spans="1:6" x14ac:dyDescent="0.35">
      <c r="D34" s="22"/>
      <c r="E34" s="43"/>
    </row>
    <row r="35" spans="1:6" x14ac:dyDescent="0.35">
      <c r="B35" s="69" t="s">
        <v>21</v>
      </c>
      <c r="C35" s="69"/>
      <c r="D35" s="69"/>
      <c r="E35" s="69"/>
      <c r="F35" s="69"/>
    </row>
    <row r="36" spans="1:6" x14ac:dyDescent="0.35">
      <c r="B36" s="44"/>
      <c r="C36" s="44"/>
      <c r="D36" s="44"/>
      <c r="E36" s="44"/>
      <c r="F36" s="44"/>
    </row>
    <row r="37" spans="1:6" ht="30.75" customHeight="1" x14ac:dyDescent="0.35">
      <c r="A37" s="70"/>
      <c r="B37" s="70"/>
      <c r="C37" s="70"/>
      <c r="D37" s="70"/>
      <c r="E37" s="70"/>
      <c r="F37" s="20"/>
    </row>
    <row r="38" spans="1:6" ht="27.75" customHeight="1" x14ac:dyDescent="0.35">
      <c r="A38" s="61" t="s">
        <v>71</v>
      </c>
      <c r="B38" s="67"/>
      <c r="C38" s="67"/>
      <c r="D38" s="67"/>
      <c r="E38" s="67"/>
      <c r="F38" s="45"/>
    </row>
    <row r="39" spans="1:6" ht="33" customHeight="1" x14ac:dyDescent="0.35">
      <c r="A39" s="61" t="s">
        <v>73</v>
      </c>
      <c r="B39" s="61"/>
      <c r="C39" s="61"/>
      <c r="D39" s="61"/>
      <c r="E39" s="61"/>
      <c r="F39" s="20"/>
    </row>
    <row r="40" spans="1:6" ht="33" customHeight="1" x14ac:dyDescent="0.35">
      <c r="A40" s="61" t="s">
        <v>22</v>
      </c>
      <c r="B40" s="67"/>
      <c r="C40" s="67"/>
      <c r="D40" s="67"/>
      <c r="E40" s="67"/>
      <c r="F40" s="21"/>
    </row>
    <row r="41" spans="1:6" ht="30.75" customHeight="1" x14ac:dyDescent="0.35">
      <c r="A41" s="65" t="s">
        <v>23</v>
      </c>
      <c r="B41" s="66"/>
      <c r="C41" s="66"/>
      <c r="D41" s="66"/>
      <c r="E41" s="66"/>
      <c r="F41" s="21"/>
    </row>
    <row r="42" spans="1:6" ht="30.75" customHeight="1" x14ac:dyDescent="0.35">
      <c r="A42" s="61" t="s">
        <v>24</v>
      </c>
      <c r="B42" s="67"/>
      <c r="C42" s="67"/>
      <c r="D42" s="67"/>
      <c r="E42" s="67"/>
      <c r="F42" s="21"/>
    </row>
    <row r="43" spans="1:6" ht="58.5" customHeight="1" x14ac:dyDescent="0.35">
      <c r="A43" s="64" t="s">
        <v>74</v>
      </c>
      <c r="B43" s="64"/>
      <c r="C43" s="64"/>
      <c r="D43" s="64"/>
      <c r="E43" s="64"/>
      <c r="F43" s="46"/>
    </row>
    <row r="44" spans="1:6" x14ac:dyDescent="0.35">
      <c r="F44" s="21"/>
    </row>
    <row r="45" spans="1:6" x14ac:dyDescent="0.35">
      <c r="F45" s="21"/>
    </row>
    <row r="46" spans="1:6" x14ac:dyDescent="0.35">
      <c r="F46" s="21"/>
    </row>
    <row r="47" spans="1:6" x14ac:dyDescent="0.35">
      <c r="F47" s="21"/>
    </row>
    <row r="48" spans="1:6" x14ac:dyDescent="0.35">
      <c r="F48" s="21"/>
    </row>
  </sheetData>
  <sheetProtection selectLockedCells="1"/>
  <mergeCells count="39">
    <mergeCell ref="A10:A15"/>
    <mergeCell ref="A16:A17"/>
    <mergeCell ref="C18:D18"/>
    <mergeCell ref="C20:D20"/>
    <mergeCell ref="B20:B22"/>
    <mergeCell ref="A20:A22"/>
    <mergeCell ref="C21:D21"/>
    <mergeCell ref="C22:D22"/>
    <mergeCell ref="B18:B19"/>
    <mergeCell ref="C19:D19"/>
    <mergeCell ref="A18:A19"/>
    <mergeCell ref="C9:D9"/>
    <mergeCell ref="C10:D10"/>
    <mergeCell ref="C11:D11"/>
    <mergeCell ref="B10:B15"/>
    <mergeCell ref="B16:B17"/>
    <mergeCell ref="C12:D12"/>
    <mergeCell ref="C13:D13"/>
    <mergeCell ref="C14:D14"/>
    <mergeCell ref="C15:D15"/>
    <mergeCell ref="C16:D16"/>
    <mergeCell ref="C17:D17"/>
    <mergeCell ref="A39:E39"/>
    <mergeCell ref="A23:D23"/>
    <mergeCell ref="A43:E43"/>
    <mergeCell ref="A41:E41"/>
    <mergeCell ref="A42:E42"/>
    <mergeCell ref="A24:B24"/>
    <mergeCell ref="B35:F35"/>
    <mergeCell ref="A40:E40"/>
    <mergeCell ref="A37:E37"/>
    <mergeCell ref="A38:E38"/>
    <mergeCell ref="B8:D8"/>
    <mergeCell ref="B7:D7"/>
    <mergeCell ref="A1:F1"/>
    <mergeCell ref="A3:F3"/>
    <mergeCell ref="A5:F5"/>
    <mergeCell ref="F7:F8"/>
    <mergeCell ref="A6:F6"/>
  </mergeCells>
  <conditionalFormatting sqref="F4">
    <cfRule type="cellIs" dxfId="4" priority="53" stopIfTrue="1" operator="equal">
      <formula>$F$1</formula>
    </cfRule>
    <cfRule type="cellIs" dxfId="3" priority="54" stopIfTrue="1" operator="equal">
      <formula>$F$2</formula>
    </cfRule>
  </conditionalFormatting>
  <conditionalFormatting sqref="F7 F10:F13">
    <cfRule type="cellIs" dxfId="2" priority="1" stopIfTrue="1" operator="equal">
      <formula>$F$2</formula>
    </cfRule>
  </conditionalFormatting>
  <conditionalFormatting sqref="F9">
    <cfRule type="cellIs" dxfId="1" priority="5" stopIfTrue="1" operator="equal">
      <formula>$F$2</formula>
    </cfRule>
    <cfRule type="cellIs" dxfId="0" priority="6" stopIfTrue="1" operator="equal">
      <formula>$F$1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1"/>
  <sheetViews>
    <sheetView showGridLines="0" zoomScale="90" zoomScaleNormal="90" workbookViewId="0">
      <selection activeCell="C34" sqref="C34"/>
    </sheetView>
  </sheetViews>
  <sheetFormatPr baseColWidth="10" defaultColWidth="11.453125" defaultRowHeight="14.5" x14ac:dyDescent="0.35"/>
  <cols>
    <col min="1" max="1" width="3.81640625" bestFit="1" customWidth="1"/>
    <col min="2" max="2" width="63.453125" customWidth="1"/>
    <col min="3" max="3" width="20.453125" customWidth="1"/>
    <col min="4" max="4" width="13.453125" customWidth="1"/>
  </cols>
  <sheetData>
    <row r="1" spans="1:3" ht="15" customHeight="1" x14ac:dyDescent="0.35">
      <c r="B1" s="1"/>
    </row>
    <row r="2" spans="1:3" ht="36" customHeight="1" x14ac:dyDescent="0.35">
      <c r="B2" s="2"/>
    </row>
    <row r="3" spans="1:3" ht="18.75" customHeight="1" x14ac:dyDescent="0.35">
      <c r="B3" s="93" t="s">
        <v>25</v>
      </c>
      <c r="C3" s="94"/>
    </row>
    <row r="4" spans="1:3" ht="20.25" customHeight="1" x14ac:dyDescent="0.35">
      <c r="B4" s="93" t="s">
        <v>26</v>
      </c>
      <c r="C4" s="94"/>
    </row>
    <row r="5" spans="1:3" ht="30.75" customHeight="1" x14ac:dyDescent="0.35">
      <c r="B5" s="91" t="s">
        <v>27</v>
      </c>
      <c r="C5" s="92"/>
    </row>
    <row r="6" spans="1:3" ht="31.5" customHeight="1" x14ac:dyDescent="0.35">
      <c r="A6" s="3" t="s">
        <v>28</v>
      </c>
      <c r="B6" s="10" t="s">
        <v>29</v>
      </c>
      <c r="C6" s="10" t="s">
        <v>30</v>
      </c>
    </row>
    <row r="7" spans="1:3" ht="60.75" customHeight="1" x14ac:dyDescent="0.35">
      <c r="A7" s="4">
        <v>1</v>
      </c>
      <c r="B7" s="5" t="s">
        <v>31</v>
      </c>
      <c r="C7" s="6">
        <v>15000000</v>
      </c>
    </row>
    <row r="8" spans="1:3" ht="31" x14ac:dyDescent="0.35">
      <c r="A8" s="4">
        <f>+A7+1</f>
        <v>2</v>
      </c>
      <c r="B8" s="5" t="s">
        <v>32</v>
      </c>
      <c r="C8" s="6">
        <v>1980000</v>
      </c>
    </row>
    <row r="9" spans="1:3" ht="31" x14ac:dyDescent="0.35">
      <c r="A9" s="4">
        <f t="shared" ref="A9:A20" si="0">+A8+1</f>
        <v>3</v>
      </c>
      <c r="B9" s="5" t="s">
        <v>33</v>
      </c>
      <c r="C9" s="6">
        <v>3300000</v>
      </c>
    </row>
    <row r="10" spans="1:3" ht="31" x14ac:dyDescent="0.35">
      <c r="A10" s="4">
        <f t="shared" si="0"/>
        <v>4</v>
      </c>
      <c r="B10" s="5" t="s">
        <v>34</v>
      </c>
      <c r="C10" s="6">
        <v>7700000</v>
      </c>
    </row>
    <row r="11" spans="1:3" ht="31" x14ac:dyDescent="0.35">
      <c r="A11" s="4">
        <f t="shared" si="0"/>
        <v>5</v>
      </c>
      <c r="B11" s="5" t="s">
        <v>35</v>
      </c>
      <c r="C11" s="6">
        <v>3300000</v>
      </c>
    </row>
    <row r="12" spans="1:3" ht="31" x14ac:dyDescent="0.35">
      <c r="A12" s="4">
        <f t="shared" si="0"/>
        <v>6</v>
      </c>
      <c r="B12" s="5" t="s">
        <v>36</v>
      </c>
      <c r="C12" s="6">
        <v>2800000</v>
      </c>
    </row>
    <row r="13" spans="1:3" ht="46.5" x14ac:dyDescent="0.35">
      <c r="A13" s="4">
        <f t="shared" si="0"/>
        <v>7</v>
      </c>
      <c r="B13" s="5" t="s">
        <v>37</v>
      </c>
      <c r="C13" s="6">
        <v>2750000</v>
      </c>
    </row>
    <row r="14" spans="1:3" ht="46.5" x14ac:dyDescent="0.35">
      <c r="A14" s="4">
        <f t="shared" si="0"/>
        <v>8</v>
      </c>
      <c r="B14" s="5" t="s">
        <v>38</v>
      </c>
      <c r="C14" s="6">
        <v>16000000</v>
      </c>
    </row>
    <row r="15" spans="1:3" ht="46.5" x14ac:dyDescent="0.35">
      <c r="A15" s="4">
        <f t="shared" si="0"/>
        <v>9</v>
      </c>
      <c r="B15" s="5" t="s">
        <v>39</v>
      </c>
      <c r="C15" s="6">
        <v>34000000</v>
      </c>
    </row>
    <row r="16" spans="1:3" ht="31" x14ac:dyDescent="0.35">
      <c r="A16" s="4">
        <f t="shared" si="0"/>
        <v>10</v>
      </c>
      <c r="B16" s="5" t="s">
        <v>40</v>
      </c>
      <c r="C16" s="6">
        <v>15000000</v>
      </c>
    </row>
    <row r="17" spans="1:3" ht="31" x14ac:dyDescent="0.35">
      <c r="A17" s="4">
        <f t="shared" si="0"/>
        <v>11</v>
      </c>
      <c r="B17" s="5" t="s">
        <v>41</v>
      </c>
      <c r="C17" s="6">
        <v>2310000</v>
      </c>
    </row>
    <row r="18" spans="1:3" ht="46.5" x14ac:dyDescent="0.35">
      <c r="A18" s="4">
        <f t="shared" si="0"/>
        <v>12</v>
      </c>
      <c r="B18" s="5" t="s">
        <v>42</v>
      </c>
      <c r="C18" s="6">
        <v>20000000</v>
      </c>
    </row>
    <row r="19" spans="1:3" ht="31" x14ac:dyDescent="0.35">
      <c r="A19" s="4">
        <f t="shared" si="0"/>
        <v>13</v>
      </c>
      <c r="B19" s="5" t="s">
        <v>43</v>
      </c>
      <c r="C19" s="6">
        <v>5000000</v>
      </c>
    </row>
    <row r="20" spans="1:3" ht="31" x14ac:dyDescent="0.35">
      <c r="A20" s="4">
        <f t="shared" si="0"/>
        <v>14</v>
      </c>
      <c r="B20" s="5" t="s">
        <v>44</v>
      </c>
      <c r="C20" s="6">
        <v>70860000</v>
      </c>
    </row>
    <row r="21" spans="1:3" ht="15.5" x14ac:dyDescent="0.35">
      <c r="A21" s="7"/>
      <c r="B21" s="8" t="s">
        <v>45</v>
      </c>
      <c r="C21" s="9">
        <f>+SUM(C7:C20)</f>
        <v>200000000</v>
      </c>
    </row>
  </sheetData>
  <sheetProtection selectLockedCells="1"/>
  <mergeCells count="3">
    <mergeCell ref="B5:C5"/>
    <mergeCell ref="B4:C4"/>
    <mergeCell ref="B3:C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C13"/>
  <sheetViews>
    <sheetView workbookViewId="0">
      <selection activeCell="B18" sqref="B18"/>
    </sheetView>
  </sheetViews>
  <sheetFormatPr baseColWidth="10" defaultColWidth="11.453125" defaultRowHeight="14.5" x14ac:dyDescent="0.35"/>
  <cols>
    <col min="1" max="1" width="3.81640625" bestFit="1" customWidth="1"/>
    <col min="2" max="2" width="75" customWidth="1"/>
    <col min="3" max="3" width="42.81640625" customWidth="1"/>
  </cols>
  <sheetData>
    <row r="4" spans="1:3" ht="31" x14ac:dyDescent="0.35">
      <c r="A4" s="3" t="s">
        <v>28</v>
      </c>
      <c r="B4" s="10" t="s">
        <v>46</v>
      </c>
      <c r="C4" s="10" t="s">
        <v>47</v>
      </c>
    </row>
    <row r="5" spans="1:3" ht="45" customHeight="1" x14ac:dyDescent="0.35">
      <c r="A5" s="4">
        <v>1</v>
      </c>
      <c r="B5" s="11" t="s">
        <v>48</v>
      </c>
      <c r="C5" s="6">
        <v>0</v>
      </c>
    </row>
    <row r="6" spans="1:3" ht="38.25" customHeight="1" x14ac:dyDescent="0.35">
      <c r="A6" s="11">
        <v>2</v>
      </c>
      <c r="B6" s="13" t="s">
        <v>49</v>
      </c>
      <c r="C6" s="12"/>
    </row>
    <row r="7" spans="1:3" ht="39.75" customHeight="1" x14ac:dyDescent="0.35">
      <c r="A7" s="13">
        <v>3</v>
      </c>
      <c r="B7" s="15" t="s">
        <v>50</v>
      </c>
      <c r="C7" s="14"/>
    </row>
    <row r="8" spans="1:3" ht="42" customHeight="1" x14ac:dyDescent="0.35">
      <c r="A8" s="15">
        <v>4</v>
      </c>
      <c r="B8" s="15" t="s">
        <v>51</v>
      </c>
      <c r="C8" s="16"/>
    </row>
    <row r="9" spans="1:3" ht="45.75" customHeight="1" x14ac:dyDescent="0.35">
      <c r="A9" s="15">
        <v>5</v>
      </c>
      <c r="B9" s="17" t="s">
        <v>52</v>
      </c>
      <c r="C9" s="16"/>
    </row>
    <row r="10" spans="1:3" ht="15" hidden="1" customHeight="1" x14ac:dyDescent="0.35">
      <c r="A10" s="17"/>
      <c r="B10" s="18"/>
      <c r="C10" s="19"/>
    </row>
    <row r="11" spans="1:3" ht="15.5" hidden="1" x14ac:dyDescent="0.35">
      <c r="A11" s="4">
        <f>+A5+1</f>
        <v>2</v>
      </c>
      <c r="B11" s="5"/>
      <c r="C11" s="6">
        <v>0</v>
      </c>
    </row>
    <row r="12" spans="1:3" ht="15.5" hidden="1" x14ac:dyDescent="0.35">
      <c r="A12" s="4">
        <f>+A11+1</f>
        <v>3</v>
      </c>
      <c r="B12" s="5"/>
      <c r="C12" s="6">
        <v>0</v>
      </c>
    </row>
    <row r="13" spans="1:3" ht="15.5" x14ac:dyDescent="0.35">
      <c r="A13" s="7"/>
      <c r="B13" s="8" t="s">
        <v>53</v>
      </c>
      <c r="C13" s="9">
        <f>+SUM(C5:C12)</f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2AE44014D0A54D822AC91A7AC3A0E3" ma:contentTypeVersion="18" ma:contentTypeDescription="Crear nuevo documento." ma:contentTypeScope="" ma:versionID="7bcdc23ee4796d433e0234d0ab7b2737">
  <xsd:schema xmlns:xsd="http://www.w3.org/2001/XMLSchema" xmlns:xs="http://www.w3.org/2001/XMLSchema" xmlns:p="http://schemas.microsoft.com/office/2006/metadata/properties" xmlns:ns2="26c3cb62-1318-4a4d-95f5-95ecfaefcff8" xmlns:ns3="686f1793-a56b-4e63-bf2d-fa36efec032a" targetNamespace="http://schemas.microsoft.com/office/2006/metadata/properties" ma:root="true" ma:fieldsID="cf61e1b1d16004687dfdf4fc4ee0b18a" ns2:_="" ns3:_="">
    <xsd:import namespace="26c3cb62-1318-4a4d-95f5-95ecfaefcff8"/>
    <xsd:import namespace="686f1793-a56b-4e63-bf2d-fa36efec03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3cb62-1318-4a4d-95f5-95ecfaefc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f1793-a56b-4e63-bf2d-fa36efec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004c4dc-c346-4b8a-8720-89d68932f940}" ma:internalName="TaxCatchAll" ma:showField="CatchAllData" ma:web="686f1793-a56b-4e63-bf2d-fa36efec0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3cb62-1318-4a4d-95f5-95ecfaefcff8">
      <Terms xmlns="http://schemas.microsoft.com/office/infopath/2007/PartnerControls"/>
    </lcf76f155ced4ddcb4097134ff3c332f>
    <TaxCatchAll xmlns="686f1793-a56b-4e63-bf2d-fa36efec032a" xsi:nil="true"/>
    <SharedWithUsers xmlns="686f1793-a56b-4e63-bf2d-fa36efec032a">
      <UserInfo>
        <DisplayName>Andres Felipe Cedeño Marrugo</DisplayName>
        <AccountId>7254</AccountId>
        <AccountType/>
      </UserInfo>
      <UserInfo>
        <DisplayName>Alicia Santana</DisplayName>
        <AccountId>1743</AccountId>
        <AccountType/>
      </UserInfo>
      <UserInfo>
        <DisplayName>Adriana Martinez Villalba Garcia</DisplayName>
        <AccountId>1585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560634-6C3F-4443-96F7-AF9E855C15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3cb62-1318-4a4d-95f5-95ecfaefcff8"/>
    <ds:schemaRef ds:uri="686f1793-a56b-4e63-bf2d-fa36efec03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ADF799-80CA-45A9-A9B6-D5119352FE47}">
  <ds:schemaRefs>
    <ds:schemaRef ds:uri="http://schemas.microsoft.com/office/2006/metadata/properties"/>
    <ds:schemaRef ds:uri="http://schemas.microsoft.com/office/infopath/2007/PartnerControls"/>
    <ds:schemaRef ds:uri="26c3cb62-1318-4a4d-95f5-95ecfaefcff8"/>
    <ds:schemaRef ds:uri="686f1793-a56b-4e63-bf2d-fa36efec032a"/>
  </ds:schemaRefs>
</ds:datastoreItem>
</file>

<file path=customXml/itemProps3.xml><?xml version="1.0" encoding="utf-8"?>
<ds:datastoreItem xmlns:ds="http://schemas.openxmlformats.org/officeDocument/2006/customXml" ds:itemID="{3AD19135-9328-40B3-BB2C-26E7BF0877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4 PROPUESTA CONTRAPARTIDA</vt:lpstr>
      <vt:lpstr>ACTIVIDADES</vt:lpstr>
      <vt:lpstr>APORTES EN ESPECIE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Lucia Otero Garcia</dc:creator>
  <cp:keywords/>
  <dc:description/>
  <cp:lastModifiedBy>Yuly Andrea Leon Bustos</cp:lastModifiedBy>
  <cp:revision/>
  <dcterms:created xsi:type="dcterms:W3CDTF">2014-08-14T14:48:31Z</dcterms:created>
  <dcterms:modified xsi:type="dcterms:W3CDTF">2026-05-21T18:23:56Z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0x010100852AE44014D0A54D822AC91A7AC3A0E3</vt:lpwstr>
  </property>
  <property fmtid="{D5CDD505-2E9C-101B-9397-08002B2CF9AE}" pid="3" name="MediaServiceImageTags">
    <vt:lpwstr/>
  </property>
  <property fmtid="{D5CDD505-2E9C-101B-9397-08002B2CF9AE}" pid="4" name="Order">
    <vt:r8>24154000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