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13_ncr:1_{83AB2132-461F-4D33-82AB-77A6742BA488}" xr6:coauthVersionLast="47" xr6:coauthVersionMax="47" xr10:uidLastSave="{00000000-0000-0000-0000-000000000000}"/>
  <bookViews>
    <workbookView xWindow="-120" yWindow="-120" windowWidth="20730" windowHeight="11160" xr2:uid="{C48B0BEF-3045-4318-B1A8-C935A4362295}"/>
  </bookViews>
  <sheets>
    <sheet name="COTIZACIONES armenia" sheetId="1" r:id="rId1"/>
  </sheets>
  <definedNames>
    <definedName name="_xlnm._FilterDatabase" localSheetId="0" hidden="1">'COTIZACIONES armenia'!$A$3:$O$5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1" i="1" l="1"/>
  <c r="M131" i="1" s="1"/>
  <c r="K131" i="1"/>
  <c r="J131" i="1"/>
  <c r="I131" i="1"/>
  <c r="H131" i="1"/>
  <c r="L130" i="1"/>
  <c r="K130" i="1"/>
  <c r="J130" i="1"/>
  <c r="I130" i="1"/>
  <c r="H130" i="1"/>
  <c r="L129" i="1"/>
  <c r="M129" i="1" s="1"/>
  <c r="K129" i="1"/>
  <c r="J129" i="1"/>
  <c r="I129" i="1"/>
  <c r="H129" i="1"/>
  <c r="L128" i="1"/>
  <c r="M128" i="1" s="1"/>
  <c r="K128" i="1"/>
  <c r="J128" i="1"/>
  <c r="I128" i="1"/>
  <c r="H128" i="1"/>
  <c r="L127" i="1"/>
  <c r="M127" i="1" s="1"/>
  <c r="K127" i="1"/>
  <c r="J127" i="1"/>
  <c r="I127" i="1"/>
  <c r="H127" i="1"/>
  <c r="L126" i="1"/>
  <c r="K126" i="1"/>
  <c r="J126" i="1"/>
  <c r="I126" i="1"/>
  <c r="H126" i="1"/>
  <c r="L125" i="1"/>
  <c r="M125" i="1" s="1"/>
  <c r="K125" i="1"/>
  <c r="J125" i="1"/>
  <c r="I125" i="1"/>
  <c r="H125" i="1"/>
  <c r="L124" i="1"/>
  <c r="M124" i="1" s="1"/>
  <c r="K124" i="1"/>
  <c r="J124" i="1"/>
  <c r="I124" i="1"/>
  <c r="H124" i="1"/>
  <c r="L123" i="1"/>
  <c r="K123" i="1"/>
  <c r="J123" i="1"/>
  <c r="I123" i="1"/>
  <c r="H123" i="1"/>
  <c r="L122" i="1"/>
  <c r="M122" i="1" s="1"/>
  <c r="K122" i="1"/>
  <c r="J122" i="1"/>
  <c r="I122" i="1"/>
  <c r="H122" i="1"/>
  <c r="L121" i="1"/>
  <c r="M121" i="1" s="1"/>
  <c r="K121" i="1"/>
  <c r="J121" i="1"/>
  <c r="I121" i="1"/>
  <c r="H121" i="1"/>
  <c r="L120" i="1"/>
  <c r="M120" i="1" s="1"/>
  <c r="K120" i="1"/>
  <c r="J120" i="1"/>
  <c r="I120" i="1"/>
  <c r="H120" i="1"/>
  <c r="L119" i="1"/>
  <c r="M119" i="1" s="1"/>
  <c r="K119" i="1"/>
  <c r="J119" i="1"/>
  <c r="I119" i="1"/>
  <c r="H119" i="1"/>
  <c r="L118" i="1"/>
  <c r="M118" i="1" s="1"/>
  <c r="K118" i="1"/>
  <c r="J118" i="1"/>
  <c r="I118" i="1"/>
  <c r="H118" i="1"/>
  <c r="L117" i="1"/>
  <c r="M117" i="1" s="1"/>
  <c r="K117" i="1"/>
  <c r="J117" i="1"/>
  <c r="I117" i="1"/>
  <c r="H117" i="1"/>
  <c r="L116" i="1"/>
  <c r="M116" i="1" s="1"/>
  <c r="K116" i="1"/>
  <c r="J116" i="1"/>
  <c r="I116" i="1"/>
  <c r="H116" i="1"/>
  <c r="L115" i="1"/>
  <c r="M115" i="1" s="1"/>
  <c r="K115" i="1"/>
  <c r="J115" i="1"/>
  <c r="I115" i="1"/>
  <c r="H115" i="1"/>
  <c r="L114" i="1"/>
  <c r="M114" i="1" s="1"/>
  <c r="K114" i="1"/>
  <c r="J114" i="1"/>
  <c r="I114" i="1"/>
  <c r="H114" i="1"/>
  <c r="L113" i="1"/>
  <c r="M113" i="1" s="1"/>
  <c r="K113" i="1"/>
  <c r="J113" i="1"/>
  <c r="I113" i="1"/>
  <c r="H113" i="1"/>
  <c r="L112" i="1"/>
  <c r="M112" i="1" s="1"/>
  <c r="K112" i="1"/>
  <c r="J112" i="1"/>
  <c r="I112" i="1"/>
  <c r="H112" i="1"/>
  <c r="L111" i="1"/>
  <c r="M111" i="1" s="1"/>
  <c r="K111" i="1"/>
  <c r="J111" i="1"/>
  <c r="I111" i="1"/>
  <c r="H111" i="1"/>
  <c r="L110" i="1"/>
  <c r="M110" i="1" s="1"/>
  <c r="K110" i="1"/>
  <c r="J110" i="1"/>
  <c r="I110" i="1"/>
  <c r="H110" i="1"/>
  <c r="L107" i="1"/>
  <c r="M107" i="1" s="1"/>
  <c r="K107" i="1"/>
  <c r="J107" i="1"/>
  <c r="I107" i="1"/>
  <c r="H107" i="1"/>
  <c r="L106" i="1"/>
  <c r="M106" i="1" s="1"/>
  <c r="K106" i="1"/>
  <c r="J106" i="1"/>
  <c r="I106" i="1"/>
  <c r="H106" i="1"/>
  <c r="L105" i="1"/>
  <c r="K105" i="1"/>
  <c r="J105" i="1"/>
  <c r="I105" i="1"/>
  <c r="H105" i="1"/>
  <c r="L104" i="1"/>
  <c r="M104" i="1" s="1"/>
  <c r="K104" i="1"/>
  <c r="J104" i="1"/>
  <c r="I104" i="1"/>
  <c r="H104" i="1"/>
  <c r="L103" i="1"/>
  <c r="K103" i="1"/>
  <c r="J103" i="1"/>
  <c r="I103" i="1"/>
  <c r="H103" i="1"/>
  <c r="L102" i="1"/>
  <c r="M102" i="1" s="1"/>
  <c r="K102" i="1"/>
  <c r="J102" i="1"/>
  <c r="I102" i="1"/>
  <c r="H102" i="1"/>
  <c r="L101" i="1"/>
  <c r="M101" i="1" s="1"/>
  <c r="K101" i="1"/>
  <c r="J101" i="1"/>
  <c r="I101" i="1"/>
  <c r="H101" i="1"/>
  <c r="L100" i="1"/>
  <c r="K100" i="1"/>
  <c r="J100" i="1"/>
  <c r="I100" i="1"/>
  <c r="H100" i="1"/>
  <c r="L99" i="1"/>
  <c r="M99" i="1" s="1"/>
  <c r="K99" i="1"/>
  <c r="J99" i="1"/>
  <c r="I99" i="1"/>
  <c r="H99" i="1"/>
  <c r="L98" i="1"/>
  <c r="M98" i="1" s="1"/>
  <c r="K98" i="1"/>
  <c r="J98" i="1"/>
  <c r="I98" i="1"/>
  <c r="H98" i="1"/>
  <c r="L97" i="1"/>
  <c r="M97" i="1" s="1"/>
  <c r="K97" i="1"/>
  <c r="J97" i="1"/>
  <c r="I97" i="1"/>
  <c r="H97" i="1"/>
  <c r="L96" i="1"/>
  <c r="M96" i="1" s="1"/>
  <c r="K96" i="1"/>
  <c r="J96" i="1"/>
  <c r="I96" i="1"/>
  <c r="H96" i="1"/>
  <c r="L93" i="1"/>
  <c r="M93" i="1" s="1"/>
  <c r="K93" i="1"/>
  <c r="J93" i="1"/>
  <c r="I93" i="1"/>
  <c r="H93" i="1"/>
  <c r="L92" i="1"/>
  <c r="M92" i="1" s="1"/>
  <c r="K92" i="1"/>
  <c r="J92" i="1"/>
  <c r="I92" i="1"/>
  <c r="H92" i="1"/>
  <c r="L91" i="1"/>
  <c r="M91" i="1" s="1"/>
  <c r="K91" i="1"/>
  <c r="J91" i="1"/>
  <c r="I91" i="1"/>
  <c r="H91" i="1"/>
  <c r="L90" i="1"/>
  <c r="M90" i="1" s="1"/>
  <c r="K90" i="1"/>
  <c r="J90" i="1"/>
  <c r="I90" i="1"/>
  <c r="H90" i="1"/>
  <c r="L89" i="1"/>
  <c r="M89" i="1" s="1"/>
  <c r="K89" i="1"/>
  <c r="J89" i="1"/>
  <c r="I89" i="1"/>
  <c r="H89" i="1"/>
  <c r="L88" i="1"/>
  <c r="M88" i="1" s="1"/>
  <c r="K88" i="1"/>
  <c r="J88" i="1"/>
  <c r="I88" i="1"/>
  <c r="H88" i="1"/>
  <c r="L87" i="1"/>
  <c r="M87" i="1" s="1"/>
  <c r="K87" i="1"/>
  <c r="J87" i="1"/>
  <c r="I87" i="1"/>
  <c r="H87" i="1"/>
  <c r="L86" i="1"/>
  <c r="M86" i="1" s="1"/>
  <c r="K86" i="1"/>
  <c r="J86" i="1"/>
  <c r="I86" i="1"/>
  <c r="H86" i="1"/>
  <c r="L85" i="1"/>
  <c r="M85" i="1" s="1"/>
  <c r="K85" i="1"/>
  <c r="J85" i="1"/>
  <c r="I85" i="1"/>
  <c r="H85" i="1"/>
  <c r="L84" i="1"/>
  <c r="M84" i="1" s="1"/>
  <c r="K84" i="1"/>
  <c r="J84" i="1"/>
  <c r="I84" i="1"/>
  <c r="H84" i="1"/>
  <c r="L83" i="1"/>
  <c r="M83" i="1" s="1"/>
  <c r="K83" i="1"/>
  <c r="J83" i="1"/>
  <c r="I83" i="1"/>
  <c r="H83" i="1"/>
  <c r="L82" i="1"/>
  <c r="K82" i="1"/>
  <c r="J82" i="1"/>
  <c r="I82" i="1"/>
  <c r="H82" i="1"/>
  <c r="L81" i="1"/>
  <c r="K81" i="1"/>
  <c r="J81" i="1"/>
  <c r="I81" i="1"/>
  <c r="H81" i="1"/>
  <c r="L80" i="1"/>
  <c r="M80" i="1" s="1"/>
  <c r="K80" i="1"/>
  <c r="J80" i="1"/>
  <c r="I80" i="1"/>
  <c r="H80" i="1"/>
  <c r="L79" i="1"/>
  <c r="K79" i="1"/>
  <c r="J79" i="1"/>
  <c r="I79" i="1"/>
  <c r="H79" i="1"/>
  <c r="L78" i="1"/>
  <c r="K78" i="1"/>
  <c r="J78" i="1"/>
  <c r="I78" i="1"/>
  <c r="H78" i="1"/>
  <c r="L77" i="1"/>
  <c r="M77" i="1" s="1"/>
  <c r="K77" i="1"/>
  <c r="J77" i="1"/>
  <c r="I77" i="1"/>
  <c r="H77" i="1"/>
  <c r="L76" i="1"/>
  <c r="M76" i="1" s="1"/>
  <c r="K76" i="1"/>
  <c r="J76" i="1"/>
  <c r="I76" i="1"/>
  <c r="H76" i="1"/>
  <c r="L75" i="1"/>
  <c r="M75" i="1" s="1"/>
  <c r="K75" i="1"/>
  <c r="J75" i="1"/>
  <c r="I75" i="1"/>
  <c r="H75" i="1"/>
  <c r="K74" i="1"/>
  <c r="L74" i="1" s="1"/>
  <c r="M74" i="1" s="1"/>
  <c r="J74" i="1"/>
  <c r="I74" i="1"/>
  <c r="H74" i="1"/>
  <c r="L73" i="1"/>
  <c r="K73" i="1"/>
  <c r="J73" i="1"/>
  <c r="I73" i="1"/>
  <c r="H73" i="1"/>
  <c r="K72" i="1"/>
  <c r="L72" i="1" s="1"/>
  <c r="M72" i="1" s="1"/>
  <c r="J72" i="1"/>
  <c r="I72" i="1"/>
  <c r="H72" i="1"/>
  <c r="L71" i="1"/>
  <c r="K71" i="1"/>
  <c r="J71" i="1"/>
  <c r="I71" i="1"/>
  <c r="H71" i="1"/>
  <c r="O68" i="1"/>
  <c r="N68" i="1"/>
  <c r="L68" i="1"/>
  <c r="O67" i="1"/>
  <c r="N67" i="1"/>
  <c r="K67" i="1"/>
  <c r="L67" i="1" s="1"/>
  <c r="M67" i="1" s="1"/>
  <c r="J67" i="1"/>
  <c r="I67" i="1"/>
  <c r="H67" i="1"/>
  <c r="N66" i="1"/>
  <c r="K66" i="1"/>
  <c r="L66" i="1" s="1"/>
  <c r="M66" i="1" s="1"/>
  <c r="O66" i="1" s="1"/>
  <c r="J66" i="1"/>
  <c r="I66" i="1"/>
  <c r="H66" i="1"/>
  <c r="O65" i="1"/>
  <c r="N65" i="1"/>
  <c r="K65" i="1"/>
  <c r="L65" i="1" s="1"/>
  <c r="M65" i="1" s="1"/>
  <c r="J65" i="1"/>
  <c r="I65" i="1"/>
  <c r="H65" i="1"/>
  <c r="N64" i="1"/>
  <c r="K64" i="1"/>
  <c r="L64" i="1" s="1"/>
  <c r="M64" i="1" s="1"/>
  <c r="O64" i="1" s="1"/>
  <c r="J64" i="1"/>
  <c r="I64" i="1"/>
  <c r="H64" i="1"/>
  <c r="O63" i="1"/>
  <c r="N63" i="1"/>
  <c r="K63" i="1"/>
  <c r="L63" i="1" s="1"/>
  <c r="M63" i="1" s="1"/>
  <c r="J63" i="1"/>
  <c r="I63" i="1"/>
  <c r="H63" i="1"/>
  <c r="N62" i="1"/>
  <c r="K62" i="1"/>
  <c r="L62" i="1" s="1"/>
  <c r="M62" i="1" s="1"/>
  <c r="O62" i="1" s="1"/>
  <c r="J62" i="1"/>
  <c r="I62" i="1"/>
  <c r="H62" i="1"/>
  <c r="O61" i="1"/>
  <c r="N61" i="1"/>
  <c r="K61" i="1"/>
  <c r="L61" i="1" s="1"/>
  <c r="M61" i="1" s="1"/>
  <c r="J61" i="1"/>
  <c r="I61" i="1"/>
  <c r="H61" i="1"/>
  <c r="N60" i="1"/>
  <c r="K60" i="1"/>
  <c r="L60" i="1" s="1"/>
  <c r="M60" i="1" s="1"/>
  <c r="O60" i="1" s="1"/>
  <c r="J60" i="1"/>
  <c r="I60" i="1"/>
  <c r="H60" i="1"/>
  <c r="O59" i="1"/>
  <c r="N59" i="1"/>
  <c r="K59" i="1"/>
  <c r="L59" i="1" s="1"/>
  <c r="M59" i="1" s="1"/>
  <c r="J59" i="1"/>
  <c r="I59" i="1"/>
  <c r="H59" i="1"/>
  <c r="N58" i="1"/>
  <c r="K58" i="1"/>
  <c r="L58" i="1" s="1"/>
  <c r="M58" i="1" s="1"/>
  <c r="O58" i="1" s="1"/>
  <c r="J58" i="1"/>
  <c r="I58" i="1"/>
  <c r="H58" i="1"/>
  <c r="O57" i="1"/>
  <c r="N57" i="1"/>
  <c r="K57" i="1"/>
  <c r="L57" i="1" s="1"/>
  <c r="M57" i="1" s="1"/>
  <c r="J57" i="1"/>
  <c r="I57" i="1"/>
  <c r="H57" i="1"/>
  <c r="N56" i="1"/>
  <c r="K56" i="1"/>
  <c r="L56" i="1" s="1"/>
  <c r="M56" i="1" s="1"/>
  <c r="O56" i="1" s="1"/>
  <c r="J56" i="1"/>
  <c r="I56" i="1"/>
  <c r="H56" i="1"/>
  <c r="O55" i="1"/>
  <c r="N55" i="1"/>
  <c r="K55" i="1"/>
  <c r="L55" i="1" s="1"/>
  <c r="M55" i="1" s="1"/>
  <c r="J55" i="1"/>
  <c r="I55" i="1"/>
  <c r="H55" i="1"/>
  <c r="N54" i="1"/>
  <c r="K54" i="1"/>
  <c r="L54" i="1" s="1"/>
  <c r="M54" i="1" s="1"/>
  <c r="O54" i="1" s="1"/>
  <c r="J54" i="1"/>
  <c r="I54" i="1"/>
  <c r="H54" i="1"/>
  <c r="O53" i="1"/>
  <c r="N53" i="1"/>
  <c r="K53" i="1"/>
  <c r="L53" i="1" s="1"/>
  <c r="M53" i="1" s="1"/>
  <c r="J53" i="1"/>
  <c r="I53" i="1"/>
  <c r="H53" i="1"/>
  <c r="N52" i="1"/>
  <c r="K52" i="1"/>
  <c r="L52" i="1" s="1"/>
  <c r="M52" i="1" s="1"/>
  <c r="O52" i="1" s="1"/>
  <c r="J52" i="1"/>
  <c r="I52" i="1"/>
  <c r="H52" i="1"/>
  <c r="O51" i="1"/>
  <c r="N51" i="1"/>
  <c r="K51" i="1"/>
  <c r="L51" i="1" s="1"/>
  <c r="M51" i="1" s="1"/>
  <c r="J51" i="1"/>
  <c r="I51" i="1"/>
  <c r="H51" i="1"/>
  <c r="N50" i="1"/>
  <c r="K50" i="1"/>
  <c r="L50" i="1" s="1"/>
  <c r="M50" i="1" s="1"/>
  <c r="O50" i="1" s="1"/>
  <c r="J50" i="1"/>
  <c r="I50" i="1"/>
  <c r="H50" i="1"/>
  <c r="O49" i="1"/>
  <c r="N49" i="1"/>
  <c r="K49" i="1"/>
  <c r="L49" i="1" s="1"/>
  <c r="M49" i="1" s="1"/>
  <c r="J49" i="1"/>
  <c r="I49" i="1"/>
  <c r="H49" i="1"/>
  <c r="N48" i="1"/>
  <c r="K48" i="1"/>
  <c r="L48" i="1" s="1"/>
  <c r="M48" i="1" s="1"/>
  <c r="O48" i="1" s="1"/>
  <c r="J48" i="1"/>
  <c r="I48" i="1"/>
  <c r="H48" i="1"/>
  <c r="O47" i="1"/>
  <c r="N47" i="1"/>
  <c r="K47" i="1"/>
  <c r="L47" i="1" s="1"/>
  <c r="M47" i="1" s="1"/>
  <c r="J47" i="1"/>
  <c r="I47" i="1"/>
  <c r="H47" i="1"/>
  <c r="N46" i="1"/>
  <c r="K46" i="1"/>
  <c r="L46" i="1" s="1"/>
  <c r="M46" i="1" s="1"/>
  <c r="O46" i="1" s="1"/>
  <c r="J46" i="1"/>
  <c r="I46" i="1"/>
  <c r="H46" i="1"/>
  <c r="O45" i="1"/>
  <c r="N45" i="1"/>
  <c r="K45" i="1"/>
  <c r="L45" i="1" s="1"/>
  <c r="M45" i="1" s="1"/>
  <c r="J45" i="1"/>
  <c r="I45" i="1"/>
  <c r="H45" i="1"/>
  <c r="N44" i="1"/>
  <c r="K44" i="1"/>
  <c r="L44" i="1" s="1"/>
  <c r="M44" i="1" s="1"/>
  <c r="O44" i="1" s="1"/>
  <c r="J44" i="1"/>
  <c r="I44" i="1"/>
  <c r="H44" i="1"/>
  <c r="O43" i="1"/>
  <c r="N43" i="1"/>
  <c r="K43" i="1"/>
  <c r="L43" i="1" s="1"/>
  <c r="M43" i="1" s="1"/>
  <c r="J43" i="1"/>
  <c r="I43" i="1"/>
  <c r="H43" i="1"/>
  <c r="K42" i="1"/>
  <c r="J42" i="1"/>
  <c r="I42" i="1"/>
  <c r="H42" i="1"/>
  <c r="M41" i="1"/>
  <c r="O41" i="1" s="1"/>
  <c r="K41" i="1"/>
  <c r="L41" i="1" s="1"/>
  <c r="J41" i="1"/>
  <c r="I41" i="1"/>
  <c r="H41" i="1"/>
  <c r="K40" i="1"/>
  <c r="L40" i="1" s="1"/>
  <c r="M40" i="1" s="1"/>
  <c r="J40" i="1"/>
  <c r="I40" i="1"/>
  <c r="H40" i="1"/>
  <c r="K39" i="1"/>
  <c r="L39" i="1" s="1"/>
  <c r="M39" i="1" s="1"/>
  <c r="J39" i="1"/>
  <c r="I39" i="1"/>
  <c r="H39" i="1"/>
  <c r="K38" i="1"/>
  <c r="L38" i="1" s="1"/>
  <c r="M38" i="1" s="1"/>
  <c r="J38" i="1"/>
  <c r="I38" i="1"/>
  <c r="H38" i="1"/>
  <c r="K37" i="1"/>
  <c r="L37" i="1" s="1"/>
  <c r="M37" i="1" s="1"/>
  <c r="J37" i="1"/>
  <c r="I37" i="1"/>
  <c r="H37" i="1"/>
  <c r="K36" i="1"/>
  <c r="L36" i="1" s="1"/>
  <c r="M36" i="1" s="1"/>
  <c r="J36" i="1"/>
  <c r="I36" i="1"/>
  <c r="H36" i="1"/>
  <c r="K35" i="1"/>
  <c r="L35" i="1" s="1"/>
  <c r="M35" i="1" s="1"/>
  <c r="J35" i="1"/>
  <c r="I35" i="1"/>
  <c r="H35" i="1"/>
  <c r="K34" i="1"/>
  <c r="L34" i="1" s="1"/>
  <c r="M34" i="1" s="1"/>
  <c r="J34" i="1"/>
  <c r="I34" i="1"/>
  <c r="H34" i="1"/>
  <c r="K33" i="1"/>
  <c r="L33" i="1" s="1"/>
  <c r="M33" i="1" s="1"/>
  <c r="J33" i="1"/>
  <c r="I33" i="1"/>
  <c r="H33" i="1"/>
  <c r="K32" i="1"/>
  <c r="L32" i="1" s="1"/>
  <c r="M32" i="1" s="1"/>
  <c r="J32" i="1"/>
  <c r="I32" i="1"/>
  <c r="H32" i="1"/>
  <c r="K29" i="1"/>
  <c r="L29" i="1" s="1"/>
  <c r="M29" i="1" s="1"/>
  <c r="J29" i="1"/>
  <c r="I29" i="1"/>
  <c r="H29" i="1"/>
  <c r="K28" i="1"/>
  <c r="L28" i="1" s="1"/>
  <c r="M28" i="1" s="1"/>
  <c r="J28" i="1"/>
  <c r="I28" i="1"/>
  <c r="H28" i="1"/>
  <c r="K27" i="1"/>
  <c r="L27" i="1" s="1"/>
  <c r="M27" i="1" s="1"/>
  <c r="J27" i="1"/>
  <c r="I27" i="1"/>
  <c r="H27" i="1"/>
  <c r="K26" i="1"/>
  <c r="L26" i="1" s="1"/>
  <c r="M26" i="1" s="1"/>
  <c r="J26" i="1"/>
  <c r="I26" i="1"/>
  <c r="H26" i="1"/>
  <c r="K25" i="1"/>
  <c r="L25" i="1" s="1"/>
  <c r="M25" i="1" s="1"/>
  <c r="J25" i="1"/>
  <c r="I25" i="1"/>
  <c r="H25" i="1"/>
  <c r="K24" i="1"/>
  <c r="L24" i="1" s="1"/>
  <c r="M24" i="1" s="1"/>
  <c r="J24" i="1"/>
  <c r="I24" i="1"/>
  <c r="H24" i="1"/>
  <c r="K23" i="1"/>
  <c r="L23" i="1" s="1"/>
  <c r="M23" i="1" s="1"/>
  <c r="J23" i="1"/>
  <c r="I23" i="1"/>
  <c r="H23" i="1"/>
  <c r="K22" i="1"/>
  <c r="L22" i="1" s="1"/>
  <c r="M22" i="1" s="1"/>
  <c r="J22" i="1"/>
  <c r="I22" i="1"/>
  <c r="H22" i="1"/>
  <c r="K19" i="1"/>
  <c r="L19" i="1" s="1"/>
  <c r="M19" i="1" s="1"/>
  <c r="J19" i="1"/>
  <c r="I19" i="1"/>
  <c r="H19" i="1"/>
  <c r="K18" i="1"/>
  <c r="L18" i="1" s="1"/>
  <c r="M18" i="1" s="1"/>
  <c r="J18" i="1"/>
  <c r="I18" i="1"/>
  <c r="H18" i="1"/>
  <c r="K17" i="1"/>
  <c r="L17" i="1" s="1"/>
  <c r="M17" i="1" s="1"/>
  <c r="J17" i="1"/>
  <c r="I17" i="1"/>
  <c r="H17" i="1"/>
  <c r="K16" i="1"/>
  <c r="L16" i="1" s="1"/>
  <c r="M16" i="1" s="1"/>
  <c r="J16" i="1"/>
  <c r="I16" i="1"/>
  <c r="H16" i="1"/>
  <c r="K15" i="1"/>
  <c r="L15" i="1" s="1"/>
  <c r="M15" i="1" s="1"/>
  <c r="J15" i="1"/>
  <c r="I15" i="1"/>
  <c r="H15" i="1"/>
  <c r="K14" i="1"/>
  <c r="L14" i="1" s="1"/>
  <c r="M14" i="1" s="1"/>
  <c r="J14" i="1"/>
  <c r="I14" i="1"/>
  <c r="H14" i="1"/>
  <c r="K13" i="1"/>
  <c r="L13" i="1" s="1"/>
  <c r="M13" i="1" s="1"/>
  <c r="J13" i="1"/>
  <c r="I13" i="1"/>
  <c r="H13" i="1"/>
  <c r="K12" i="1"/>
  <c r="L12" i="1" s="1"/>
  <c r="M12" i="1" s="1"/>
  <c r="J12" i="1"/>
  <c r="I12" i="1"/>
  <c r="H12" i="1"/>
  <c r="K11" i="1"/>
  <c r="L11" i="1" s="1"/>
  <c r="M11" i="1" s="1"/>
  <c r="J11" i="1"/>
  <c r="I11" i="1"/>
  <c r="H11" i="1"/>
  <c r="K10" i="1"/>
  <c r="L10" i="1" s="1"/>
  <c r="M10" i="1" s="1"/>
  <c r="J10" i="1"/>
  <c r="I10" i="1"/>
  <c r="H10" i="1"/>
  <c r="K9" i="1"/>
  <c r="L9" i="1" s="1"/>
  <c r="M9" i="1" s="1"/>
  <c r="J9" i="1"/>
  <c r="I9" i="1"/>
  <c r="H9" i="1"/>
  <c r="K8" i="1"/>
  <c r="L8" i="1" s="1"/>
  <c r="M8" i="1" s="1"/>
  <c r="J8" i="1"/>
  <c r="I8" i="1"/>
  <c r="H8" i="1"/>
  <c r="K7" i="1"/>
  <c r="L7" i="1" s="1"/>
  <c r="M7" i="1" s="1"/>
  <c r="J7" i="1"/>
  <c r="I7" i="1"/>
  <c r="H7" i="1"/>
  <c r="K6" i="1"/>
  <c r="L6" i="1" s="1"/>
  <c r="M6" i="1" s="1"/>
  <c r="J6" i="1"/>
  <c r="I6" i="1"/>
  <c r="H6" i="1"/>
  <c r="N72" i="1" l="1"/>
  <c r="O72" i="1"/>
  <c r="N7" i="1"/>
  <c r="O7" i="1"/>
  <c r="N9" i="1"/>
  <c r="O9" i="1"/>
  <c r="N10" i="1"/>
  <c r="O10" i="1"/>
  <c r="N12" i="1"/>
  <c r="O12" i="1"/>
  <c r="N13" i="1"/>
  <c r="O13" i="1"/>
  <c r="N15" i="1"/>
  <c r="O15" i="1"/>
  <c r="N16" i="1"/>
  <c r="O16" i="1"/>
  <c r="N17" i="1"/>
  <c r="O17" i="1"/>
  <c r="N18" i="1"/>
  <c r="O18" i="1"/>
  <c r="N19" i="1"/>
  <c r="O19" i="1"/>
  <c r="N22" i="1"/>
  <c r="O22" i="1"/>
  <c r="N23" i="1"/>
  <c r="O23" i="1"/>
  <c r="N25" i="1"/>
  <c r="O25" i="1"/>
  <c r="N26" i="1"/>
  <c r="O26" i="1"/>
  <c r="N27" i="1"/>
  <c r="O27" i="1"/>
  <c r="N28" i="1"/>
  <c r="O28" i="1"/>
  <c r="N29" i="1"/>
  <c r="O29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O40" i="1"/>
  <c r="N40" i="1"/>
  <c r="N74" i="1"/>
  <c r="O74" i="1"/>
  <c r="N6" i="1"/>
  <c r="O6" i="1"/>
  <c r="N8" i="1"/>
  <c r="O8" i="1"/>
  <c r="N11" i="1"/>
  <c r="O11" i="1"/>
  <c r="N14" i="1"/>
  <c r="O14" i="1"/>
  <c r="N24" i="1"/>
  <c r="O24" i="1"/>
  <c r="O84" i="1"/>
  <c r="N84" i="1"/>
  <c r="O92" i="1"/>
  <c r="N92" i="1"/>
  <c r="O102" i="1"/>
  <c r="N102" i="1"/>
  <c r="O112" i="1"/>
  <c r="N112" i="1"/>
  <c r="O120" i="1"/>
  <c r="N120" i="1"/>
  <c r="O124" i="1"/>
  <c r="N124" i="1"/>
  <c r="O128" i="1"/>
  <c r="N128" i="1"/>
  <c r="N41" i="1"/>
  <c r="O77" i="1"/>
  <c r="N77" i="1"/>
  <c r="M81" i="1"/>
  <c r="O85" i="1"/>
  <c r="N85" i="1"/>
  <c r="O89" i="1"/>
  <c r="N89" i="1"/>
  <c r="O93" i="1"/>
  <c r="N93" i="1"/>
  <c r="O99" i="1"/>
  <c r="N99" i="1"/>
  <c r="M103" i="1"/>
  <c r="O107" i="1"/>
  <c r="N107" i="1"/>
  <c r="O113" i="1"/>
  <c r="N113" i="1"/>
  <c r="O117" i="1"/>
  <c r="N117" i="1"/>
  <c r="O121" i="1"/>
  <c r="N121" i="1"/>
  <c r="O125" i="1"/>
  <c r="N125" i="1"/>
  <c r="O129" i="1"/>
  <c r="N129" i="1"/>
  <c r="O76" i="1"/>
  <c r="N76" i="1"/>
  <c r="O80" i="1"/>
  <c r="N80" i="1"/>
  <c r="O88" i="1"/>
  <c r="N88" i="1"/>
  <c r="O98" i="1"/>
  <c r="N98" i="1"/>
  <c r="O106" i="1"/>
  <c r="N106" i="1"/>
  <c r="O116" i="1"/>
  <c r="N116" i="1"/>
  <c r="L42" i="1"/>
  <c r="M42" i="1" s="1"/>
  <c r="M78" i="1"/>
  <c r="M82" i="1"/>
  <c r="O86" i="1"/>
  <c r="N86" i="1"/>
  <c r="O90" i="1"/>
  <c r="N90" i="1"/>
  <c r="O96" i="1"/>
  <c r="N96" i="1"/>
  <c r="M100" i="1"/>
  <c r="O104" i="1"/>
  <c r="N104" i="1"/>
  <c r="O110" i="1"/>
  <c r="N110" i="1"/>
  <c r="O114" i="1"/>
  <c r="N114" i="1"/>
  <c r="O118" i="1"/>
  <c r="N118" i="1"/>
  <c r="O122" i="1"/>
  <c r="N122" i="1"/>
  <c r="M126" i="1"/>
  <c r="M130" i="1"/>
  <c r="M71" i="1"/>
  <c r="M73" i="1"/>
  <c r="O75" i="1"/>
  <c r="N75" i="1"/>
  <c r="M79" i="1"/>
  <c r="O83" i="1"/>
  <c r="N83" i="1"/>
  <c r="O87" i="1"/>
  <c r="N87" i="1"/>
  <c r="O91" i="1"/>
  <c r="N91" i="1"/>
  <c r="O97" i="1"/>
  <c r="N97" i="1"/>
  <c r="O101" i="1"/>
  <c r="N101" i="1"/>
  <c r="M105" i="1"/>
  <c r="O111" i="1"/>
  <c r="N111" i="1"/>
  <c r="O115" i="1"/>
  <c r="N115" i="1"/>
  <c r="O119" i="1"/>
  <c r="N119" i="1"/>
  <c r="M123" i="1"/>
  <c r="O127" i="1"/>
  <c r="N127" i="1"/>
  <c r="O131" i="1"/>
  <c r="N131" i="1"/>
  <c r="O79" i="1" l="1"/>
  <c r="N79" i="1"/>
  <c r="O82" i="1"/>
  <c r="N82" i="1"/>
  <c r="O81" i="1"/>
  <c r="N81" i="1"/>
  <c r="O100" i="1"/>
  <c r="N100" i="1"/>
  <c r="O78" i="1"/>
  <c r="N78" i="1"/>
  <c r="O105" i="1"/>
  <c r="N105" i="1"/>
  <c r="O130" i="1"/>
  <c r="N130" i="1"/>
  <c r="O123" i="1"/>
  <c r="N123" i="1"/>
  <c r="O126" i="1"/>
  <c r="N126" i="1"/>
  <c r="O42" i="1"/>
  <c r="N42" i="1"/>
  <c r="N71" i="1"/>
  <c r="O71" i="1"/>
  <c r="N73" i="1"/>
  <c r="O73" i="1"/>
  <c r="O103" i="1"/>
  <c r="N103" i="1"/>
  <c r="A5" i="1"/>
  <c r="A5" i="1" a="1"/>
</calcChain>
</file>

<file path=xl/sharedStrings.xml><?xml version="1.0" encoding="utf-8"?>
<sst xmlns="http://schemas.openxmlformats.org/spreadsheetml/2006/main" count="402" uniqueCount="259">
  <si>
    <t xml:space="preserve">ANALISIS DE COTIZACIONES BAS08 ARMENIA </t>
  </si>
  <si>
    <t>ITEM</t>
  </si>
  <si>
    <t xml:space="preserve">CODIGOS CUPS </t>
  </si>
  <si>
    <t xml:space="preserve">DESCRIPCIÓN DEL BIEN Y/O SERVICIO </t>
  </si>
  <si>
    <t>UNIDAD MEDIDA</t>
  </si>
  <si>
    <t xml:space="preserve">COTIZACION 1.  VITASALUD </t>
  </si>
  <si>
    <t>COTIZACION 2. ORTOCONEXION</t>
  </si>
  <si>
    <t xml:space="preserve">COTIZACION 3.  HAPPY CLINICA DENTAL </t>
  </si>
  <si>
    <t xml:space="preserve">MENOR VALOR </t>
  </si>
  <si>
    <t>MEDIANA</t>
  </si>
  <si>
    <t>MEDIA ARMONICA</t>
  </si>
  <si>
    <t>DESVIACION ESTANDAR</t>
  </si>
  <si>
    <t xml:space="preserve">COEFICIENTE DE VARIACION </t>
  </si>
  <si>
    <t xml:space="preserve">PRECIO DE REFERENCIA </t>
  </si>
  <si>
    <t>METRICA UTILIZADA</t>
  </si>
  <si>
    <t>ESPECIALISTAS</t>
  </si>
  <si>
    <t>89.0.2.</t>
  </si>
  <si>
    <t>CONSULTA DESCRITA COMO GLOBAL O DE PRIMERA VEZ</t>
  </si>
  <si>
    <t>SERVICIO</t>
  </si>
  <si>
    <t>89.0.2.04</t>
  </si>
  <si>
    <t>CONSULTA DE PRIMERA VEZ POR OTRAS ESPECIALIDADES EN ODONTOLOGIA</t>
  </si>
  <si>
    <t>89.0.2.17</t>
  </si>
  <si>
    <t>CONSULTA DE PRIMERA VEZ POR ESPECIALISTA EN CIRUGÍA ORAL</t>
  </si>
  <si>
    <t>89.0.2.18</t>
  </si>
  <si>
    <t>CONSULTA DE PRIMERA VEZ POR ESPECIALISTA EN ENDODONCIA</t>
  </si>
  <si>
    <t>89.0.2.19</t>
  </si>
  <si>
    <t>CONSULTA DE PRIMERA VEZ POR ESPECIALISTA EN ESTOMATOLOGÍA Y CIRUGÍA ORAL</t>
  </si>
  <si>
    <t>89.0.2.20</t>
  </si>
  <si>
    <t>CONSULTA DE PRIMERA VEZ POR ESPECIALISTA EN ODONTOPEDIATRÍA</t>
  </si>
  <si>
    <t>89.0.2.21</t>
  </si>
  <si>
    <t>CONSULTA DE PRIMERA VEZ POR ESPECIALISTA EN PERIODONCIA</t>
  </si>
  <si>
    <t>890236</t>
  </si>
  <si>
    <t>CONSULTA DE PRIMERA VEZ POR ESPECIALISTA EN CIRUGIA MAXILOFACIAL</t>
  </si>
  <si>
    <t>890304</t>
  </si>
  <si>
    <t>CONSULTA DE CONTROL O DE SEGUIMIENTO POR OTRAS ESPECIALIDADES EN ODONTOLOGIA</t>
  </si>
  <si>
    <t>890317</t>
  </si>
  <si>
    <t>CONSULTA DE CONTROL O DE SEGUIMIENTO POR ESPECIALISTA EN CIRUGIA ORAL</t>
  </si>
  <si>
    <t>890318</t>
  </si>
  <si>
    <t>CONSULTA DE CONTROL O DE SEGUIMIENTO POR ESPECIALISTA EN ENDODONCIA</t>
  </si>
  <si>
    <t>890319</t>
  </si>
  <si>
    <t>CONSULTA DE CONTROL O DE SEGUIMIENTO POR ESPECIALISTA EN ESTOMATOLOGIA Y CIRUGIA ORAL</t>
  </si>
  <si>
    <t>890320</t>
  </si>
  <si>
    <t>CONSULTA DE CONTROL O DE SEGUIMIENTO POR ESPECIALISTA EN ODONTOPEDIATRIA</t>
  </si>
  <si>
    <t>890321</t>
  </si>
  <si>
    <t>CONSULTA DE CONTROL O DE SEGUIMIENTO POR ESPECIALISTA EN PERIODONCIA</t>
  </si>
  <si>
    <t>890336</t>
  </si>
  <si>
    <t>CONSULTA DE CONTROL O DE SEGUIMIENTO POR ESPECIALISTA EN CIRUGIA MAXILOFACIAL</t>
  </si>
  <si>
    <t>RADIOLOGÍA GENERAL DE CARA O HUESOS FACIALES Y TEJIDOS DENTARIOS</t>
  </si>
  <si>
    <r>
      <rPr>
        <b/>
        <sz val="8"/>
        <rFont val="Calibri"/>
        <family val="2"/>
        <scheme val="minor"/>
      </rPr>
      <t>CODIGO
CUPS</t>
    </r>
  </si>
  <si>
    <t>OBSERVACIÓN</t>
  </si>
  <si>
    <r>
      <rPr>
        <b/>
        <sz val="8"/>
        <rFont val="Calibri"/>
        <family val="2"/>
        <scheme val="minor"/>
      </rPr>
      <t>UNIDAD DE
MEDIDA</t>
    </r>
  </si>
  <si>
    <t>87.0.1.14</t>
  </si>
  <si>
    <t>RADIOGRAFÍA PANORÁMICA DE MAXILARES, SUPERIOR E INFERIOR [ORTOPANTOMOGRAFÍA]</t>
  </si>
  <si>
    <t>UNIDAD</t>
  </si>
  <si>
    <t>87.0.1.31</t>
  </si>
  <si>
    <t>RADIOGRAFÍA DE ARTICULACIÓN TEMPOROMAXILAR [ATM]</t>
  </si>
  <si>
    <t>87.0.4.40</t>
  </si>
  <si>
    <t>RADIOGRAFÍAS INTRAORALES OCLUSALES</t>
  </si>
  <si>
    <t>87.0.4.51</t>
  </si>
  <si>
    <t>RADIOGRAFÍAS INTRAORALES PERIAPICALES DIENTES ANTERIORES SUPERIORES</t>
  </si>
  <si>
    <t>87.0.4.52</t>
  </si>
  <si>
    <t>RADIOGRAFÍAS INTRAORALES PERIAPICALES DIENTES ANTERIORES INFERIORES</t>
  </si>
  <si>
    <t>87.0.4.53</t>
  </si>
  <si>
    <t>RADIOGRAFÍAS INTRAORALES PERIAPICALES ZONA DE CANINOS</t>
  </si>
  <si>
    <t>87.0.4.54</t>
  </si>
  <si>
    <t>RADIOGRAFÍAS INTRAORALES PERIAPICALES PREMOLARES</t>
  </si>
  <si>
    <t>87.0.4.55</t>
  </si>
  <si>
    <t>RADIOGRAFÍAS INTRAORALES PERIAPICALES MOLARES</t>
  </si>
  <si>
    <t>CIRUGIA</t>
  </si>
  <si>
    <t>23.0.1.</t>
  </si>
  <si>
    <t>EXODONCIAS DE DIENTES PERMANENTES</t>
  </si>
  <si>
    <t>23.0.1.01</t>
  </si>
  <si>
    <t>EXODONCIA DE DIENTE PERMANENTE UNIRRADICULAR</t>
  </si>
  <si>
    <t>23.0.1.02</t>
  </si>
  <si>
    <t>EXODONCIA DE DIENTE PERMANENTE MULTIRRADICULAR</t>
  </si>
  <si>
    <t>23.0.1.03</t>
  </si>
  <si>
    <t>EXODONCIA DE DIENTES PERMANENTES</t>
  </si>
  <si>
    <t>23.0.2.</t>
  </si>
  <si>
    <t>EXODONCIAS DE DIENTES TEMPORALES</t>
  </si>
  <si>
    <t>23.0.2.01</t>
  </si>
  <si>
    <t>EXODONCIA DE DIENTE TEMPORAL UNIRRADICULAR</t>
  </si>
  <si>
    <t>230202</t>
  </si>
  <si>
    <t>EXODONCIA DE DIENTE TEMPORAL MULTIRRADICULAR</t>
  </si>
  <si>
    <t>23.1.3.</t>
  </si>
  <si>
    <t>EXODONCIAS DE DIENTES INCLUIDOS</t>
  </si>
  <si>
    <t>23.1.3.01</t>
  </si>
  <si>
    <t>EXODONCIA DE INCLUIDO EN POSICIÓN ECTÓPICA CON ABORDAJE INTRAORAL</t>
  </si>
  <si>
    <t>23.1.3.02</t>
  </si>
  <si>
    <t>EXODONCIA DE INCLUIDO EN POSICIÓN ECTÓPICA CON ABORDAJE EXTRAORAL</t>
  </si>
  <si>
    <t>23.1.3.03</t>
  </si>
  <si>
    <t>EXODONCIA DE DIENTE INCLUIDO</t>
  </si>
  <si>
    <t>23.1.4.</t>
  </si>
  <si>
    <t>EXODONCIAS MÚLTIPLES CON ALVEOLOPLASTIA</t>
  </si>
  <si>
    <t>23.1.4.01</t>
  </si>
  <si>
    <t>EXODONCIAS MÚLTIPLES CON ALVEOLOPLASTIA, POR CUADRANTE</t>
  </si>
  <si>
    <t>23.1.5.</t>
  </si>
  <si>
    <t>COLGAJO DESPLAZADO PARA ABORDAJE DE DIENTE RETENIDO</t>
  </si>
  <si>
    <t>23.1.5.01</t>
  </si>
  <si>
    <t>COLGAJO DESPLAZADO PARA ABORDAJE DE DIENTE RETENIDO (VENTANA QUIRÚRGICA)</t>
  </si>
  <si>
    <t>25.5.</t>
  </si>
  <si>
    <t>REPARACIÓN DE LENGUA Y GLOSOPLASTIA</t>
  </si>
  <si>
    <t>NA</t>
  </si>
  <si>
    <t>25.5.0.</t>
  </si>
  <si>
    <t>REPARACIONES Y PROCEDIMIENTOS EN LENGUA</t>
  </si>
  <si>
    <t>25.5.0.06</t>
  </si>
  <si>
    <t>PLASTIA DE FRENILLO LINGUAL</t>
  </si>
  <si>
    <t>Incluye:</t>
  </si>
  <si>
    <t>LIBERACIÓN DE ADHERENCIAS (LENGUA EN ANQUILOGLOSIA)</t>
  </si>
  <si>
    <t>25.5.0.07</t>
  </si>
  <si>
    <t>DRENAJE DE COLECCIÓN EN LENGUA</t>
  </si>
  <si>
    <t>25.5.1.</t>
  </si>
  <si>
    <t>SUTURA DE LACERACIÓN DE LENGUA (GLOSORRAFIA)</t>
  </si>
  <si>
    <t>25.5.1.01</t>
  </si>
  <si>
    <t>SUTURA DE LACERACIÓN DE LENGUA (GLOSORRAFIA) VÍA ABIERTA</t>
  </si>
  <si>
    <t>26.2.</t>
  </si>
  <si>
    <t>ESCISIÓN DE LESIÓN DE GLÁNDULA SALIVAL</t>
  </si>
  <si>
    <t>26.2.0.</t>
  </si>
  <si>
    <t>RESECCIÓN DE LESIÓN DE GLÁNDULA SALIVAL</t>
  </si>
  <si>
    <t>26.2.0.01</t>
  </si>
  <si>
    <t>MARSUPIALIZACIÓN DE LA RÁNULA</t>
  </si>
  <si>
    <t>26.2.0.02</t>
  </si>
  <si>
    <t>RESECCIÓN DE MUCOCELE DE GLÁNDULA SALIVAL</t>
  </si>
  <si>
    <t>24.4.</t>
  </si>
  <si>
    <t>ESCISIÓN DE LESIÓN MAXILAR DE ORIGEN DENTARIO</t>
  </si>
  <si>
    <t>24.4.1.</t>
  </si>
  <si>
    <t>ESCISIÓN DE LESIÓN ODONTOGÉNICA</t>
  </si>
  <si>
    <t>24.4.1</t>
  </si>
  <si>
    <t>244101</t>
  </si>
  <si>
    <t>ENUCLEACION DE QUISTE ODONTOGENICO HASTA DE TRES CENTIMETROS DE DIAMETRO</t>
  </si>
  <si>
    <t>24.4.1.02</t>
  </si>
  <si>
    <t>ENUCLEACIÓN DE QUISTE ODONTOGÉNICO HASTA DE TRES CENTÍMETROS DE DIÁMETRO</t>
  </si>
  <si>
    <t>24.4.1.03</t>
  </si>
  <si>
    <t>ENUCLEACIÓN DE QUISTE ODONTOGÉNICO DE MÁS DE TRES CENTÍMETROS DE DIÁMETRO</t>
  </si>
  <si>
    <t>24.7.4.</t>
  </si>
  <si>
    <t xml:space="preserve"> FERULIZACIONES</t>
  </si>
  <si>
    <t>24.7.4.01</t>
  </si>
  <si>
    <t xml:space="preserve"> FERULIZACIÓN RÍGIDA (SUPERIOR O INFERIOR)</t>
  </si>
  <si>
    <t xml:space="preserve">24.7.4.02 </t>
  </si>
  <si>
    <t>FERULIZACIÓN SEMIRRÍGIDA (SUPERIOR O INFERIOR)</t>
  </si>
  <si>
    <t>24.7.4.03</t>
  </si>
  <si>
    <t xml:space="preserve"> FERULIZACIÓN</t>
  </si>
  <si>
    <t>768601</t>
  </si>
  <si>
    <t>INYECCION DE SUSTANCIA TERAPEUTICA EN ARTICULACION TEMPOROMANDIBULAR</t>
  </si>
  <si>
    <t>PERIODONCIA</t>
  </si>
  <si>
    <t>24.</t>
  </si>
  <si>
    <t>PROCEDIMIENTOS EN DIENTES, ENCÍAS Y ALVÉOLOS [TERAPIA PERIODONTAL]</t>
  </si>
  <si>
    <t>24.0.</t>
  </si>
  <si>
    <t>INCISIÓN DE ENCÍA O HUESO ALVEOLAR</t>
  </si>
  <si>
    <t>24.0.2.</t>
  </si>
  <si>
    <t>DETARTRAJES SUBGINGIVALES</t>
  </si>
  <si>
    <t>AQUEL DETARTRAJE QUIRÚRGICO SUPRAGINGIVAL Y SUBGINGIVAL</t>
  </si>
  <si>
    <t>24.0.2.01</t>
  </si>
  <si>
    <t>DETARTRAJE SUBGINGIVAL</t>
  </si>
  <si>
    <t>24.0.3.01</t>
  </si>
  <si>
    <t>ALISADO RADICULAR, CAMPO CERRADO</t>
  </si>
  <si>
    <t>24.0.4.01</t>
  </si>
  <si>
    <t>DRENAJE DE COLECCIÓN PERIODONTAL (CERRADO CON ALISADO RADICULAR)</t>
  </si>
  <si>
    <t>24.1.1.01</t>
  </si>
  <si>
    <t>BIOPSIA INCISIONAL DE ENCÍA</t>
  </si>
  <si>
    <t>24.1.1.02</t>
  </si>
  <si>
    <t>BIOPSIA ESCISIONAL DE ENCÍA CON CIERRE PRIMARIO</t>
  </si>
  <si>
    <t>24.1.1.03</t>
  </si>
  <si>
    <t>BIOPSIA ESCISIONAL DE ENCÍA Y RECUBRIMIENTO CON COLGAJO O INJERTO</t>
  </si>
  <si>
    <t>24.1.1.04</t>
  </si>
  <si>
    <t>BIOPSIA DE ENCÍA</t>
  </si>
  <si>
    <t>24.1.2.01</t>
  </si>
  <si>
    <t>BIOPSIA DE PARED ALVEOLAR</t>
  </si>
  <si>
    <t>24.3.1.10</t>
  </si>
  <si>
    <t>RESECCIÓN DE LESIÓN DE ENCÍA</t>
  </si>
  <si>
    <t>24.3.2.01</t>
  </si>
  <si>
    <t>SUTURA DE LACERACIÓN DE ENCÍA, MENOR DE TRES CENTÍMETROS</t>
  </si>
  <si>
    <t>24.3.2.02</t>
  </si>
  <si>
    <t>SUTURA DE LACERACIÓN DE ENCÍA, MAYOR DE TRES CENTÍMETROS</t>
  </si>
  <si>
    <t>24.3.2.03</t>
  </si>
  <si>
    <t>SUTURA DE LACERACIÓN DE ENCÍA</t>
  </si>
  <si>
    <t>24.3.3.01</t>
  </si>
  <si>
    <t>ENUCLEACIÓN DE QUISTE EPIDERMOIDE, VÍA INTRAORAL</t>
  </si>
  <si>
    <t>24.3.3.02</t>
  </si>
  <si>
    <t>ENUCLEACIÓN DE QUISTE EPIDERMOIDE, VÍA EXTRAORAL</t>
  </si>
  <si>
    <t>24.3.3.03</t>
  </si>
  <si>
    <t>ENUCLEACIÓN DE QUISTE EPIDERMOIDE</t>
  </si>
  <si>
    <t>24.3.4.01</t>
  </si>
  <si>
    <t>GINGIVECTOMÍAS</t>
  </si>
  <si>
    <t>24.3.5.02</t>
  </si>
  <si>
    <t>OPERCULECTOMÍA</t>
  </si>
  <si>
    <t>24.5.1.01</t>
  </si>
  <si>
    <t>REGULARIZACIÓN DE REBORDES</t>
  </si>
  <si>
    <t>24.5.2.01</t>
  </si>
  <si>
    <t>ALVEOLECTOMÍAS</t>
  </si>
  <si>
    <t>ODONTOPEDIATRIA</t>
  </si>
  <si>
    <t>23.4.1.02</t>
  </si>
  <si>
    <t>COLOCACIÓN O APLICACIÓN DE CORONA EN POLICARBOXILATO (PARA DIENTES TEMPORALES)</t>
  </si>
  <si>
    <t>23.4.1.03</t>
  </si>
  <si>
    <t>COLOCACIÓN O APLICACIÓN DE CORONA EN FORMA PLÁSTICA</t>
  </si>
  <si>
    <t>23.4.1.06</t>
  </si>
  <si>
    <t>COLOCACIÓN O APLICACIÓN DE CORONA PROVISIONAL</t>
  </si>
  <si>
    <t>23.7.1.02</t>
  </si>
  <si>
    <t>PULPOTOMÍA</t>
  </si>
  <si>
    <t>23.7.1.03</t>
  </si>
  <si>
    <t>PULPECTOMÍA</t>
  </si>
  <si>
    <t>23.2.2.01</t>
  </si>
  <si>
    <t>OBTURACIÓN TEMPORAL POR DIENTE</t>
  </si>
  <si>
    <t>23.2.1.02</t>
  </si>
  <si>
    <t>OBTURACIÓN DENTAL CON RESINA DE FOTOCURADO</t>
  </si>
  <si>
    <t>23.2.4.02</t>
  </si>
  <si>
    <t>RECONSTRUCCIÓN TERCIO INCISAL</t>
  </si>
  <si>
    <t>23.2.1.03</t>
  </si>
  <si>
    <t>OBTURACIÓN DENTAL CON IONÓMERO DE VIDRIO</t>
  </si>
  <si>
    <t>99.8.7.</t>
  </si>
  <si>
    <t>OTROS PROCEDIMIENTOS MISCELÁNEOS DE APOYO</t>
  </si>
  <si>
    <t>99.8.7.01</t>
  </si>
  <si>
    <t>SOPORTE ANESTÉSICO PARA CONSULTA O APOYO DIAGNÓSTICO</t>
  </si>
  <si>
    <t>2DS002</t>
  </si>
  <si>
    <t>DERECHOS DE SALA DE CIRUGÍA (QUIRÓFANOS) COMPLEJIDAD MEDIANA</t>
  </si>
  <si>
    <t>ENDONDOCIA</t>
  </si>
  <si>
    <t>237102</t>
  </si>
  <si>
    <t>PULPOTOMIA</t>
  </si>
  <si>
    <t>237103</t>
  </si>
  <si>
    <t>PULPECTOMIA</t>
  </si>
  <si>
    <t>23.7.2.</t>
  </si>
  <si>
    <t>TERAPIAS REGENERATIVAS EN ENDODONCIA</t>
  </si>
  <si>
    <t>23.7.2.01</t>
  </si>
  <si>
    <t>APEXIFICACIÓN (INDUCCIÓN DE APEXOGÉNESIS)</t>
  </si>
  <si>
    <t>23.7.2.03</t>
  </si>
  <si>
    <t>RECUBRIMIENTO PULPAR DIRECTO</t>
  </si>
  <si>
    <t>23.7.2.04</t>
  </si>
  <si>
    <t>RECUBRIMIENTO PULPAR INDIRECTO</t>
  </si>
  <si>
    <t>23.7.3.</t>
  </si>
  <si>
    <t>TERAPIAS DE CONDUCTOS RADICULARES</t>
  </si>
  <si>
    <t>23.7.3.01</t>
  </si>
  <si>
    <t>TERAPIA DE CONDUCTO RADICULAR EN DIENTE UNIRRADICULAR</t>
  </si>
  <si>
    <t>23.7.3.02</t>
  </si>
  <si>
    <t>TERAPIA DE CONDUCTO RADICULAR EN DIENTE BIRRADICULAR</t>
  </si>
  <si>
    <t>23.7.3.03</t>
  </si>
  <si>
    <t>TERAPIA DE CONDUCTO RADICULAR EN DIENTE MULTIRRADICULAR</t>
  </si>
  <si>
    <t>23.7.3.04</t>
  </si>
  <si>
    <t>TERAPIA DE CONDUCTO RADICULAR EN DIENTE TEMPORAL UNIRRADICULAR</t>
  </si>
  <si>
    <t>23.7.3.05</t>
  </si>
  <si>
    <t>TERAPIA DE CONDUCTO RADICULAR EN DIENTE TEMPORAL MULTIRRADICULAR</t>
  </si>
  <si>
    <t>23.7.3.07</t>
  </si>
  <si>
    <t>DESOBTURACIÓN DE CONDUCTO RADICULAR</t>
  </si>
  <si>
    <t>23.7.5.</t>
  </si>
  <si>
    <t>PROCEDIMIENTOS CORRECTIVOS</t>
  </si>
  <si>
    <t>23.7.5.03</t>
  </si>
  <si>
    <t>SELLADO QUIRÚRGICO DE PERFORACIÓN ENDODÓNTICA</t>
  </si>
  <si>
    <t>23.7.5.04</t>
  </si>
  <si>
    <t>SELLADO NO QUIRÚRGICO DE PERFORACIÓN ENDODÓNTICA</t>
  </si>
  <si>
    <t>23.7.6.</t>
  </si>
  <si>
    <t>FISTULIZACIONES ENDODÓNTICAS</t>
  </si>
  <si>
    <t>23.7.6.01</t>
  </si>
  <si>
    <t>FISTULIZACIÓN ENDODÓNTICA POR TREPANACIÓN Y DRENAJE</t>
  </si>
  <si>
    <t>23.7.6.02</t>
  </si>
  <si>
    <t>FISTULIZACIÓN ENDODÓNTICA POR INCISIÓN</t>
  </si>
  <si>
    <t>23.7.6.03</t>
  </si>
  <si>
    <t>FISTULIZACIÓN ENDODÓNTICA</t>
  </si>
  <si>
    <t>23.7.4.</t>
  </si>
  <si>
    <t>PROCEDIMIENTOS PERIRRADICULARES</t>
  </si>
  <si>
    <t>23.7.4.01</t>
  </si>
  <si>
    <t>CURETAJE APICAL CON APICECTOMÍA Y OBTURACIÓN RETRÓGRADA (CIRUGÍA PERIRRADICULAR)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</si>
</sst>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4" fontId="9" fillId="0" borderId="1" xfId="0" applyNumberFormat="1" applyFont="1" applyBorder="1"/>
    <xf numFmtId="164" fontId="9" fillId="0" borderId="1" xfId="0" applyNumberFormat="1" applyFont="1" applyBorder="1" applyAlignment="1">
      <alignment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43" fontId="9" fillId="0" borderId="2" xfId="1" applyFont="1" applyFill="1" applyBorder="1" applyAlignment="1">
      <alignment vertical="center"/>
    </xf>
    <xf numFmtId="43" fontId="9" fillId="0" borderId="1" xfId="1" applyFont="1" applyFill="1" applyBorder="1" applyAlignment="1">
      <alignment vertical="center"/>
    </xf>
    <xf numFmtId="43" fontId="9" fillId="0" borderId="1" xfId="1" applyFont="1" applyFill="1" applyBorder="1" applyAlignment="1">
      <alignment horizontal="center" vertical="center" wrapText="1"/>
    </xf>
    <xf numFmtId="43" fontId="9" fillId="0" borderId="0" xfId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 wrapText="1"/>
    </xf>
    <xf numFmtId="43" fontId="9" fillId="0" borderId="1" xfId="1" applyFont="1" applyBorder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vertical="center" wrapText="1"/>
    </xf>
    <xf numFmtId="43" fontId="9" fillId="3" borderId="1" xfId="1" applyFont="1" applyFill="1" applyBorder="1" applyAlignment="1">
      <alignment vertical="center"/>
    </xf>
    <xf numFmtId="43" fontId="9" fillId="3" borderId="2" xfId="1" applyFont="1" applyFill="1" applyBorder="1" applyAlignment="1">
      <alignment vertical="center"/>
    </xf>
    <xf numFmtId="43" fontId="9" fillId="3" borderId="1" xfId="1" applyFont="1" applyFill="1" applyBorder="1" applyAlignment="1">
      <alignment horizontal="center" vertical="center" wrapText="1"/>
    </xf>
    <xf numFmtId="43" fontId="9" fillId="3" borderId="0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/>
    </xf>
    <xf numFmtId="1" fontId="9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1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5</xdr:row>
      <xdr:rowOff>0</xdr:rowOff>
    </xdr:from>
    <xdr:ext cx="569185" cy="931"/>
    <xdr:pic>
      <xdr:nvPicPr>
        <xdr:cNvPr id="2" name="30770 Imagen" descr="H:\Logo-insignias.JPG">
          <a:extLst>
            <a:ext uri="{FF2B5EF4-FFF2-40B4-BE49-F238E27FC236}">
              <a16:creationId xmlns:a16="http://schemas.microsoft.com/office/drawing/2014/main" id="{D2E92156-6F15-4AD4-919C-C4D3016A80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" name="30772 Imagen" descr="H:\Logo-insignias.JPG">
          <a:extLst>
            <a:ext uri="{FF2B5EF4-FFF2-40B4-BE49-F238E27FC236}">
              <a16:creationId xmlns:a16="http://schemas.microsoft.com/office/drawing/2014/main" id="{D4F00444-884A-4B93-BF6A-BF84B22826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" name="30777 Imagen" descr="H:\Logo-insignias.JPG">
          <a:extLst>
            <a:ext uri="{FF2B5EF4-FFF2-40B4-BE49-F238E27FC236}">
              <a16:creationId xmlns:a16="http://schemas.microsoft.com/office/drawing/2014/main" id="{F187D4FC-43F8-48A1-AAEA-D7B66F3B63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" name="30778 Imagen" descr="H:\Logo-insignias.JPG">
          <a:extLst>
            <a:ext uri="{FF2B5EF4-FFF2-40B4-BE49-F238E27FC236}">
              <a16:creationId xmlns:a16="http://schemas.microsoft.com/office/drawing/2014/main" id="{B72DA3AA-CFD1-4DBE-8344-854406D9D7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" name="30779 Imagen" descr="H:\Logo-insignias.JPG">
          <a:extLst>
            <a:ext uri="{FF2B5EF4-FFF2-40B4-BE49-F238E27FC236}">
              <a16:creationId xmlns:a16="http://schemas.microsoft.com/office/drawing/2014/main" id="{8B76989F-D9F0-499D-BA63-68A6BBAA57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" name="30780 Imagen" descr="H:\Logo-insignias.JPG">
          <a:extLst>
            <a:ext uri="{FF2B5EF4-FFF2-40B4-BE49-F238E27FC236}">
              <a16:creationId xmlns:a16="http://schemas.microsoft.com/office/drawing/2014/main" id="{83361C48-7C3D-4ACF-A38F-C2C1B178DC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" name="30781 Imagen" descr="H:\Logo-insignias.JPG">
          <a:extLst>
            <a:ext uri="{FF2B5EF4-FFF2-40B4-BE49-F238E27FC236}">
              <a16:creationId xmlns:a16="http://schemas.microsoft.com/office/drawing/2014/main" id="{1CFA22D1-95FE-49B9-88E1-E222BB8939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" name="30782 Imagen" descr="H:\Logo-insignias.JPG">
          <a:extLst>
            <a:ext uri="{FF2B5EF4-FFF2-40B4-BE49-F238E27FC236}">
              <a16:creationId xmlns:a16="http://schemas.microsoft.com/office/drawing/2014/main" id="{BE8748D2-8F3F-440F-8DF2-09A9DC990E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" name="30783 Imagen" descr="H:\Logo-insignias.JPG">
          <a:extLst>
            <a:ext uri="{FF2B5EF4-FFF2-40B4-BE49-F238E27FC236}">
              <a16:creationId xmlns:a16="http://schemas.microsoft.com/office/drawing/2014/main" id="{AE029F6D-4CAD-480B-874C-ED7C4FA547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" name="30784 Imagen" descr="H:\Logo-insignias.JPG">
          <a:extLst>
            <a:ext uri="{FF2B5EF4-FFF2-40B4-BE49-F238E27FC236}">
              <a16:creationId xmlns:a16="http://schemas.microsoft.com/office/drawing/2014/main" id="{89784E5A-F735-4EE0-828D-3C851735FF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" name="30785 Imagen" descr="H:\Logo-insignias.JPG">
          <a:extLst>
            <a:ext uri="{FF2B5EF4-FFF2-40B4-BE49-F238E27FC236}">
              <a16:creationId xmlns:a16="http://schemas.microsoft.com/office/drawing/2014/main" id="{582317F0-0D7B-4E31-8D2C-826FE7E181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" name="30786 Imagen" descr="H:\Logo-insignias.JPG">
          <a:extLst>
            <a:ext uri="{FF2B5EF4-FFF2-40B4-BE49-F238E27FC236}">
              <a16:creationId xmlns:a16="http://schemas.microsoft.com/office/drawing/2014/main" id="{B51D3AC9-6CC2-405F-BC56-608B8F5024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" name="30787 Imagen" descr="H:\Logo-insignias.JPG">
          <a:extLst>
            <a:ext uri="{FF2B5EF4-FFF2-40B4-BE49-F238E27FC236}">
              <a16:creationId xmlns:a16="http://schemas.microsoft.com/office/drawing/2014/main" id="{6301142B-3BA5-425E-90EA-3D27577F43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" name="30788 Imagen" descr="H:\Logo-insignias.JPG">
          <a:extLst>
            <a:ext uri="{FF2B5EF4-FFF2-40B4-BE49-F238E27FC236}">
              <a16:creationId xmlns:a16="http://schemas.microsoft.com/office/drawing/2014/main" id="{12E9C9BE-594F-4776-A5C8-85548B852F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" name="30789 Imagen" descr="H:\Logo-insignias.JPG">
          <a:extLst>
            <a:ext uri="{FF2B5EF4-FFF2-40B4-BE49-F238E27FC236}">
              <a16:creationId xmlns:a16="http://schemas.microsoft.com/office/drawing/2014/main" id="{FB26612D-C16D-413A-9D42-623DD078B5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" name="30790 Imagen" descr="H:\Logo-insignias.JPG">
          <a:extLst>
            <a:ext uri="{FF2B5EF4-FFF2-40B4-BE49-F238E27FC236}">
              <a16:creationId xmlns:a16="http://schemas.microsoft.com/office/drawing/2014/main" id="{5161BD3B-250D-4705-B389-6421E5068B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" name="30796 Imagen" descr="H:\Logo-insignias.JPG">
          <a:extLst>
            <a:ext uri="{FF2B5EF4-FFF2-40B4-BE49-F238E27FC236}">
              <a16:creationId xmlns:a16="http://schemas.microsoft.com/office/drawing/2014/main" id="{F4D43C64-0E7A-4A3E-BABC-3D489F5A44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" name="30797 Imagen" descr="H:\Logo-insignias.JPG">
          <a:extLst>
            <a:ext uri="{FF2B5EF4-FFF2-40B4-BE49-F238E27FC236}">
              <a16:creationId xmlns:a16="http://schemas.microsoft.com/office/drawing/2014/main" id="{BA4FED7D-603E-47B1-A65D-28C4D9F757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" name="30798 Imagen" descr="H:\Logo-insignias.JPG">
          <a:extLst>
            <a:ext uri="{FF2B5EF4-FFF2-40B4-BE49-F238E27FC236}">
              <a16:creationId xmlns:a16="http://schemas.microsoft.com/office/drawing/2014/main" id="{CADB4FB1-9166-4631-91B0-6FF4212A5B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" name="30799 Imagen" descr="H:\Logo-insignias.JPG">
          <a:extLst>
            <a:ext uri="{FF2B5EF4-FFF2-40B4-BE49-F238E27FC236}">
              <a16:creationId xmlns:a16="http://schemas.microsoft.com/office/drawing/2014/main" id="{8AC08BD5-2607-4716-9E1C-0F6B3883AA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" name="30800 Imagen" descr="H:\Logo-insignias.JPG">
          <a:extLst>
            <a:ext uri="{FF2B5EF4-FFF2-40B4-BE49-F238E27FC236}">
              <a16:creationId xmlns:a16="http://schemas.microsoft.com/office/drawing/2014/main" id="{F8A10022-A916-4059-9239-1FA1B0FF9C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3" name="30801 Imagen" descr="H:\Logo-insignias.JPG">
          <a:extLst>
            <a:ext uri="{FF2B5EF4-FFF2-40B4-BE49-F238E27FC236}">
              <a16:creationId xmlns:a16="http://schemas.microsoft.com/office/drawing/2014/main" id="{2505AE57-38AB-411D-A1D5-12DAFFF9C3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4" name="30802 Imagen" descr="H:\Logo-insignias.JPG">
          <a:extLst>
            <a:ext uri="{FF2B5EF4-FFF2-40B4-BE49-F238E27FC236}">
              <a16:creationId xmlns:a16="http://schemas.microsoft.com/office/drawing/2014/main" id="{89DDF4DE-DB8A-489F-9A6F-F2C73A0FF5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5" name="30803 Imagen" descr="H:\Logo-insignias.JPG">
          <a:extLst>
            <a:ext uri="{FF2B5EF4-FFF2-40B4-BE49-F238E27FC236}">
              <a16:creationId xmlns:a16="http://schemas.microsoft.com/office/drawing/2014/main" id="{9B26BA46-0E1A-410D-95A0-193514DD99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6" name="30804 Imagen" descr="H:\Logo-insignias.JPG">
          <a:extLst>
            <a:ext uri="{FF2B5EF4-FFF2-40B4-BE49-F238E27FC236}">
              <a16:creationId xmlns:a16="http://schemas.microsoft.com/office/drawing/2014/main" id="{A7BF9813-7A83-476E-9E2A-0792B2FA41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7" name="30805 Imagen" descr="H:\Logo-insignias.JPG">
          <a:extLst>
            <a:ext uri="{FF2B5EF4-FFF2-40B4-BE49-F238E27FC236}">
              <a16:creationId xmlns:a16="http://schemas.microsoft.com/office/drawing/2014/main" id="{29FE3594-85EB-45DE-BB4B-65B0825C9E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8" name="30806 Imagen" descr="H:\Logo-insignias.JPG">
          <a:extLst>
            <a:ext uri="{FF2B5EF4-FFF2-40B4-BE49-F238E27FC236}">
              <a16:creationId xmlns:a16="http://schemas.microsoft.com/office/drawing/2014/main" id="{B497219A-8DD8-4AB5-B29C-5D1E9E5A09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9" name="30807 Imagen" descr="H:\Logo-insignias.JPG">
          <a:extLst>
            <a:ext uri="{FF2B5EF4-FFF2-40B4-BE49-F238E27FC236}">
              <a16:creationId xmlns:a16="http://schemas.microsoft.com/office/drawing/2014/main" id="{9F0C58D2-716D-4BFE-9A9F-3919023E08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0" name="30808 Imagen" descr="H:\Logo-insignias.JPG">
          <a:extLst>
            <a:ext uri="{FF2B5EF4-FFF2-40B4-BE49-F238E27FC236}">
              <a16:creationId xmlns:a16="http://schemas.microsoft.com/office/drawing/2014/main" id="{B7838E9D-CB90-45B3-A07E-E243D1349C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1" name="30809 Imagen" descr="H:\Logo-insignias.JPG">
          <a:extLst>
            <a:ext uri="{FF2B5EF4-FFF2-40B4-BE49-F238E27FC236}">
              <a16:creationId xmlns:a16="http://schemas.microsoft.com/office/drawing/2014/main" id="{10B7B38C-AB90-47BB-A68B-C773ADB8BE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2" name="30810 Imagen" descr="H:\Logo-insignias.JPG">
          <a:extLst>
            <a:ext uri="{FF2B5EF4-FFF2-40B4-BE49-F238E27FC236}">
              <a16:creationId xmlns:a16="http://schemas.microsoft.com/office/drawing/2014/main" id="{78AFCE35-5D8C-4023-AE52-68DC889F68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3" name="30811 Imagen" descr="H:\Logo-insignias.JPG">
          <a:extLst>
            <a:ext uri="{FF2B5EF4-FFF2-40B4-BE49-F238E27FC236}">
              <a16:creationId xmlns:a16="http://schemas.microsoft.com/office/drawing/2014/main" id="{ECAB55FF-FD5F-4698-999A-1384904D38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4" name="30812 Imagen" descr="H:\Logo-insignias.JPG">
          <a:extLst>
            <a:ext uri="{FF2B5EF4-FFF2-40B4-BE49-F238E27FC236}">
              <a16:creationId xmlns:a16="http://schemas.microsoft.com/office/drawing/2014/main" id="{B6F5940C-9928-4751-AC9F-59526A70F8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5" name="30813 Imagen" descr="H:\Logo-insignias.JPG">
          <a:extLst>
            <a:ext uri="{FF2B5EF4-FFF2-40B4-BE49-F238E27FC236}">
              <a16:creationId xmlns:a16="http://schemas.microsoft.com/office/drawing/2014/main" id="{D33E31C5-97BB-4F12-83BE-6D616A5AF2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6" name="30814 Imagen" descr="H:\Logo-insignias.JPG">
          <a:extLst>
            <a:ext uri="{FF2B5EF4-FFF2-40B4-BE49-F238E27FC236}">
              <a16:creationId xmlns:a16="http://schemas.microsoft.com/office/drawing/2014/main" id="{DB6C54C9-D466-434C-9960-996E25A934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7" name="30815 Imagen" descr="H:\Logo-insignias.JPG">
          <a:extLst>
            <a:ext uri="{FF2B5EF4-FFF2-40B4-BE49-F238E27FC236}">
              <a16:creationId xmlns:a16="http://schemas.microsoft.com/office/drawing/2014/main" id="{F9C3ED1A-F2D9-42FC-8306-092CBA2E4A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8" name="30816 Imagen" descr="H:\Logo-insignias.JPG">
          <a:extLst>
            <a:ext uri="{FF2B5EF4-FFF2-40B4-BE49-F238E27FC236}">
              <a16:creationId xmlns:a16="http://schemas.microsoft.com/office/drawing/2014/main" id="{EC6AE791-D2BE-4FF0-AAA6-921AFBD8DE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39" name="30817 Imagen" descr="H:\Logo-insignias.JPG">
          <a:extLst>
            <a:ext uri="{FF2B5EF4-FFF2-40B4-BE49-F238E27FC236}">
              <a16:creationId xmlns:a16="http://schemas.microsoft.com/office/drawing/2014/main" id="{ED0EFA38-B38E-415B-A127-F07BC08084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0" name="30818 Imagen" descr="H:\Logo-insignias.JPG">
          <a:extLst>
            <a:ext uri="{FF2B5EF4-FFF2-40B4-BE49-F238E27FC236}">
              <a16:creationId xmlns:a16="http://schemas.microsoft.com/office/drawing/2014/main" id="{670226A9-57F3-492E-A0FD-34B0C03B0B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1" name="30819 Imagen" descr="H:\Logo-insignias.JPG">
          <a:extLst>
            <a:ext uri="{FF2B5EF4-FFF2-40B4-BE49-F238E27FC236}">
              <a16:creationId xmlns:a16="http://schemas.microsoft.com/office/drawing/2014/main" id="{EFEDE423-A653-43BF-9DD6-25F49D730C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2" name="30820 Imagen" descr="H:\Logo-insignias.JPG">
          <a:extLst>
            <a:ext uri="{FF2B5EF4-FFF2-40B4-BE49-F238E27FC236}">
              <a16:creationId xmlns:a16="http://schemas.microsoft.com/office/drawing/2014/main" id="{CCB54C8A-BF61-46EB-A322-BA97F7405F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3" name="30821 Imagen" descr="H:\Logo-insignias.JPG">
          <a:extLst>
            <a:ext uri="{FF2B5EF4-FFF2-40B4-BE49-F238E27FC236}">
              <a16:creationId xmlns:a16="http://schemas.microsoft.com/office/drawing/2014/main" id="{F27DA477-1073-4402-8291-4B1F78DB57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4" name="30822 Imagen" descr="H:\Logo-insignias.JPG">
          <a:extLst>
            <a:ext uri="{FF2B5EF4-FFF2-40B4-BE49-F238E27FC236}">
              <a16:creationId xmlns:a16="http://schemas.microsoft.com/office/drawing/2014/main" id="{55B59042-28F4-4636-9A4F-3C2B7DCC09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5" name="30823 Imagen" descr="H:\Logo-insignias.JPG">
          <a:extLst>
            <a:ext uri="{FF2B5EF4-FFF2-40B4-BE49-F238E27FC236}">
              <a16:creationId xmlns:a16="http://schemas.microsoft.com/office/drawing/2014/main" id="{8F5CC630-11A6-4B2E-8BD4-92D145D33E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6" name="30824 Imagen" descr="H:\Logo-insignias.JPG">
          <a:extLst>
            <a:ext uri="{FF2B5EF4-FFF2-40B4-BE49-F238E27FC236}">
              <a16:creationId xmlns:a16="http://schemas.microsoft.com/office/drawing/2014/main" id="{D70DA173-4CFE-4339-B0BB-F06FB947B5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7" name="30825 Imagen" descr="H:\Logo-insignias.JPG">
          <a:extLst>
            <a:ext uri="{FF2B5EF4-FFF2-40B4-BE49-F238E27FC236}">
              <a16:creationId xmlns:a16="http://schemas.microsoft.com/office/drawing/2014/main" id="{B3804BC2-A829-4096-94D7-B6E2ACA339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8" name="30826 Imagen" descr="H:\Logo-insignias.JPG">
          <a:extLst>
            <a:ext uri="{FF2B5EF4-FFF2-40B4-BE49-F238E27FC236}">
              <a16:creationId xmlns:a16="http://schemas.microsoft.com/office/drawing/2014/main" id="{2329440A-E347-4A61-BA0A-9E6CCEC533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49" name="30827 Imagen" descr="H:\Logo-insignias.JPG">
          <a:extLst>
            <a:ext uri="{FF2B5EF4-FFF2-40B4-BE49-F238E27FC236}">
              <a16:creationId xmlns:a16="http://schemas.microsoft.com/office/drawing/2014/main" id="{BF7F55B8-0F35-4781-9CD7-C2D24EA95B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0" name="30828 Imagen" descr="H:\Logo-insignias.JPG">
          <a:extLst>
            <a:ext uri="{FF2B5EF4-FFF2-40B4-BE49-F238E27FC236}">
              <a16:creationId xmlns:a16="http://schemas.microsoft.com/office/drawing/2014/main" id="{7FD68E05-446C-4E3B-B202-0108F72449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1" name="30829 Imagen" descr="H:\Logo-insignias.JPG">
          <a:extLst>
            <a:ext uri="{FF2B5EF4-FFF2-40B4-BE49-F238E27FC236}">
              <a16:creationId xmlns:a16="http://schemas.microsoft.com/office/drawing/2014/main" id="{8984FD70-9B04-4165-B726-F8E4187D90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2" name="30830 Imagen" descr="H:\Logo-insignias.JPG">
          <a:extLst>
            <a:ext uri="{FF2B5EF4-FFF2-40B4-BE49-F238E27FC236}">
              <a16:creationId xmlns:a16="http://schemas.microsoft.com/office/drawing/2014/main" id="{950C3831-7122-430F-A3A4-4F3D8F74E5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3" name="30831 Imagen" descr="H:\Logo-insignias.JPG">
          <a:extLst>
            <a:ext uri="{FF2B5EF4-FFF2-40B4-BE49-F238E27FC236}">
              <a16:creationId xmlns:a16="http://schemas.microsoft.com/office/drawing/2014/main" id="{88D354BD-207C-47DD-BF31-CDE4153895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4" name="30832 Imagen" descr="H:\Logo-insignias.JPG">
          <a:extLst>
            <a:ext uri="{FF2B5EF4-FFF2-40B4-BE49-F238E27FC236}">
              <a16:creationId xmlns:a16="http://schemas.microsoft.com/office/drawing/2014/main" id="{BF24E5C6-29FB-4097-9AC5-A35C228D55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5" name="30833 Imagen" descr="H:\Logo-insignias.JPG">
          <a:extLst>
            <a:ext uri="{FF2B5EF4-FFF2-40B4-BE49-F238E27FC236}">
              <a16:creationId xmlns:a16="http://schemas.microsoft.com/office/drawing/2014/main" id="{643B4F20-E83D-4A41-8D9B-B1880A76D3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6" name="30834 Imagen" descr="H:\Logo-insignias.JPG">
          <a:extLst>
            <a:ext uri="{FF2B5EF4-FFF2-40B4-BE49-F238E27FC236}">
              <a16:creationId xmlns:a16="http://schemas.microsoft.com/office/drawing/2014/main" id="{B41251DD-594B-4CAE-BDEE-CB6473F97E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7" name="30835 Imagen" descr="H:\Logo-insignias.JPG">
          <a:extLst>
            <a:ext uri="{FF2B5EF4-FFF2-40B4-BE49-F238E27FC236}">
              <a16:creationId xmlns:a16="http://schemas.microsoft.com/office/drawing/2014/main" id="{627DF9A4-DCD1-44DC-9B08-BBBE6DA48D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8" name="30847 Imagen" descr="H:\Logo-insignias.JPG">
          <a:extLst>
            <a:ext uri="{FF2B5EF4-FFF2-40B4-BE49-F238E27FC236}">
              <a16:creationId xmlns:a16="http://schemas.microsoft.com/office/drawing/2014/main" id="{21CC30CB-9565-4987-B622-835CF0BC87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59" name="30848 Imagen" descr="H:\Logo-insignias.JPG">
          <a:extLst>
            <a:ext uri="{FF2B5EF4-FFF2-40B4-BE49-F238E27FC236}">
              <a16:creationId xmlns:a16="http://schemas.microsoft.com/office/drawing/2014/main" id="{440BAEBC-954D-4E83-841B-7D6F250669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0" name="30849 Imagen" descr="H:\Logo-insignias.JPG">
          <a:extLst>
            <a:ext uri="{FF2B5EF4-FFF2-40B4-BE49-F238E27FC236}">
              <a16:creationId xmlns:a16="http://schemas.microsoft.com/office/drawing/2014/main" id="{C861B4E0-5FF3-4A08-ACD3-0EBE49EF5A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1" name="30850 Imagen" descr="H:\Logo-insignias.JPG">
          <a:extLst>
            <a:ext uri="{FF2B5EF4-FFF2-40B4-BE49-F238E27FC236}">
              <a16:creationId xmlns:a16="http://schemas.microsoft.com/office/drawing/2014/main" id="{1A57845E-1A5F-4B0F-BB41-7584C52EF6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2" name="30851 Imagen" descr="H:\Logo-insignias.JPG">
          <a:extLst>
            <a:ext uri="{FF2B5EF4-FFF2-40B4-BE49-F238E27FC236}">
              <a16:creationId xmlns:a16="http://schemas.microsoft.com/office/drawing/2014/main" id="{1E313C45-9A51-43B2-91AE-A30B962AEE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3" name="30852 Imagen" descr="H:\Logo-insignias.JPG">
          <a:extLst>
            <a:ext uri="{FF2B5EF4-FFF2-40B4-BE49-F238E27FC236}">
              <a16:creationId xmlns:a16="http://schemas.microsoft.com/office/drawing/2014/main" id="{40FDDBA7-CB85-40F8-9245-0E01F8491E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4" name="30853 Imagen" descr="H:\Logo-insignias.JPG">
          <a:extLst>
            <a:ext uri="{FF2B5EF4-FFF2-40B4-BE49-F238E27FC236}">
              <a16:creationId xmlns:a16="http://schemas.microsoft.com/office/drawing/2014/main" id="{CBB41592-CE9B-4853-973F-7BE0F7B2ED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5" name="30854 Imagen" descr="H:\Logo-insignias.JPG">
          <a:extLst>
            <a:ext uri="{FF2B5EF4-FFF2-40B4-BE49-F238E27FC236}">
              <a16:creationId xmlns:a16="http://schemas.microsoft.com/office/drawing/2014/main" id="{B90FDA3A-0269-4C06-B528-24119511DD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6" name="30855 Imagen" descr="H:\Logo-insignias.JPG">
          <a:extLst>
            <a:ext uri="{FF2B5EF4-FFF2-40B4-BE49-F238E27FC236}">
              <a16:creationId xmlns:a16="http://schemas.microsoft.com/office/drawing/2014/main" id="{4B023346-2D66-4A3B-B0D1-16D0C02406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7" name="30856 Imagen" descr="H:\Logo-insignias.JPG">
          <a:extLst>
            <a:ext uri="{FF2B5EF4-FFF2-40B4-BE49-F238E27FC236}">
              <a16:creationId xmlns:a16="http://schemas.microsoft.com/office/drawing/2014/main" id="{7635179A-9291-468A-B1F5-45A3BD68EE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8" name="30857 Imagen" descr="H:\Logo-insignias.JPG">
          <a:extLst>
            <a:ext uri="{FF2B5EF4-FFF2-40B4-BE49-F238E27FC236}">
              <a16:creationId xmlns:a16="http://schemas.microsoft.com/office/drawing/2014/main" id="{15A776A7-02E2-4066-8E0B-183CF28F0C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69" name="30858 Imagen" descr="H:\Logo-insignias.JPG">
          <a:extLst>
            <a:ext uri="{FF2B5EF4-FFF2-40B4-BE49-F238E27FC236}">
              <a16:creationId xmlns:a16="http://schemas.microsoft.com/office/drawing/2014/main" id="{F1DDC076-D45C-4D89-9F56-0FFB508509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0" name="30859 Imagen" descr="H:\Logo-insignias.JPG">
          <a:extLst>
            <a:ext uri="{FF2B5EF4-FFF2-40B4-BE49-F238E27FC236}">
              <a16:creationId xmlns:a16="http://schemas.microsoft.com/office/drawing/2014/main" id="{CE66421B-DADC-4540-ABB2-075442ED0D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1" name="30860 Imagen" descr="H:\Logo-insignias.JPG">
          <a:extLst>
            <a:ext uri="{FF2B5EF4-FFF2-40B4-BE49-F238E27FC236}">
              <a16:creationId xmlns:a16="http://schemas.microsoft.com/office/drawing/2014/main" id="{3559326C-4F1C-4F38-8EB2-CADEC9CB82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2" name="30861 Imagen" descr="H:\Logo-insignias.JPG">
          <a:extLst>
            <a:ext uri="{FF2B5EF4-FFF2-40B4-BE49-F238E27FC236}">
              <a16:creationId xmlns:a16="http://schemas.microsoft.com/office/drawing/2014/main" id="{422F8CD3-6DBE-416F-805A-80ADE7042F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3" name="30862 Imagen" descr="H:\Logo-insignias.JPG">
          <a:extLst>
            <a:ext uri="{FF2B5EF4-FFF2-40B4-BE49-F238E27FC236}">
              <a16:creationId xmlns:a16="http://schemas.microsoft.com/office/drawing/2014/main" id="{617AA997-6B03-41ED-864A-895F3FC00C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4" name="30863 Imagen" descr="H:\Logo-insignias.JPG">
          <a:extLst>
            <a:ext uri="{FF2B5EF4-FFF2-40B4-BE49-F238E27FC236}">
              <a16:creationId xmlns:a16="http://schemas.microsoft.com/office/drawing/2014/main" id="{003771D6-4B1B-47F7-B89E-B56E9852B7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5" name="30864 Imagen" descr="H:\Logo-insignias.JPG">
          <a:extLst>
            <a:ext uri="{FF2B5EF4-FFF2-40B4-BE49-F238E27FC236}">
              <a16:creationId xmlns:a16="http://schemas.microsoft.com/office/drawing/2014/main" id="{9C52DF3A-7865-482A-94E4-11856B0643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6" name="30865 Imagen" descr="H:\Logo-insignias.JPG">
          <a:extLst>
            <a:ext uri="{FF2B5EF4-FFF2-40B4-BE49-F238E27FC236}">
              <a16:creationId xmlns:a16="http://schemas.microsoft.com/office/drawing/2014/main" id="{9F414BA6-4CD2-4AB5-AD79-4D4C249B4C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7" name="30866 Imagen" descr="H:\Logo-insignias.JPG">
          <a:extLst>
            <a:ext uri="{FF2B5EF4-FFF2-40B4-BE49-F238E27FC236}">
              <a16:creationId xmlns:a16="http://schemas.microsoft.com/office/drawing/2014/main" id="{AE39F4D3-7147-4807-A5CF-8854D5BC55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8" name="30867 Imagen" descr="H:\Logo-insignias.JPG">
          <a:extLst>
            <a:ext uri="{FF2B5EF4-FFF2-40B4-BE49-F238E27FC236}">
              <a16:creationId xmlns:a16="http://schemas.microsoft.com/office/drawing/2014/main" id="{085655B1-55F6-4126-9F3F-47DFF9BA3D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79" name="30868 Imagen" descr="H:\Logo-insignias.JPG">
          <a:extLst>
            <a:ext uri="{FF2B5EF4-FFF2-40B4-BE49-F238E27FC236}">
              <a16:creationId xmlns:a16="http://schemas.microsoft.com/office/drawing/2014/main" id="{3D188F4F-8182-4189-B890-3BD64328CA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0" name="30770 Imagen" descr="H:\Logo-insignias.JPG">
          <a:extLst>
            <a:ext uri="{FF2B5EF4-FFF2-40B4-BE49-F238E27FC236}">
              <a16:creationId xmlns:a16="http://schemas.microsoft.com/office/drawing/2014/main" id="{58398447-B43C-4BCD-9554-4188B84CDF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1" name="30772 Imagen" descr="H:\Logo-insignias.JPG">
          <a:extLst>
            <a:ext uri="{FF2B5EF4-FFF2-40B4-BE49-F238E27FC236}">
              <a16:creationId xmlns:a16="http://schemas.microsoft.com/office/drawing/2014/main" id="{B1CA4CC9-5E8F-409D-83F4-63F74C5DEE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2" name="30777 Imagen" descr="H:\Logo-insignias.JPG">
          <a:extLst>
            <a:ext uri="{FF2B5EF4-FFF2-40B4-BE49-F238E27FC236}">
              <a16:creationId xmlns:a16="http://schemas.microsoft.com/office/drawing/2014/main" id="{0F4EFFC5-A9FB-45A0-919D-E1FE038B72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3" name="30778 Imagen" descr="H:\Logo-insignias.JPG">
          <a:extLst>
            <a:ext uri="{FF2B5EF4-FFF2-40B4-BE49-F238E27FC236}">
              <a16:creationId xmlns:a16="http://schemas.microsoft.com/office/drawing/2014/main" id="{9761F222-1B7B-4E66-8A8D-6BB3AC28E8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4" name="30779 Imagen" descr="H:\Logo-insignias.JPG">
          <a:extLst>
            <a:ext uri="{FF2B5EF4-FFF2-40B4-BE49-F238E27FC236}">
              <a16:creationId xmlns:a16="http://schemas.microsoft.com/office/drawing/2014/main" id="{D1C09238-6F88-4DC3-9583-634CE58F63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5" name="30780 Imagen" descr="H:\Logo-insignias.JPG">
          <a:extLst>
            <a:ext uri="{FF2B5EF4-FFF2-40B4-BE49-F238E27FC236}">
              <a16:creationId xmlns:a16="http://schemas.microsoft.com/office/drawing/2014/main" id="{D210E07E-0F5E-49C8-96FA-C37ED22905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6" name="30781 Imagen" descr="H:\Logo-insignias.JPG">
          <a:extLst>
            <a:ext uri="{FF2B5EF4-FFF2-40B4-BE49-F238E27FC236}">
              <a16:creationId xmlns:a16="http://schemas.microsoft.com/office/drawing/2014/main" id="{8D890695-3F59-4043-AF33-C62296F872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7" name="30782 Imagen" descr="H:\Logo-insignias.JPG">
          <a:extLst>
            <a:ext uri="{FF2B5EF4-FFF2-40B4-BE49-F238E27FC236}">
              <a16:creationId xmlns:a16="http://schemas.microsoft.com/office/drawing/2014/main" id="{F2A9F5A8-AE3B-4001-BAF7-83A39F25ED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8" name="30783 Imagen" descr="H:\Logo-insignias.JPG">
          <a:extLst>
            <a:ext uri="{FF2B5EF4-FFF2-40B4-BE49-F238E27FC236}">
              <a16:creationId xmlns:a16="http://schemas.microsoft.com/office/drawing/2014/main" id="{A0B550BD-829F-4BCB-90DD-4C29A85220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89" name="30784 Imagen" descr="H:\Logo-insignias.JPG">
          <a:extLst>
            <a:ext uri="{FF2B5EF4-FFF2-40B4-BE49-F238E27FC236}">
              <a16:creationId xmlns:a16="http://schemas.microsoft.com/office/drawing/2014/main" id="{E4437F43-1F9E-49D8-9972-668A778451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0" name="30785 Imagen" descr="H:\Logo-insignias.JPG">
          <a:extLst>
            <a:ext uri="{FF2B5EF4-FFF2-40B4-BE49-F238E27FC236}">
              <a16:creationId xmlns:a16="http://schemas.microsoft.com/office/drawing/2014/main" id="{D0F59AD6-CDD8-4C6A-B8BF-F7749A30E8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1" name="30786 Imagen" descr="H:\Logo-insignias.JPG">
          <a:extLst>
            <a:ext uri="{FF2B5EF4-FFF2-40B4-BE49-F238E27FC236}">
              <a16:creationId xmlns:a16="http://schemas.microsoft.com/office/drawing/2014/main" id="{2727AE3E-499D-41A0-A4BB-EF4C114A8E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2" name="30787 Imagen" descr="H:\Logo-insignias.JPG">
          <a:extLst>
            <a:ext uri="{FF2B5EF4-FFF2-40B4-BE49-F238E27FC236}">
              <a16:creationId xmlns:a16="http://schemas.microsoft.com/office/drawing/2014/main" id="{C69009A5-9154-42E5-89B5-C65363C21A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3" name="30788 Imagen" descr="H:\Logo-insignias.JPG">
          <a:extLst>
            <a:ext uri="{FF2B5EF4-FFF2-40B4-BE49-F238E27FC236}">
              <a16:creationId xmlns:a16="http://schemas.microsoft.com/office/drawing/2014/main" id="{C0D4017D-BB32-4E0B-970D-ADB7C83242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4" name="30789 Imagen" descr="H:\Logo-insignias.JPG">
          <a:extLst>
            <a:ext uri="{FF2B5EF4-FFF2-40B4-BE49-F238E27FC236}">
              <a16:creationId xmlns:a16="http://schemas.microsoft.com/office/drawing/2014/main" id="{93DA78B9-A781-48E7-8F3B-D4D63C3358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5" name="30790 Imagen" descr="H:\Logo-insignias.JPG">
          <a:extLst>
            <a:ext uri="{FF2B5EF4-FFF2-40B4-BE49-F238E27FC236}">
              <a16:creationId xmlns:a16="http://schemas.microsoft.com/office/drawing/2014/main" id="{A772A3F8-5E48-419F-9712-2AC5F44340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6" name="30796 Imagen" descr="H:\Logo-insignias.JPG">
          <a:extLst>
            <a:ext uri="{FF2B5EF4-FFF2-40B4-BE49-F238E27FC236}">
              <a16:creationId xmlns:a16="http://schemas.microsoft.com/office/drawing/2014/main" id="{51188755-347D-4242-9591-431583078B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7" name="30797 Imagen" descr="H:\Logo-insignias.JPG">
          <a:extLst>
            <a:ext uri="{FF2B5EF4-FFF2-40B4-BE49-F238E27FC236}">
              <a16:creationId xmlns:a16="http://schemas.microsoft.com/office/drawing/2014/main" id="{D56E0EE4-ECA1-4A66-B191-6B4664B6F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8" name="30798 Imagen" descr="H:\Logo-insignias.JPG">
          <a:extLst>
            <a:ext uri="{FF2B5EF4-FFF2-40B4-BE49-F238E27FC236}">
              <a16:creationId xmlns:a16="http://schemas.microsoft.com/office/drawing/2014/main" id="{87D70840-622E-4CE9-8DC4-86B706BAB4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99" name="30799 Imagen" descr="H:\Logo-insignias.JPG">
          <a:extLst>
            <a:ext uri="{FF2B5EF4-FFF2-40B4-BE49-F238E27FC236}">
              <a16:creationId xmlns:a16="http://schemas.microsoft.com/office/drawing/2014/main" id="{50C40276-D90B-4FAF-A5F4-F102A69F38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0" name="30800 Imagen" descr="H:\Logo-insignias.JPG">
          <a:extLst>
            <a:ext uri="{FF2B5EF4-FFF2-40B4-BE49-F238E27FC236}">
              <a16:creationId xmlns:a16="http://schemas.microsoft.com/office/drawing/2014/main" id="{31DDD667-69EA-4649-896E-819AB3595B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1" name="30801 Imagen" descr="H:\Logo-insignias.JPG">
          <a:extLst>
            <a:ext uri="{FF2B5EF4-FFF2-40B4-BE49-F238E27FC236}">
              <a16:creationId xmlns:a16="http://schemas.microsoft.com/office/drawing/2014/main" id="{97B71709-B2DC-4725-A7F4-70F4FB66E7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2" name="30802 Imagen" descr="H:\Logo-insignias.JPG">
          <a:extLst>
            <a:ext uri="{FF2B5EF4-FFF2-40B4-BE49-F238E27FC236}">
              <a16:creationId xmlns:a16="http://schemas.microsoft.com/office/drawing/2014/main" id="{1B916136-F95D-4A69-9AB5-990D4A6168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3" name="30803 Imagen" descr="H:\Logo-insignias.JPG">
          <a:extLst>
            <a:ext uri="{FF2B5EF4-FFF2-40B4-BE49-F238E27FC236}">
              <a16:creationId xmlns:a16="http://schemas.microsoft.com/office/drawing/2014/main" id="{730C436A-F21B-4549-B220-55C214CB63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4" name="30804 Imagen" descr="H:\Logo-insignias.JPG">
          <a:extLst>
            <a:ext uri="{FF2B5EF4-FFF2-40B4-BE49-F238E27FC236}">
              <a16:creationId xmlns:a16="http://schemas.microsoft.com/office/drawing/2014/main" id="{44DBD89E-851F-4498-B012-4FC9726B85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5" name="30805 Imagen" descr="H:\Logo-insignias.JPG">
          <a:extLst>
            <a:ext uri="{FF2B5EF4-FFF2-40B4-BE49-F238E27FC236}">
              <a16:creationId xmlns:a16="http://schemas.microsoft.com/office/drawing/2014/main" id="{AC2CBC98-0855-44C2-9B22-BC05074135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6" name="30806 Imagen" descr="H:\Logo-insignias.JPG">
          <a:extLst>
            <a:ext uri="{FF2B5EF4-FFF2-40B4-BE49-F238E27FC236}">
              <a16:creationId xmlns:a16="http://schemas.microsoft.com/office/drawing/2014/main" id="{B0496944-2906-4774-86DA-2F07654FD7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7" name="30807 Imagen" descr="H:\Logo-insignias.JPG">
          <a:extLst>
            <a:ext uri="{FF2B5EF4-FFF2-40B4-BE49-F238E27FC236}">
              <a16:creationId xmlns:a16="http://schemas.microsoft.com/office/drawing/2014/main" id="{CEC6D889-EA25-4290-89D1-A6337A3512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8" name="30808 Imagen" descr="H:\Logo-insignias.JPG">
          <a:extLst>
            <a:ext uri="{FF2B5EF4-FFF2-40B4-BE49-F238E27FC236}">
              <a16:creationId xmlns:a16="http://schemas.microsoft.com/office/drawing/2014/main" id="{C21C3CD5-F15B-447B-BAE4-01AC95B806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09" name="30809 Imagen" descr="H:\Logo-insignias.JPG">
          <a:extLst>
            <a:ext uri="{FF2B5EF4-FFF2-40B4-BE49-F238E27FC236}">
              <a16:creationId xmlns:a16="http://schemas.microsoft.com/office/drawing/2014/main" id="{4A330D82-295D-4504-8B4E-A94F1D6A8D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0" name="30810 Imagen" descr="H:\Logo-insignias.JPG">
          <a:extLst>
            <a:ext uri="{FF2B5EF4-FFF2-40B4-BE49-F238E27FC236}">
              <a16:creationId xmlns:a16="http://schemas.microsoft.com/office/drawing/2014/main" id="{5D65F29F-2D8B-4EEE-8DD6-ACA820A31B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1" name="30811 Imagen" descr="H:\Logo-insignias.JPG">
          <a:extLst>
            <a:ext uri="{FF2B5EF4-FFF2-40B4-BE49-F238E27FC236}">
              <a16:creationId xmlns:a16="http://schemas.microsoft.com/office/drawing/2014/main" id="{18927BE0-C5E0-488F-BB46-3EF410C439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2" name="30812 Imagen" descr="H:\Logo-insignias.JPG">
          <a:extLst>
            <a:ext uri="{FF2B5EF4-FFF2-40B4-BE49-F238E27FC236}">
              <a16:creationId xmlns:a16="http://schemas.microsoft.com/office/drawing/2014/main" id="{42C47129-1A12-4A7D-9961-B052433FB6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3" name="30813 Imagen" descr="H:\Logo-insignias.JPG">
          <a:extLst>
            <a:ext uri="{FF2B5EF4-FFF2-40B4-BE49-F238E27FC236}">
              <a16:creationId xmlns:a16="http://schemas.microsoft.com/office/drawing/2014/main" id="{045B97AE-E370-48B0-825B-6720221EF5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4" name="30814 Imagen" descr="H:\Logo-insignias.JPG">
          <a:extLst>
            <a:ext uri="{FF2B5EF4-FFF2-40B4-BE49-F238E27FC236}">
              <a16:creationId xmlns:a16="http://schemas.microsoft.com/office/drawing/2014/main" id="{8C76C581-E1E9-4419-9394-5ACE61CFD8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5" name="30815 Imagen" descr="H:\Logo-insignias.JPG">
          <a:extLst>
            <a:ext uri="{FF2B5EF4-FFF2-40B4-BE49-F238E27FC236}">
              <a16:creationId xmlns:a16="http://schemas.microsoft.com/office/drawing/2014/main" id="{4CD4E0AE-B9B7-4549-A1BE-1F93D45931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6" name="30816 Imagen" descr="H:\Logo-insignias.JPG">
          <a:extLst>
            <a:ext uri="{FF2B5EF4-FFF2-40B4-BE49-F238E27FC236}">
              <a16:creationId xmlns:a16="http://schemas.microsoft.com/office/drawing/2014/main" id="{3D71806B-27DD-4F87-AC85-5C51E31ED8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7" name="30817 Imagen" descr="H:\Logo-insignias.JPG">
          <a:extLst>
            <a:ext uri="{FF2B5EF4-FFF2-40B4-BE49-F238E27FC236}">
              <a16:creationId xmlns:a16="http://schemas.microsoft.com/office/drawing/2014/main" id="{CEE99981-ED88-44C2-B94E-5077E37EFA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8" name="30818 Imagen" descr="H:\Logo-insignias.JPG">
          <a:extLst>
            <a:ext uri="{FF2B5EF4-FFF2-40B4-BE49-F238E27FC236}">
              <a16:creationId xmlns:a16="http://schemas.microsoft.com/office/drawing/2014/main" id="{AA6BF220-546B-455A-AFD3-66EAF39322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19" name="30819 Imagen" descr="H:\Logo-insignias.JPG">
          <a:extLst>
            <a:ext uri="{FF2B5EF4-FFF2-40B4-BE49-F238E27FC236}">
              <a16:creationId xmlns:a16="http://schemas.microsoft.com/office/drawing/2014/main" id="{B68404D2-B982-439E-83B3-0AC8B652DC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0" name="30820 Imagen" descr="H:\Logo-insignias.JPG">
          <a:extLst>
            <a:ext uri="{FF2B5EF4-FFF2-40B4-BE49-F238E27FC236}">
              <a16:creationId xmlns:a16="http://schemas.microsoft.com/office/drawing/2014/main" id="{C705FAA2-FA47-4547-8F17-C242CCE343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1" name="30821 Imagen" descr="H:\Logo-insignias.JPG">
          <a:extLst>
            <a:ext uri="{FF2B5EF4-FFF2-40B4-BE49-F238E27FC236}">
              <a16:creationId xmlns:a16="http://schemas.microsoft.com/office/drawing/2014/main" id="{2BACBCAE-E4B1-4000-B4B5-398F9CBDFA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2" name="30822 Imagen" descr="H:\Logo-insignias.JPG">
          <a:extLst>
            <a:ext uri="{FF2B5EF4-FFF2-40B4-BE49-F238E27FC236}">
              <a16:creationId xmlns:a16="http://schemas.microsoft.com/office/drawing/2014/main" id="{1896CA93-E1F9-4BE5-BDF4-CCF53684EB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3" name="30823 Imagen" descr="H:\Logo-insignias.JPG">
          <a:extLst>
            <a:ext uri="{FF2B5EF4-FFF2-40B4-BE49-F238E27FC236}">
              <a16:creationId xmlns:a16="http://schemas.microsoft.com/office/drawing/2014/main" id="{36C376A7-FF3D-4B9D-BDDC-5D1E806DBF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4" name="30824 Imagen" descr="H:\Logo-insignias.JPG">
          <a:extLst>
            <a:ext uri="{FF2B5EF4-FFF2-40B4-BE49-F238E27FC236}">
              <a16:creationId xmlns:a16="http://schemas.microsoft.com/office/drawing/2014/main" id="{DE2C83D8-0399-437A-9571-1475A27A6E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5" name="30825 Imagen" descr="H:\Logo-insignias.JPG">
          <a:extLst>
            <a:ext uri="{FF2B5EF4-FFF2-40B4-BE49-F238E27FC236}">
              <a16:creationId xmlns:a16="http://schemas.microsoft.com/office/drawing/2014/main" id="{D21E64E8-2B4A-472A-A1FA-8399B8AF2A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6" name="30826 Imagen" descr="H:\Logo-insignias.JPG">
          <a:extLst>
            <a:ext uri="{FF2B5EF4-FFF2-40B4-BE49-F238E27FC236}">
              <a16:creationId xmlns:a16="http://schemas.microsoft.com/office/drawing/2014/main" id="{600CEA20-A516-4331-A407-749686A767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7" name="30827 Imagen" descr="H:\Logo-insignias.JPG">
          <a:extLst>
            <a:ext uri="{FF2B5EF4-FFF2-40B4-BE49-F238E27FC236}">
              <a16:creationId xmlns:a16="http://schemas.microsoft.com/office/drawing/2014/main" id="{2035A252-6A0B-4624-85F7-E4385B1562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8" name="30828 Imagen" descr="H:\Logo-insignias.JPG">
          <a:extLst>
            <a:ext uri="{FF2B5EF4-FFF2-40B4-BE49-F238E27FC236}">
              <a16:creationId xmlns:a16="http://schemas.microsoft.com/office/drawing/2014/main" id="{80096337-F0E9-412A-8FEB-4B63C91914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29" name="30829 Imagen" descr="H:\Logo-insignias.JPG">
          <a:extLst>
            <a:ext uri="{FF2B5EF4-FFF2-40B4-BE49-F238E27FC236}">
              <a16:creationId xmlns:a16="http://schemas.microsoft.com/office/drawing/2014/main" id="{F7875BA0-D341-49A6-82E6-168E54B5ED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0" name="30830 Imagen" descr="H:\Logo-insignias.JPG">
          <a:extLst>
            <a:ext uri="{FF2B5EF4-FFF2-40B4-BE49-F238E27FC236}">
              <a16:creationId xmlns:a16="http://schemas.microsoft.com/office/drawing/2014/main" id="{F5799914-EF75-4759-9C44-179272A5B2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1" name="30831 Imagen" descr="H:\Logo-insignias.JPG">
          <a:extLst>
            <a:ext uri="{FF2B5EF4-FFF2-40B4-BE49-F238E27FC236}">
              <a16:creationId xmlns:a16="http://schemas.microsoft.com/office/drawing/2014/main" id="{F995DCED-03E8-4F98-B20A-9A6E4D4418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2" name="30832 Imagen" descr="H:\Logo-insignias.JPG">
          <a:extLst>
            <a:ext uri="{FF2B5EF4-FFF2-40B4-BE49-F238E27FC236}">
              <a16:creationId xmlns:a16="http://schemas.microsoft.com/office/drawing/2014/main" id="{66046C45-9682-4F3D-BA84-95E1AA095F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3" name="30833 Imagen" descr="H:\Logo-insignias.JPG">
          <a:extLst>
            <a:ext uri="{FF2B5EF4-FFF2-40B4-BE49-F238E27FC236}">
              <a16:creationId xmlns:a16="http://schemas.microsoft.com/office/drawing/2014/main" id="{BC02B80A-49C0-4968-B2C8-0050DBC8BB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4" name="30834 Imagen" descr="H:\Logo-insignias.JPG">
          <a:extLst>
            <a:ext uri="{FF2B5EF4-FFF2-40B4-BE49-F238E27FC236}">
              <a16:creationId xmlns:a16="http://schemas.microsoft.com/office/drawing/2014/main" id="{A101067A-FE56-4269-AC4F-AC2F16D1D7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5" name="30835 Imagen" descr="H:\Logo-insignias.JPG">
          <a:extLst>
            <a:ext uri="{FF2B5EF4-FFF2-40B4-BE49-F238E27FC236}">
              <a16:creationId xmlns:a16="http://schemas.microsoft.com/office/drawing/2014/main" id="{70636ACE-E6C8-4F21-8DBD-E4CED3084F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6" name="30847 Imagen" descr="H:\Logo-insignias.JPG">
          <a:extLst>
            <a:ext uri="{FF2B5EF4-FFF2-40B4-BE49-F238E27FC236}">
              <a16:creationId xmlns:a16="http://schemas.microsoft.com/office/drawing/2014/main" id="{14C58B0D-1860-4FD8-82C4-E97E3165A1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7" name="30848 Imagen" descr="H:\Logo-insignias.JPG">
          <a:extLst>
            <a:ext uri="{FF2B5EF4-FFF2-40B4-BE49-F238E27FC236}">
              <a16:creationId xmlns:a16="http://schemas.microsoft.com/office/drawing/2014/main" id="{1000E9F7-7809-4A8C-856A-3127CA4F7F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8" name="30849 Imagen" descr="H:\Logo-insignias.JPG">
          <a:extLst>
            <a:ext uri="{FF2B5EF4-FFF2-40B4-BE49-F238E27FC236}">
              <a16:creationId xmlns:a16="http://schemas.microsoft.com/office/drawing/2014/main" id="{421117B5-2805-41EF-8F87-74BA2328DB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39" name="30850 Imagen" descr="H:\Logo-insignias.JPG">
          <a:extLst>
            <a:ext uri="{FF2B5EF4-FFF2-40B4-BE49-F238E27FC236}">
              <a16:creationId xmlns:a16="http://schemas.microsoft.com/office/drawing/2014/main" id="{DE294CE6-254B-4DBE-B417-B795CCF2FB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0" name="30851 Imagen" descr="H:\Logo-insignias.JPG">
          <a:extLst>
            <a:ext uri="{FF2B5EF4-FFF2-40B4-BE49-F238E27FC236}">
              <a16:creationId xmlns:a16="http://schemas.microsoft.com/office/drawing/2014/main" id="{E2FE8CD6-8E8D-4573-A937-65D9CA3638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1" name="30852 Imagen" descr="H:\Logo-insignias.JPG">
          <a:extLst>
            <a:ext uri="{FF2B5EF4-FFF2-40B4-BE49-F238E27FC236}">
              <a16:creationId xmlns:a16="http://schemas.microsoft.com/office/drawing/2014/main" id="{2B330A61-BF11-432A-BEE1-3671863C65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2" name="30853 Imagen" descr="H:\Logo-insignias.JPG">
          <a:extLst>
            <a:ext uri="{FF2B5EF4-FFF2-40B4-BE49-F238E27FC236}">
              <a16:creationId xmlns:a16="http://schemas.microsoft.com/office/drawing/2014/main" id="{C4580308-7850-4D6F-BF26-17EBB094B8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3" name="30854 Imagen" descr="H:\Logo-insignias.JPG">
          <a:extLst>
            <a:ext uri="{FF2B5EF4-FFF2-40B4-BE49-F238E27FC236}">
              <a16:creationId xmlns:a16="http://schemas.microsoft.com/office/drawing/2014/main" id="{009E8D56-BE87-4ED6-8B39-E258B0201C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4" name="30855 Imagen" descr="H:\Logo-insignias.JPG">
          <a:extLst>
            <a:ext uri="{FF2B5EF4-FFF2-40B4-BE49-F238E27FC236}">
              <a16:creationId xmlns:a16="http://schemas.microsoft.com/office/drawing/2014/main" id="{2AC330FC-D2BA-4555-84BB-DC7C791444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5" name="30856 Imagen" descr="H:\Logo-insignias.JPG">
          <a:extLst>
            <a:ext uri="{FF2B5EF4-FFF2-40B4-BE49-F238E27FC236}">
              <a16:creationId xmlns:a16="http://schemas.microsoft.com/office/drawing/2014/main" id="{9FCF86FC-B942-40EB-AA0A-B39A147DD6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6" name="30857 Imagen" descr="H:\Logo-insignias.JPG">
          <a:extLst>
            <a:ext uri="{FF2B5EF4-FFF2-40B4-BE49-F238E27FC236}">
              <a16:creationId xmlns:a16="http://schemas.microsoft.com/office/drawing/2014/main" id="{E1BAFC84-E6D3-4AD4-A0F3-BD3EC02DA1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7" name="30858 Imagen" descr="H:\Logo-insignias.JPG">
          <a:extLst>
            <a:ext uri="{FF2B5EF4-FFF2-40B4-BE49-F238E27FC236}">
              <a16:creationId xmlns:a16="http://schemas.microsoft.com/office/drawing/2014/main" id="{1C824DBB-60EB-432C-9ADF-4F4D9161D3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8" name="30859 Imagen" descr="H:\Logo-insignias.JPG">
          <a:extLst>
            <a:ext uri="{FF2B5EF4-FFF2-40B4-BE49-F238E27FC236}">
              <a16:creationId xmlns:a16="http://schemas.microsoft.com/office/drawing/2014/main" id="{E564729D-D5D1-4609-8427-A83ECCC05A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49" name="30860 Imagen" descr="H:\Logo-insignias.JPG">
          <a:extLst>
            <a:ext uri="{FF2B5EF4-FFF2-40B4-BE49-F238E27FC236}">
              <a16:creationId xmlns:a16="http://schemas.microsoft.com/office/drawing/2014/main" id="{04338F9F-2DA9-4341-B723-EE0AB1055D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0" name="30861 Imagen" descr="H:\Logo-insignias.JPG">
          <a:extLst>
            <a:ext uri="{FF2B5EF4-FFF2-40B4-BE49-F238E27FC236}">
              <a16:creationId xmlns:a16="http://schemas.microsoft.com/office/drawing/2014/main" id="{ACB5DB1D-940C-4A81-AB94-82EC30F744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1" name="30862 Imagen" descr="H:\Logo-insignias.JPG">
          <a:extLst>
            <a:ext uri="{FF2B5EF4-FFF2-40B4-BE49-F238E27FC236}">
              <a16:creationId xmlns:a16="http://schemas.microsoft.com/office/drawing/2014/main" id="{1C560ED5-74C6-4DEE-93E5-DB6CC659A7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2" name="30863 Imagen" descr="H:\Logo-insignias.JPG">
          <a:extLst>
            <a:ext uri="{FF2B5EF4-FFF2-40B4-BE49-F238E27FC236}">
              <a16:creationId xmlns:a16="http://schemas.microsoft.com/office/drawing/2014/main" id="{B643E3DD-C557-4D5E-838D-689B7D6BA7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3" name="30864 Imagen" descr="H:\Logo-insignias.JPG">
          <a:extLst>
            <a:ext uri="{FF2B5EF4-FFF2-40B4-BE49-F238E27FC236}">
              <a16:creationId xmlns:a16="http://schemas.microsoft.com/office/drawing/2014/main" id="{F1063DB3-5AE6-4AB8-9798-D420B50222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4" name="30865 Imagen" descr="H:\Logo-insignias.JPG">
          <a:extLst>
            <a:ext uri="{FF2B5EF4-FFF2-40B4-BE49-F238E27FC236}">
              <a16:creationId xmlns:a16="http://schemas.microsoft.com/office/drawing/2014/main" id="{27F25CE3-A5FA-4BBC-A8C5-10E51462C7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5" name="30866 Imagen" descr="H:\Logo-insignias.JPG">
          <a:extLst>
            <a:ext uri="{FF2B5EF4-FFF2-40B4-BE49-F238E27FC236}">
              <a16:creationId xmlns:a16="http://schemas.microsoft.com/office/drawing/2014/main" id="{CC99B6D3-A18F-4AD6-9131-A9B6A29435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6" name="30867 Imagen" descr="H:\Logo-insignias.JPG">
          <a:extLst>
            <a:ext uri="{FF2B5EF4-FFF2-40B4-BE49-F238E27FC236}">
              <a16:creationId xmlns:a16="http://schemas.microsoft.com/office/drawing/2014/main" id="{A4E2A417-2933-4D7F-8832-A09E24C85E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7" name="30868 Imagen" descr="H:\Logo-insignias.JPG">
          <a:extLst>
            <a:ext uri="{FF2B5EF4-FFF2-40B4-BE49-F238E27FC236}">
              <a16:creationId xmlns:a16="http://schemas.microsoft.com/office/drawing/2014/main" id="{35B41A0A-6842-44D4-B2A2-7FBAE988AE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8" name="30770 Imagen" descr="H:\Logo-insignias.JPG">
          <a:extLst>
            <a:ext uri="{FF2B5EF4-FFF2-40B4-BE49-F238E27FC236}">
              <a16:creationId xmlns:a16="http://schemas.microsoft.com/office/drawing/2014/main" id="{8B1CE901-D11A-4249-87DA-2662A8FA87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59" name="30772 Imagen" descr="H:\Logo-insignias.JPG">
          <a:extLst>
            <a:ext uri="{FF2B5EF4-FFF2-40B4-BE49-F238E27FC236}">
              <a16:creationId xmlns:a16="http://schemas.microsoft.com/office/drawing/2014/main" id="{DA2EB191-0A2A-4B0C-9F43-5DFE819B71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0" name="30777 Imagen" descr="H:\Logo-insignias.JPG">
          <a:extLst>
            <a:ext uri="{FF2B5EF4-FFF2-40B4-BE49-F238E27FC236}">
              <a16:creationId xmlns:a16="http://schemas.microsoft.com/office/drawing/2014/main" id="{C64B260F-F3BE-4438-8B7B-07B7C79D8F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1" name="30778 Imagen" descr="H:\Logo-insignias.JPG">
          <a:extLst>
            <a:ext uri="{FF2B5EF4-FFF2-40B4-BE49-F238E27FC236}">
              <a16:creationId xmlns:a16="http://schemas.microsoft.com/office/drawing/2014/main" id="{B29E7717-5F09-4351-BCCD-9AE799E6D9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2" name="30779 Imagen" descr="H:\Logo-insignias.JPG">
          <a:extLst>
            <a:ext uri="{FF2B5EF4-FFF2-40B4-BE49-F238E27FC236}">
              <a16:creationId xmlns:a16="http://schemas.microsoft.com/office/drawing/2014/main" id="{41177685-3C54-4B70-A399-CE7109A7E9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3" name="30780 Imagen" descr="H:\Logo-insignias.JPG">
          <a:extLst>
            <a:ext uri="{FF2B5EF4-FFF2-40B4-BE49-F238E27FC236}">
              <a16:creationId xmlns:a16="http://schemas.microsoft.com/office/drawing/2014/main" id="{16B64ADE-EA4B-44A0-97BA-B1F3DA41FB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4" name="30781 Imagen" descr="H:\Logo-insignias.JPG">
          <a:extLst>
            <a:ext uri="{FF2B5EF4-FFF2-40B4-BE49-F238E27FC236}">
              <a16:creationId xmlns:a16="http://schemas.microsoft.com/office/drawing/2014/main" id="{E4E7C194-615E-482D-994C-8F9E8B71DB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5" name="30782 Imagen" descr="H:\Logo-insignias.JPG">
          <a:extLst>
            <a:ext uri="{FF2B5EF4-FFF2-40B4-BE49-F238E27FC236}">
              <a16:creationId xmlns:a16="http://schemas.microsoft.com/office/drawing/2014/main" id="{3C1F7C53-62FE-4889-9C3D-BAB1C69D51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6" name="30783 Imagen" descr="H:\Logo-insignias.JPG">
          <a:extLst>
            <a:ext uri="{FF2B5EF4-FFF2-40B4-BE49-F238E27FC236}">
              <a16:creationId xmlns:a16="http://schemas.microsoft.com/office/drawing/2014/main" id="{8A54B93F-A2BE-429C-AB29-29ABFCF3FB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7" name="30784 Imagen" descr="H:\Logo-insignias.JPG">
          <a:extLst>
            <a:ext uri="{FF2B5EF4-FFF2-40B4-BE49-F238E27FC236}">
              <a16:creationId xmlns:a16="http://schemas.microsoft.com/office/drawing/2014/main" id="{25641CDA-C908-4CB5-AE66-BFECA77477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8" name="30785 Imagen" descr="H:\Logo-insignias.JPG">
          <a:extLst>
            <a:ext uri="{FF2B5EF4-FFF2-40B4-BE49-F238E27FC236}">
              <a16:creationId xmlns:a16="http://schemas.microsoft.com/office/drawing/2014/main" id="{8FD22E0A-8750-4056-9A96-7746491151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69" name="30786 Imagen" descr="H:\Logo-insignias.JPG">
          <a:extLst>
            <a:ext uri="{FF2B5EF4-FFF2-40B4-BE49-F238E27FC236}">
              <a16:creationId xmlns:a16="http://schemas.microsoft.com/office/drawing/2014/main" id="{04500E1C-3169-44D4-89C0-4856D7512B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0" name="30787 Imagen" descr="H:\Logo-insignias.JPG">
          <a:extLst>
            <a:ext uri="{FF2B5EF4-FFF2-40B4-BE49-F238E27FC236}">
              <a16:creationId xmlns:a16="http://schemas.microsoft.com/office/drawing/2014/main" id="{0E55A44B-2D64-4913-9D6A-887454E899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1" name="30788 Imagen" descr="H:\Logo-insignias.JPG">
          <a:extLst>
            <a:ext uri="{FF2B5EF4-FFF2-40B4-BE49-F238E27FC236}">
              <a16:creationId xmlns:a16="http://schemas.microsoft.com/office/drawing/2014/main" id="{754A5A98-8B31-45FC-A9A7-4F3479457B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2" name="30789 Imagen" descr="H:\Logo-insignias.JPG">
          <a:extLst>
            <a:ext uri="{FF2B5EF4-FFF2-40B4-BE49-F238E27FC236}">
              <a16:creationId xmlns:a16="http://schemas.microsoft.com/office/drawing/2014/main" id="{F7B3C699-6E29-4206-BB3E-AD45FB21D0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3" name="30790 Imagen" descr="H:\Logo-insignias.JPG">
          <a:extLst>
            <a:ext uri="{FF2B5EF4-FFF2-40B4-BE49-F238E27FC236}">
              <a16:creationId xmlns:a16="http://schemas.microsoft.com/office/drawing/2014/main" id="{EBC5FAAD-83BD-423E-AC13-316FBE8938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4" name="30796 Imagen" descr="H:\Logo-insignias.JPG">
          <a:extLst>
            <a:ext uri="{FF2B5EF4-FFF2-40B4-BE49-F238E27FC236}">
              <a16:creationId xmlns:a16="http://schemas.microsoft.com/office/drawing/2014/main" id="{6EED7511-C528-4149-A171-F95980766C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5" name="30797 Imagen" descr="H:\Logo-insignias.JPG">
          <a:extLst>
            <a:ext uri="{FF2B5EF4-FFF2-40B4-BE49-F238E27FC236}">
              <a16:creationId xmlns:a16="http://schemas.microsoft.com/office/drawing/2014/main" id="{B8FF0D00-23DB-41D6-B35F-08F396E6E7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6" name="30798 Imagen" descr="H:\Logo-insignias.JPG">
          <a:extLst>
            <a:ext uri="{FF2B5EF4-FFF2-40B4-BE49-F238E27FC236}">
              <a16:creationId xmlns:a16="http://schemas.microsoft.com/office/drawing/2014/main" id="{7BFD356A-CD98-4382-B958-3C9CE6463B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7" name="30799 Imagen" descr="H:\Logo-insignias.JPG">
          <a:extLst>
            <a:ext uri="{FF2B5EF4-FFF2-40B4-BE49-F238E27FC236}">
              <a16:creationId xmlns:a16="http://schemas.microsoft.com/office/drawing/2014/main" id="{A771E011-DD4C-4FB3-8BE3-DE3B51935C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8" name="30800 Imagen" descr="H:\Logo-insignias.JPG">
          <a:extLst>
            <a:ext uri="{FF2B5EF4-FFF2-40B4-BE49-F238E27FC236}">
              <a16:creationId xmlns:a16="http://schemas.microsoft.com/office/drawing/2014/main" id="{9621B53D-78FA-4700-A74D-16CD44217B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79" name="30801 Imagen" descr="H:\Logo-insignias.JPG">
          <a:extLst>
            <a:ext uri="{FF2B5EF4-FFF2-40B4-BE49-F238E27FC236}">
              <a16:creationId xmlns:a16="http://schemas.microsoft.com/office/drawing/2014/main" id="{7E7D6DD7-604F-4C19-BC2B-0AF33C49B2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0" name="30802 Imagen" descr="H:\Logo-insignias.JPG">
          <a:extLst>
            <a:ext uri="{FF2B5EF4-FFF2-40B4-BE49-F238E27FC236}">
              <a16:creationId xmlns:a16="http://schemas.microsoft.com/office/drawing/2014/main" id="{08BD2472-D248-442D-9127-DC61672441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1" name="30803 Imagen" descr="H:\Logo-insignias.JPG">
          <a:extLst>
            <a:ext uri="{FF2B5EF4-FFF2-40B4-BE49-F238E27FC236}">
              <a16:creationId xmlns:a16="http://schemas.microsoft.com/office/drawing/2014/main" id="{7F9392B3-06A7-446E-B060-20531D343A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2" name="30804 Imagen" descr="H:\Logo-insignias.JPG">
          <a:extLst>
            <a:ext uri="{FF2B5EF4-FFF2-40B4-BE49-F238E27FC236}">
              <a16:creationId xmlns:a16="http://schemas.microsoft.com/office/drawing/2014/main" id="{114A6F9F-E30F-4CFC-AEFC-64FE73FB09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3" name="30805 Imagen" descr="H:\Logo-insignias.JPG">
          <a:extLst>
            <a:ext uri="{FF2B5EF4-FFF2-40B4-BE49-F238E27FC236}">
              <a16:creationId xmlns:a16="http://schemas.microsoft.com/office/drawing/2014/main" id="{EC6062E8-FBBD-40E1-82E8-214A2449B2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4" name="30806 Imagen" descr="H:\Logo-insignias.JPG">
          <a:extLst>
            <a:ext uri="{FF2B5EF4-FFF2-40B4-BE49-F238E27FC236}">
              <a16:creationId xmlns:a16="http://schemas.microsoft.com/office/drawing/2014/main" id="{AA8CA300-5E7B-40A4-82FE-95A4328186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5" name="30807 Imagen" descr="H:\Logo-insignias.JPG">
          <a:extLst>
            <a:ext uri="{FF2B5EF4-FFF2-40B4-BE49-F238E27FC236}">
              <a16:creationId xmlns:a16="http://schemas.microsoft.com/office/drawing/2014/main" id="{F4113504-7B07-4096-850F-2D9121F64F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6" name="30808 Imagen" descr="H:\Logo-insignias.JPG">
          <a:extLst>
            <a:ext uri="{FF2B5EF4-FFF2-40B4-BE49-F238E27FC236}">
              <a16:creationId xmlns:a16="http://schemas.microsoft.com/office/drawing/2014/main" id="{A2220720-0D94-4508-978D-0852CBA1FF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7" name="30809 Imagen" descr="H:\Logo-insignias.JPG">
          <a:extLst>
            <a:ext uri="{FF2B5EF4-FFF2-40B4-BE49-F238E27FC236}">
              <a16:creationId xmlns:a16="http://schemas.microsoft.com/office/drawing/2014/main" id="{D70FB9AB-718C-433D-8336-587893D6B2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8" name="30810 Imagen" descr="H:\Logo-insignias.JPG">
          <a:extLst>
            <a:ext uri="{FF2B5EF4-FFF2-40B4-BE49-F238E27FC236}">
              <a16:creationId xmlns:a16="http://schemas.microsoft.com/office/drawing/2014/main" id="{1307387E-5958-4472-AD26-6C05669DB2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89" name="30811 Imagen" descr="H:\Logo-insignias.JPG">
          <a:extLst>
            <a:ext uri="{FF2B5EF4-FFF2-40B4-BE49-F238E27FC236}">
              <a16:creationId xmlns:a16="http://schemas.microsoft.com/office/drawing/2014/main" id="{6DF73B12-256F-4301-AA0B-56D1CE6792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0" name="30812 Imagen" descr="H:\Logo-insignias.JPG">
          <a:extLst>
            <a:ext uri="{FF2B5EF4-FFF2-40B4-BE49-F238E27FC236}">
              <a16:creationId xmlns:a16="http://schemas.microsoft.com/office/drawing/2014/main" id="{8CCDBE2E-4AF9-49A6-9A39-EFE74E9DFB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1" name="30813 Imagen" descr="H:\Logo-insignias.JPG">
          <a:extLst>
            <a:ext uri="{FF2B5EF4-FFF2-40B4-BE49-F238E27FC236}">
              <a16:creationId xmlns:a16="http://schemas.microsoft.com/office/drawing/2014/main" id="{CBE4672C-085E-4683-B7AF-8DFEE33183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2" name="30814 Imagen" descr="H:\Logo-insignias.JPG">
          <a:extLst>
            <a:ext uri="{FF2B5EF4-FFF2-40B4-BE49-F238E27FC236}">
              <a16:creationId xmlns:a16="http://schemas.microsoft.com/office/drawing/2014/main" id="{70E9F106-930B-4C9B-A3BB-7FBFD87A08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3" name="30815 Imagen" descr="H:\Logo-insignias.JPG">
          <a:extLst>
            <a:ext uri="{FF2B5EF4-FFF2-40B4-BE49-F238E27FC236}">
              <a16:creationId xmlns:a16="http://schemas.microsoft.com/office/drawing/2014/main" id="{2A5DFC22-136B-4AD5-9273-E6D7F70EB6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4" name="30816 Imagen" descr="H:\Logo-insignias.JPG">
          <a:extLst>
            <a:ext uri="{FF2B5EF4-FFF2-40B4-BE49-F238E27FC236}">
              <a16:creationId xmlns:a16="http://schemas.microsoft.com/office/drawing/2014/main" id="{B8B9EAE4-0800-4E2C-8691-A757DC89AA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5" name="30817 Imagen" descr="H:\Logo-insignias.JPG">
          <a:extLst>
            <a:ext uri="{FF2B5EF4-FFF2-40B4-BE49-F238E27FC236}">
              <a16:creationId xmlns:a16="http://schemas.microsoft.com/office/drawing/2014/main" id="{99F82239-C3C7-4DDE-888C-94E49EA7CD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6" name="30818 Imagen" descr="H:\Logo-insignias.JPG">
          <a:extLst>
            <a:ext uri="{FF2B5EF4-FFF2-40B4-BE49-F238E27FC236}">
              <a16:creationId xmlns:a16="http://schemas.microsoft.com/office/drawing/2014/main" id="{14DB94A9-5AC0-4DE2-B0A1-647E8C7207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7" name="30819 Imagen" descr="H:\Logo-insignias.JPG">
          <a:extLst>
            <a:ext uri="{FF2B5EF4-FFF2-40B4-BE49-F238E27FC236}">
              <a16:creationId xmlns:a16="http://schemas.microsoft.com/office/drawing/2014/main" id="{904EB1A6-75DA-47D4-BFEB-EC9E9F0783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8" name="30820 Imagen" descr="H:\Logo-insignias.JPG">
          <a:extLst>
            <a:ext uri="{FF2B5EF4-FFF2-40B4-BE49-F238E27FC236}">
              <a16:creationId xmlns:a16="http://schemas.microsoft.com/office/drawing/2014/main" id="{BB4D4157-EE0B-40D2-80BF-394986F022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199" name="30821 Imagen" descr="H:\Logo-insignias.JPG">
          <a:extLst>
            <a:ext uri="{FF2B5EF4-FFF2-40B4-BE49-F238E27FC236}">
              <a16:creationId xmlns:a16="http://schemas.microsoft.com/office/drawing/2014/main" id="{A00A7765-B1E5-4B2C-A9BF-05AABEDC6F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0" name="30822 Imagen" descr="H:\Logo-insignias.JPG">
          <a:extLst>
            <a:ext uri="{FF2B5EF4-FFF2-40B4-BE49-F238E27FC236}">
              <a16:creationId xmlns:a16="http://schemas.microsoft.com/office/drawing/2014/main" id="{7A9CD05A-4C5E-4E72-97FD-72EA27F034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1" name="30823 Imagen" descr="H:\Logo-insignias.JPG">
          <a:extLst>
            <a:ext uri="{FF2B5EF4-FFF2-40B4-BE49-F238E27FC236}">
              <a16:creationId xmlns:a16="http://schemas.microsoft.com/office/drawing/2014/main" id="{089E6AAC-3E18-4311-9A7A-C39FC4EC02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2" name="30824 Imagen" descr="H:\Logo-insignias.JPG">
          <a:extLst>
            <a:ext uri="{FF2B5EF4-FFF2-40B4-BE49-F238E27FC236}">
              <a16:creationId xmlns:a16="http://schemas.microsoft.com/office/drawing/2014/main" id="{82CCEA03-4C83-4037-996D-DD59D0AE18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3" name="30825 Imagen" descr="H:\Logo-insignias.JPG">
          <a:extLst>
            <a:ext uri="{FF2B5EF4-FFF2-40B4-BE49-F238E27FC236}">
              <a16:creationId xmlns:a16="http://schemas.microsoft.com/office/drawing/2014/main" id="{E3C9F908-BD53-465C-AA4C-DEEDF14858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4" name="30826 Imagen" descr="H:\Logo-insignias.JPG">
          <a:extLst>
            <a:ext uri="{FF2B5EF4-FFF2-40B4-BE49-F238E27FC236}">
              <a16:creationId xmlns:a16="http://schemas.microsoft.com/office/drawing/2014/main" id="{41B63B9C-31F1-40FD-AB0A-579D320D42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5" name="30827 Imagen" descr="H:\Logo-insignias.JPG">
          <a:extLst>
            <a:ext uri="{FF2B5EF4-FFF2-40B4-BE49-F238E27FC236}">
              <a16:creationId xmlns:a16="http://schemas.microsoft.com/office/drawing/2014/main" id="{A8F616ED-5B2F-47FA-8D06-6CBD974408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6" name="30828 Imagen" descr="H:\Logo-insignias.JPG">
          <a:extLst>
            <a:ext uri="{FF2B5EF4-FFF2-40B4-BE49-F238E27FC236}">
              <a16:creationId xmlns:a16="http://schemas.microsoft.com/office/drawing/2014/main" id="{F7570C9E-3446-4BFE-8204-BF96EE9409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7" name="30829 Imagen" descr="H:\Logo-insignias.JPG">
          <a:extLst>
            <a:ext uri="{FF2B5EF4-FFF2-40B4-BE49-F238E27FC236}">
              <a16:creationId xmlns:a16="http://schemas.microsoft.com/office/drawing/2014/main" id="{B36C4FB8-92A0-4A4E-9074-4B9FE97969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8" name="30830 Imagen" descr="H:\Logo-insignias.JPG">
          <a:extLst>
            <a:ext uri="{FF2B5EF4-FFF2-40B4-BE49-F238E27FC236}">
              <a16:creationId xmlns:a16="http://schemas.microsoft.com/office/drawing/2014/main" id="{6B288C64-9AC0-4975-8E46-2F653263DE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09" name="30831 Imagen" descr="H:\Logo-insignias.JPG">
          <a:extLst>
            <a:ext uri="{FF2B5EF4-FFF2-40B4-BE49-F238E27FC236}">
              <a16:creationId xmlns:a16="http://schemas.microsoft.com/office/drawing/2014/main" id="{313B111D-DC91-41F3-82D8-151AE7CC01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0" name="30832 Imagen" descr="H:\Logo-insignias.JPG">
          <a:extLst>
            <a:ext uri="{FF2B5EF4-FFF2-40B4-BE49-F238E27FC236}">
              <a16:creationId xmlns:a16="http://schemas.microsoft.com/office/drawing/2014/main" id="{9360A5E4-0DB4-42AD-B526-943AA962AE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1" name="30833 Imagen" descr="H:\Logo-insignias.JPG">
          <a:extLst>
            <a:ext uri="{FF2B5EF4-FFF2-40B4-BE49-F238E27FC236}">
              <a16:creationId xmlns:a16="http://schemas.microsoft.com/office/drawing/2014/main" id="{4EF0433B-164E-4D82-B4FC-16842C97F3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2" name="30834 Imagen" descr="H:\Logo-insignias.JPG">
          <a:extLst>
            <a:ext uri="{FF2B5EF4-FFF2-40B4-BE49-F238E27FC236}">
              <a16:creationId xmlns:a16="http://schemas.microsoft.com/office/drawing/2014/main" id="{7F8FBD82-60EC-448D-A6CC-B47BC14476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3" name="30835 Imagen" descr="H:\Logo-insignias.JPG">
          <a:extLst>
            <a:ext uri="{FF2B5EF4-FFF2-40B4-BE49-F238E27FC236}">
              <a16:creationId xmlns:a16="http://schemas.microsoft.com/office/drawing/2014/main" id="{9CE0DFE2-9687-4809-9145-3BD7B4BAAB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4" name="30847 Imagen" descr="H:\Logo-insignias.JPG">
          <a:extLst>
            <a:ext uri="{FF2B5EF4-FFF2-40B4-BE49-F238E27FC236}">
              <a16:creationId xmlns:a16="http://schemas.microsoft.com/office/drawing/2014/main" id="{392D87ED-1697-4CB7-ACF6-CFFCA510AF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5" name="30848 Imagen" descr="H:\Logo-insignias.JPG">
          <a:extLst>
            <a:ext uri="{FF2B5EF4-FFF2-40B4-BE49-F238E27FC236}">
              <a16:creationId xmlns:a16="http://schemas.microsoft.com/office/drawing/2014/main" id="{EB82793A-4FC2-4963-991C-ED87617888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6" name="30849 Imagen" descr="H:\Logo-insignias.JPG">
          <a:extLst>
            <a:ext uri="{FF2B5EF4-FFF2-40B4-BE49-F238E27FC236}">
              <a16:creationId xmlns:a16="http://schemas.microsoft.com/office/drawing/2014/main" id="{5BC24EC3-44C5-4717-BC25-27B9601371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7" name="30850 Imagen" descr="H:\Logo-insignias.JPG">
          <a:extLst>
            <a:ext uri="{FF2B5EF4-FFF2-40B4-BE49-F238E27FC236}">
              <a16:creationId xmlns:a16="http://schemas.microsoft.com/office/drawing/2014/main" id="{D6C6DFF2-A533-4641-9F0B-275AECFA86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8" name="30851 Imagen" descr="H:\Logo-insignias.JPG">
          <a:extLst>
            <a:ext uri="{FF2B5EF4-FFF2-40B4-BE49-F238E27FC236}">
              <a16:creationId xmlns:a16="http://schemas.microsoft.com/office/drawing/2014/main" id="{A4F0D516-F87B-4556-AE3F-2DDC9B4CF5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19" name="30852 Imagen" descr="H:\Logo-insignias.JPG">
          <a:extLst>
            <a:ext uri="{FF2B5EF4-FFF2-40B4-BE49-F238E27FC236}">
              <a16:creationId xmlns:a16="http://schemas.microsoft.com/office/drawing/2014/main" id="{DD852C9E-D302-413C-8307-B1BF8EABA5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0" name="30853 Imagen" descr="H:\Logo-insignias.JPG">
          <a:extLst>
            <a:ext uri="{FF2B5EF4-FFF2-40B4-BE49-F238E27FC236}">
              <a16:creationId xmlns:a16="http://schemas.microsoft.com/office/drawing/2014/main" id="{01EBE6AB-3FED-4B25-A488-D22E11D568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1" name="30854 Imagen" descr="H:\Logo-insignias.JPG">
          <a:extLst>
            <a:ext uri="{FF2B5EF4-FFF2-40B4-BE49-F238E27FC236}">
              <a16:creationId xmlns:a16="http://schemas.microsoft.com/office/drawing/2014/main" id="{33EE413F-00EE-406A-B9D9-3AD9CC4D87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2" name="30855 Imagen" descr="H:\Logo-insignias.JPG">
          <a:extLst>
            <a:ext uri="{FF2B5EF4-FFF2-40B4-BE49-F238E27FC236}">
              <a16:creationId xmlns:a16="http://schemas.microsoft.com/office/drawing/2014/main" id="{577126A0-862A-4963-9EE0-C3DE034688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3" name="30856 Imagen" descr="H:\Logo-insignias.JPG">
          <a:extLst>
            <a:ext uri="{FF2B5EF4-FFF2-40B4-BE49-F238E27FC236}">
              <a16:creationId xmlns:a16="http://schemas.microsoft.com/office/drawing/2014/main" id="{F4C9772B-A0BC-44EC-8456-7A03470145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4" name="30857 Imagen" descr="H:\Logo-insignias.JPG">
          <a:extLst>
            <a:ext uri="{FF2B5EF4-FFF2-40B4-BE49-F238E27FC236}">
              <a16:creationId xmlns:a16="http://schemas.microsoft.com/office/drawing/2014/main" id="{C78F2DD9-35B4-4332-9E42-CB11CAC2FA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5" name="30858 Imagen" descr="H:\Logo-insignias.JPG">
          <a:extLst>
            <a:ext uri="{FF2B5EF4-FFF2-40B4-BE49-F238E27FC236}">
              <a16:creationId xmlns:a16="http://schemas.microsoft.com/office/drawing/2014/main" id="{C019675E-EDE8-433C-A449-2457B0DFC2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6" name="30859 Imagen" descr="H:\Logo-insignias.JPG">
          <a:extLst>
            <a:ext uri="{FF2B5EF4-FFF2-40B4-BE49-F238E27FC236}">
              <a16:creationId xmlns:a16="http://schemas.microsoft.com/office/drawing/2014/main" id="{EA5558A1-F4AA-4774-9A8D-019D7C07EE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7" name="30860 Imagen" descr="H:\Logo-insignias.JPG">
          <a:extLst>
            <a:ext uri="{FF2B5EF4-FFF2-40B4-BE49-F238E27FC236}">
              <a16:creationId xmlns:a16="http://schemas.microsoft.com/office/drawing/2014/main" id="{ED6AE978-06F8-48B0-B17A-9A7CCFD575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8" name="30861 Imagen" descr="H:\Logo-insignias.JPG">
          <a:extLst>
            <a:ext uri="{FF2B5EF4-FFF2-40B4-BE49-F238E27FC236}">
              <a16:creationId xmlns:a16="http://schemas.microsoft.com/office/drawing/2014/main" id="{2CD7FE7F-8429-48D0-985A-30497CDC24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29" name="30862 Imagen" descr="H:\Logo-insignias.JPG">
          <a:extLst>
            <a:ext uri="{FF2B5EF4-FFF2-40B4-BE49-F238E27FC236}">
              <a16:creationId xmlns:a16="http://schemas.microsoft.com/office/drawing/2014/main" id="{1D52426F-D172-4383-BB6F-FEFBE7C805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30" name="30863 Imagen" descr="H:\Logo-insignias.JPG">
          <a:extLst>
            <a:ext uri="{FF2B5EF4-FFF2-40B4-BE49-F238E27FC236}">
              <a16:creationId xmlns:a16="http://schemas.microsoft.com/office/drawing/2014/main" id="{38DB980E-9660-4C8C-BF27-4EDEBB31A2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31" name="30864 Imagen" descr="H:\Logo-insignias.JPG">
          <a:extLst>
            <a:ext uri="{FF2B5EF4-FFF2-40B4-BE49-F238E27FC236}">
              <a16:creationId xmlns:a16="http://schemas.microsoft.com/office/drawing/2014/main" id="{FA104F63-20BD-455B-8B49-E6FBAC0904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32" name="30865 Imagen" descr="H:\Logo-insignias.JPG">
          <a:extLst>
            <a:ext uri="{FF2B5EF4-FFF2-40B4-BE49-F238E27FC236}">
              <a16:creationId xmlns:a16="http://schemas.microsoft.com/office/drawing/2014/main" id="{637633DB-1450-411C-9210-B2EEED64C0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33" name="30866 Imagen" descr="H:\Logo-insignias.JPG">
          <a:extLst>
            <a:ext uri="{FF2B5EF4-FFF2-40B4-BE49-F238E27FC236}">
              <a16:creationId xmlns:a16="http://schemas.microsoft.com/office/drawing/2014/main" id="{2F31D056-724C-4B6A-847B-3DF81E1283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34" name="30867 Imagen" descr="H:\Logo-insignias.JPG">
          <a:extLst>
            <a:ext uri="{FF2B5EF4-FFF2-40B4-BE49-F238E27FC236}">
              <a16:creationId xmlns:a16="http://schemas.microsoft.com/office/drawing/2014/main" id="{D9C9CEC3-6F6B-4B4F-B322-0DD0A1B4B8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69185" cy="931"/>
    <xdr:pic>
      <xdr:nvPicPr>
        <xdr:cNvPr id="235" name="30868 Imagen" descr="H:\Logo-insignias.JPG">
          <a:extLst>
            <a:ext uri="{FF2B5EF4-FFF2-40B4-BE49-F238E27FC236}">
              <a16:creationId xmlns:a16="http://schemas.microsoft.com/office/drawing/2014/main" id="{9CEC9591-51B0-4A4E-8D18-83A2640F30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36" name="30791 Imagen" descr="H:\Logo-insignias.JPG">
          <a:extLst>
            <a:ext uri="{FF2B5EF4-FFF2-40B4-BE49-F238E27FC236}">
              <a16:creationId xmlns:a16="http://schemas.microsoft.com/office/drawing/2014/main" id="{494E69B4-E283-488C-A116-542A15D15F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37" name="30792 Imagen" descr="H:\Logo-insignias.JPG">
          <a:extLst>
            <a:ext uri="{FF2B5EF4-FFF2-40B4-BE49-F238E27FC236}">
              <a16:creationId xmlns:a16="http://schemas.microsoft.com/office/drawing/2014/main" id="{16B70C49-DF28-4B6B-A258-019DA194CA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38" name="30793 Imagen" descr="H:\Logo-insignias.JPG">
          <a:extLst>
            <a:ext uri="{FF2B5EF4-FFF2-40B4-BE49-F238E27FC236}">
              <a16:creationId xmlns:a16="http://schemas.microsoft.com/office/drawing/2014/main" id="{EF4265C2-9372-4651-B67F-C32DEE8C86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39" name="30794 Imagen" descr="H:\Logo-insignias.JPG">
          <a:extLst>
            <a:ext uri="{FF2B5EF4-FFF2-40B4-BE49-F238E27FC236}">
              <a16:creationId xmlns:a16="http://schemas.microsoft.com/office/drawing/2014/main" id="{5A54AAA7-77CB-4797-9BA2-7922E6C8C4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0" name="30795 Imagen" descr="H:\Logo-insignias.JPG">
          <a:extLst>
            <a:ext uri="{FF2B5EF4-FFF2-40B4-BE49-F238E27FC236}">
              <a16:creationId xmlns:a16="http://schemas.microsoft.com/office/drawing/2014/main" id="{67D6A4DB-1179-4765-AC01-CAF364EDB4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1" name="30836 Imagen" descr="H:\Logo-insignias.JPG">
          <a:extLst>
            <a:ext uri="{FF2B5EF4-FFF2-40B4-BE49-F238E27FC236}">
              <a16:creationId xmlns:a16="http://schemas.microsoft.com/office/drawing/2014/main" id="{049F7405-46A4-486B-93F2-3F3B572A01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2" name="30837 Imagen" descr="H:\Logo-insignias.JPG">
          <a:extLst>
            <a:ext uri="{FF2B5EF4-FFF2-40B4-BE49-F238E27FC236}">
              <a16:creationId xmlns:a16="http://schemas.microsoft.com/office/drawing/2014/main" id="{103EEECE-8C2C-48F1-B57A-D3F4CCDE08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3" name="30838 Imagen" descr="H:\Logo-insignias.JPG">
          <a:extLst>
            <a:ext uri="{FF2B5EF4-FFF2-40B4-BE49-F238E27FC236}">
              <a16:creationId xmlns:a16="http://schemas.microsoft.com/office/drawing/2014/main" id="{A2D7DD9B-43AD-4BBA-ADC4-9D7FC57FEF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4" name="30839 Imagen" descr="H:\Logo-insignias.JPG">
          <a:extLst>
            <a:ext uri="{FF2B5EF4-FFF2-40B4-BE49-F238E27FC236}">
              <a16:creationId xmlns:a16="http://schemas.microsoft.com/office/drawing/2014/main" id="{06F33973-5BDB-4FD5-9D80-5F33A2D3C6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5" name="30840 Imagen" descr="H:\Logo-insignias.JPG">
          <a:extLst>
            <a:ext uri="{FF2B5EF4-FFF2-40B4-BE49-F238E27FC236}">
              <a16:creationId xmlns:a16="http://schemas.microsoft.com/office/drawing/2014/main" id="{27062430-B131-4643-8987-6D10B5BB6B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6" name="30841 Imagen" descr="H:\Logo-insignias.JPG">
          <a:extLst>
            <a:ext uri="{FF2B5EF4-FFF2-40B4-BE49-F238E27FC236}">
              <a16:creationId xmlns:a16="http://schemas.microsoft.com/office/drawing/2014/main" id="{3B1F569D-A6BA-467B-9303-EFB8A80D6F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7" name="30842 Imagen" descr="H:\Logo-insignias.JPG">
          <a:extLst>
            <a:ext uri="{FF2B5EF4-FFF2-40B4-BE49-F238E27FC236}">
              <a16:creationId xmlns:a16="http://schemas.microsoft.com/office/drawing/2014/main" id="{E0EE8C6A-670A-45A2-A2BA-B5A9EEC768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8" name="30843 Imagen" descr="H:\Logo-insignias.JPG">
          <a:extLst>
            <a:ext uri="{FF2B5EF4-FFF2-40B4-BE49-F238E27FC236}">
              <a16:creationId xmlns:a16="http://schemas.microsoft.com/office/drawing/2014/main" id="{05F1CD14-D3F2-4053-B569-0290E190E2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</xdr:row>
      <xdr:rowOff>0</xdr:rowOff>
    </xdr:from>
    <xdr:ext cx="531085" cy="931"/>
    <xdr:pic>
      <xdr:nvPicPr>
        <xdr:cNvPr id="249" name="30844 Imagen" descr="H:\Logo-insignias.JPG">
          <a:extLst>
            <a:ext uri="{FF2B5EF4-FFF2-40B4-BE49-F238E27FC236}">
              <a16:creationId xmlns:a16="http://schemas.microsoft.com/office/drawing/2014/main" id="{FE5D214A-6F19-4635-9CCA-786E261C1D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276350" y="1066800"/>
          <a:ext cx="531085" cy="931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986D5-14DF-4A7E-958F-F663002EB8DF}">
  <dimension ref="A2:O182"/>
  <sheetViews>
    <sheetView tabSelected="1" workbookViewId="0">
      <selection activeCell="B13" sqref="B13"/>
    </sheetView>
  </sheetViews>
  <sheetFormatPr baseColWidth="10" defaultRowHeight="12" x14ac:dyDescent="0.2"/>
  <cols>
    <col min="1" max="1" width="7.7109375" style="3" customWidth="1"/>
    <col min="2" max="2" width="11.42578125" style="3"/>
    <col min="3" max="3" width="48.140625" style="3" customWidth="1"/>
    <col min="4" max="4" width="11.42578125" style="3"/>
    <col min="5" max="5" width="13.5703125" style="3" customWidth="1"/>
    <col min="6" max="6" width="12.85546875" style="3" customWidth="1"/>
    <col min="7" max="7" width="13.7109375" style="3" bestFit="1" customWidth="1"/>
    <col min="8" max="11" width="11.42578125" style="3"/>
    <col min="12" max="12" width="9.7109375" style="3" customWidth="1"/>
    <col min="13" max="14" width="11.42578125" style="3"/>
    <col min="15" max="15" width="0" style="3" hidden="1" customWidth="1"/>
    <col min="16" max="16384" width="11.42578125" style="3"/>
  </cols>
  <sheetData>
    <row r="2" spans="1:15" x14ac:dyDescent="0.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</row>
    <row r="3" spans="1:15" ht="36" x14ac:dyDescent="0.2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5"/>
    </row>
    <row r="4" spans="1:15" ht="12" customHeight="1" x14ac:dyDescent="0.2">
      <c r="A4" s="6" t="s">
        <v>15</v>
      </c>
      <c r="B4" s="6"/>
      <c r="C4" s="6"/>
      <c r="D4" s="6"/>
      <c r="E4" s="7"/>
      <c r="F4" s="7"/>
      <c r="G4" s="7"/>
      <c r="H4" s="7"/>
      <c r="I4" s="8"/>
      <c r="J4" s="8"/>
      <c r="K4" s="8"/>
      <c r="L4" s="8"/>
      <c r="M4" s="8"/>
      <c r="N4" s="8"/>
      <c r="O4" s="9"/>
    </row>
    <row r="5" spans="1:15" x14ac:dyDescent="0.2">
      <c r="A5" s="10">
        <f t="array" aca="1" ref="A5" ca="1">A5:D122</f>
        <v>0</v>
      </c>
      <c r="B5" s="11" t="s">
        <v>16</v>
      </c>
      <c r="C5" s="11" t="s">
        <v>17</v>
      </c>
      <c r="D5" s="12" t="s">
        <v>18</v>
      </c>
      <c r="E5" s="13"/>
      <c r="F5" s="14"/>
      <c r="G5" s="15"/>
      <c r="H5" s="16"/>
      <c r="I5" s="17"/>
      <c r="J5" s="17"/>
      <c r="K5" s="17"/>
      <c r="L5" s="17"/>
      <c r="M5" s="17"/>
      <c r="N5" s="18"/>
      <c r="O5" s="19"/>
    </row>
    <row r="6" spans="1:15" ht="22.5" x14ac:dyDescent="0.2">
      <c r="A6" s="20">
        <v>1</v>
      </c>
      <c r="B6" s="21" t="s">
        <v>19</v>
      </c>
      <c r="C6" s="21" t="s">
        <v>20</v>
      </c>
      <c r="D6" s="12" t="s">
        <v>18</v>
      </c>
      <c r="E6" s="22">
        <v>64500</v>
      </c>
      <c r="F6" s="22">
        <v>140000</v>
      </c>
      <c r="G6" s="22">
        <v>104000</v>
      </c>
      <c r="H6" s="16">
        <f>MIN(E6:F6)</f>
        <v>64500</v>
      </c>
      <c r="I6" s="17">
        <f>MEDIAN(D6:F6)</f>
        <v>102250</v>
      </c>
      <c r="J6" s="17">
        <f xml:space="preserve"> HARMEAN(D6:F6)</f>
        <v>88312.958435207824</v>
      </c>
      <c r="K6" s="17">
        <f>_xlfn.STDEV.P(E6:G6)</f>
        <v>30833.783780493472</v>
      </c>
      <c r="L6" s="17">
        <f t="shared" ref="L6:L19" si="0">K6/I6</f>
        <v>0.3015528976087381</v>
      </c>
      <c r="M6" s="17">
        <f t="shared" ref="M6:M19" si="1">IF(L6&lt;=0.3,H6,IF(L6&gt;0.3,I6))</f>
        <v>102250</v>
      </c>
      <c r="N6" s="18" t="str">
        <f t="shared" ref="N6:N19" si="2">IF(M6=H6, "MENOR VALOR", IF(M6=I6,"MEDIANA", IF(M6=J6,"MEDIA ARMONICA")))</f>
        <v>MEDIANA</v>
      </c>
      <c r="O6" s="19">
        <f t="shared" ref="O6:O69" si="3">ROUND(M6,0)</f>
        <v>102250</v>
      </c>
    </row>
    <row r="7" spans="1:15" x14ac:dyDescent="0.2">
      <c r="A7" s="20">
        <v>2</v>
      </c>
      <c r="B7" s="21" t="s">
        <v>21</v>
      </c>
      <c r="C7" s="21" t="s">
        <v>22</v>
      </c>
      <c r="D7" s="12" t="s">
        <v>18</v>
      </c>
      <c r="E7" s="22">
        <v>64500</v>
      </c>
      <c r="F7" s="22">
        <v>140000</v>
      </c>
      <c r="G7" s="22">
        <v>104000</v>
      </c>
      <c r="H7" s="16">
        <f>MIN(E7:F7)</f>
        <v>64500</v>
      </c>
      <c r="I7" s="17">
        <f>MEDIAN(D7:F7)</f>
        <v>102250</v>
      </c>
      <c r="J7" s="17">
        <f xml:space="preserve"> HARMEAN(D7:F7)</f>
        <v>88312.958435207824</v>
      </c>
      <c r="K7" s="17">
        <f t="shared" ref="K7:K20" si="4">_xlfn.STDEV.P(E7:G7)</f>
        <v>30833.783780493472</v>
      </c>
      <c r="L7" s="17">
        <f t="shared" si="0"/>
        <v>0.3015528976087381</v>
      </c>
      <c r="M7" s="17">
        <f t="shared" si="1"/>
        <v>102250</v>
      </c>
      <c r="N7" s="18" t="str">
        <f t="shared" si="2"/>
        <v>MEDIANA</v>
      </c>
      <c r="O7" s="19">
        <f t="shared" si="3"/>
        <v>102250</v>
      </c>
    </row>
    <row r="8" spans="1:15" x14ac:dyDescent="0.2">
      <c r="A8" s="20">
        <v>3</v>
      </c>
      <c r="B8" s="21" t="s">
        <v>23</v>
      </c>
      <c r="C8" s="21" t="s">
        <v>24</v>
      </c>
      <c r="D8" s="12" t="s">
        <v>18</v>
      </c>
      <c r="E8" s="22">
        <v>64500</v>
      </c>
      <c r="F8" s="22">
        <v>140000</v>
      </c>
      <c r="G8" s="22">
        <v>104000</v>
      </c>
      <c r="H8" s="16">
        <f>MIN(E8:F8)</f>
        <v>64500</v>
      </c>
      <c r="I8" s="17">
        <f>MEDIAN(D8:F8)</f>
        <v>102250</v>
      </c>
      <c r="J8" s="17">
        <f xml:space="preserve"> HARMEAN(D8:F8)</f>
        <v>88312.958435207824</v>
      </c>
      <c r="K8" s="17">
        <f t="shared" si="4"/>
        <v>30833.783780493472</v>
      </c>
      <c r="L8" s="17">
        <f t="shared" si="0"/>
        <v>0.3015528976087381</v>
      </c>
      <c r="M8" s="17">
        <f t="shared" si="1"/>
        <v>102250</v>
      </c>
      <c r="N8" s="18" t="str">
        <f t="shared" si="2"/>
        <v>MEDIANA</v>
      </c>
      <c r="O8" s="19">
        <f t="shared" si="3"/>
        <v>102250</v>
      </c>
    </row>
    <row r="9" spans="1:15" ht="22.5" x14ac:dyDescent="0.2">
      <c r="A9" s="20">
        <v>4</v>
      </c>
      <c r="B9" s="21" t="s">
        <v>25</v>
      </c>
      <c r="C9" s="21" t="s">
        <v>26</v>
      </c>
      <c r="D9" s="12" t="s">
        <v>18</v>
      </c>
      <c r="E9" s="22">
        <v>64500</v>
      </c>
      <c r="F9" s="22">
        <v>140000</v>
      </c>
      <c r="G9" s="22">
        <v>104000</v>
      </c>
      <c r="H9" s="16">
        <f>MIN(E9:F9)</f>
        <v>64500</v>
      </c>
      <c r="I9" s="17">
        <f>MEDIAN(D9:F9)</f>
        <v>102250</v>
      </c>
      <c r="J9" s="17">
        <f xml:space="preserve"> HARMEAN(D9:F9)</f>
        <v>88312.958435207824</v>
      </c>
      <c r="K9" s="17">
        <f t="shared" si="4"/>
        <v>30833.783780493472</v>
      </c>
      <c r="L9" s="17">
        <f t="shared" si="0"/>
        <v>0.3015528976087381</v>
      </c>
      <c r="M9" s="17">
        <f t="shared" si="1"/>
        <v>102250</v>
      </c>
      <c r="N9" s="18" t="str">
        <f t="shared" si="2"/>
        <v>MEDIANA</v>
      </c>
      <c r="O9" s="19">
        <f t="shared" si="3"/>
        <v>102250</v>
      </c>
    </row>
    <row r="10" spans="1:15" x14ac:dyDescent="0.2">
      <c r="A10" s="20">
        <v>5</v>
      </c>
      <c r="B10" s="21" t="s">
        <v>27</v>
      </c>
      <c r="C10" s="21" t="s">
        <v>28</v>
      </c>
      <c r="D10" s="12" t="s">
        <v>18</v>
      </c>
      <c r="E10" s="22">
        <v>64500</v>
      </c>
      <c r="F10" s="22">
        <v>140000</v>
      </c>
      <c r="G10" s="22">
        <v>156000</v>
      </c>
      <c r="H10" s="16">
        <f>MIN(E10:F10)</f>
        <v>64500</v>
      </c>
      <c r="I10" s="17">
        <f>MEDIAN(D10:F10)</f>
        <v>102250</v>
      </c>
      <c r="J10" s="17">
        <f xml:space="preserve"> HARMEAN(D10:F10)</f>
        <v>88312.958435207824</v>
      </c>
      <c r="K10" s="17">
        <f t="shared" si="4"/>
        <v>39900.570867539675</v>
      </c>
      <c r="L10" s="17">
        <f t="shared" si="0"/>
        <v>0.39022563195637822</v>
      </c>
      <c r="M10" s="17">
        <f t="shared" si="1"/>
        <v>102250</v>
      </c>
      <c r="N10" s="18" t="str">
        <f t="shared" si="2"/>
        <v>MEDIANA</v>
      </c>
      <c r="O10" s="19">
        <f t="shared" si="3"/>
        <v>102250</v>
      </c>
    </row>
    <row r="11" spans="1:15" x14ac:dyDescent="0.2">
      <c r="A11" s="20">
        <v>6</v>
      </c>
      <c r="B11" s="21" t="s">
        <v>29</v>
      </c>
      <c r="C11" s="21" t="s">
        <v>30</v>
      </c>
      <c r="D11" s="12" t="s">
        <v>18</v>
      </c>
      <c r="E11" s="22">
        <v>64500</v>
      </c>
      <c r="F11" s="22">
        <v>140000</v>
      </c>
      <c r="G11" s="22">
        <v>104000</v>
      </c>
      <c r="H11" s="16">
        <f>MIN(E11:F11)</f>
        <v>64500</v>
      </c>
      <c r="I11" s="17">
        <f>MEDIAN(D11:F11)</f>
        <v>102250</v>
      </c>
      <c r="J11" s="17">
        <f xml:space="preserve"> HARMEAN(D11:F11)</f>
        <v>88312.958435207824</v>
      </c>
      <c r="K11" s="17">
        <f t="shared" si="4"/>
        <v>30833.783780493472</v>
      </c>
      <c r="L11" s="17">
        <f t="shared" si="0"/>
        <v>0.3015528976087381</v>
      </c>
      <c r="M11" s="17">
        <f t="shared" si="1"/>
        <v>102250</v>
      </c>
      <c r="N11" s="18" t="str">
        <f t="shared" si="2"/>
        <v>MEDIANA</v>
      </c>
      <c r="O11" s="19">
        <f t="shared" si="3"/>
        <v>102250</v>
      </c>
    </row>
    <row r="12" spans="1:15" ht="22.5" x14ac:dyDescent="0.2">
      <c r="A12" s="20">
        <v>7</v>
      </c>
      <c r="B12" s="21" t="s">
        <v>31</v>
      </c>
      <c r="C12" s="21" t="s">
        <v>32</v>
      </c>
      <c r="D12" s="12" t="s">
        <v>18</v>
      </c>
      <c r="E12" s="22">
        <v>64500</v>
      </c>
      <c r="F12" s="22">
        <v>140000</v>
      </c>
      <c r="G12" s="22">
        <v>104000</v>
      </c>
      <c r="H12" s="16">
        <f>MIN(E12:F12)</f>
        <v>64500</v>
      </c>
      <c r="I12" s="17">
        <f>MEDIAN(D12:F12)</f>
        <v>102250</v>
      </c>
      <c r="J12" s="17">
        <f xml:space="preserve"> HARMEAN(D12:F12)</f>
        <v>88312.958435207824</v>
      </c>
      <c r="K12" s="17">
        <f t="shared" si="4"/>
        <v>30833.783780493472</v>
      </c>
      <c r="L12" s="17">
        <f t="shared" si="0"/>
        <v>0.3015528976087381</v>
      </c>
      <c r="M12" s="17">
        <f t="shared" si="1"/>
        <v>102250</v>
      </c>
      <c r="N12" s="18" t="str">
        <f t="shared" si="2"/>
        <v>MEDIANA</v>
      </c>
      <c r="O12" s="19">
        <f t="shared" si="3"/>
        <v>102250</v>
      </c>
    </row>
    <row r="13" spans="1:15" ht="22.5" x14ac:dyDescent="0.2">
      <c r="A13" s="20">
        <v>8</v>
      </c>
      <c r="B13" s="21" t="s">
        <v>33</v>
      </c>
      <c r="C13" s="21" t="s">
        <v>34</v>
      </c>
      <c r="D13" s="12" t="s">
        <v>18</v>
      </c>
      <c r="E13" s="22">
        <v>45000</v>
      </c>
      <c r="F13" s="22">
        <v>140000</v>
      </c>
      <c r="G13" s="22">
        <v>104000</v>
      </c>
      <c r="H13" s="16">
        <f>MIN(E13:F13)</f>
        <v>45000</v>
      </c>
      <c r="I13" s="17">
        <f>MEDIAN(D13:F13)</f>
        <v>92500</v>
      </c>
      <c r="J13" s="17">
        <f xml:space="preserve"> HARMEAN(D13:F13)</f>
        <v>68108.108108108107</v>
      </c>
      <c r="K13" s="17">
        <f t="shared" si="4"/>
        <v>39160.637833870322</v>
      </c>
      <c r="L13" s="17">
        <f t="shared" si="0"/>
        <v>0.42335824685265211</v>
      </c>
      <c r="M13" s="17">
        <f t="shared" si="1"/>
        <v>92500</v>
      </c>
      <c r="N13" s="18" t="str">
        <f t="shared" si="2"/>
        <v>MEDIANA</v>
      </c>
      <c r="O13" s="19">
        <f t="shared" si="3"/>
        <v>92500</v>
      </c>
    </row>
    <row r="14" spans="1:15" ht="22.5" x14ac:dyDescent="0.2">
      <c r="A14" s="20">
        <v>9</v>
      </c>
      <c r="B14" s="21" t="s">
        <v>35</v>
      </c>
      <c r="C14" s="21" t="s">
        <v>36</v>
      </c>
      <c r="D14" s="12" t="s">
        <v>18</v>
      </c>
      <c r="E14" s="22">
        <v>45000</v>
      </c>
      <c r="F14" s="22">
        <v>140000</v>
      </c>
      <c r="G14" s="22">
        <v>104000</v>
      </c>
      <c r="H14" s="16">
        <f>MIN(E14:F14)</f>
        <v>45000</v>
      </c>
      <c r="I14" s="17">
        <f>MEDIAN(D14:F14)</f>
        <v>92500</v>
      </c>
      <c r="J14" s="17">
        <f xml:space="preserve"> HARMEAN(D14:F14)</f>
        <v>68108.108108108107</v>
      </c>
      <c r="K14" s="17">
        <f t="shared" si="4"/>
        <v>39160.637833870322</v>
      </c>
      <c r="L14" s="17">
        <f t="shared" si="0"/>
        <v>0.42335824685265211</v>
      </c>
      <c r="M14" s="17">
        <f t="shared" si="1"/>
        <v>92500</v>
      </c>
      <c r="N14" s="18" t="str">
        <f t="shared" si="2"/>
        <v>MEDIANA</v>
      </c>
      <c r="O14" s="19">
        <f t="shared" si="3"/>
        <v>92500</v>
      </c>
    </row>
    <row r="15" spans="1:15" ht="22.5" x14ac:dyDescent="0.2">
      <c r="A15" s="20">
        <v>10</v>
      </c>
      <c r="B15" s="21" t="s">
        <v>37</v>
      </c>
      <c r="C15" s="21" t="s">
        <v>38</v>
      </c>
      <c r="D15" s="12" t="s">
        <v>18</v>
      </c>
      <c r="E15" s="22">
        <v>45000</v>
      </c>
      <c r="F15" s="22">
        <v>140000</v>
      </c>
      <c r="G15" s="22">
        <v>104000</v>
      </c>
      <c r="H15" s="16">
        <f>MIN(E15:F15)</f>
        <v>45000</v>
      </c>
      <c r="I15" s="17">
        <f>MEDIAN(D15:F15)</f>
        <v>92500</v>
      </c>
      <c r="J15" s="17">
        <f xml:space="preserve"> HARMEAN(D15:F15)</f>
        <v>68108.108108108107</v>
      </c>
      <c r="K15" s="17">
        <f t="shared" si="4"/>
        <v>39160.637833870322</v>
      </c>
      <c r="L15" s="17">
        <f t="shared" si="0"/>
        <v>0.42335824685265211</v>
      </c>
      <c r="M15" s="17">
        <f t="shared" si="1"/>
        <v>92500</v>
      </c>
      <c r="N15" s="18" t="str">
        <f t="shared" si="2"/>
        <v>MEDIANA</v>
      </c>
      <c r="O15" s="19">
        <f t="shared" si="3"/>
        <v>92500</v>
      </c>
    </row>
    <row r="16" spans="1:15" ht="22.5" x14ac:dyDescent="0.2">
      <c r="A16" s="20">
        <v>11</v>
      </c>
      <c r="B16" s="21" t="s">
        <v>39</v>
      </c>
      <c r="C16" s="21" t="s">
        <v>40</v>
      </c>
      <c r="D16" s="12" t="s">
        <v>18</v>
      </c>
      <c r="E16" s="22">
        <v>45000</v>
      </c>
      <c r="F16" s="22">
        <v>140000</v>
      </c>
      <c r="G16" s="22">
        <v>104000</v>
      </c>
      <c r="H16" s="16">
        <f>MIN(E16:F16)</f>
        <v>45000</v>
      </c>
      <c r="I16" s="17">
        <f>MEDIAN(D16:F16)</f>
        <v>92500</v>
      </c>
      <c r="J16" s="17">
        <f xml:space="preserve"> HARMEAN(D16:F16)</f>
        <v>68108.108108108107</v>
      </c>
      <c r="K16" s="17">
        <f t="shared" si="4"/>
        <v>39160.637833870322</v>
      </c>
      <c r="L16" s="17">
        <f t="shared" si="0"/>
        <v>0.42335824685265211</v>
      </c>
      <c r="M16" s="17">
        <f t="shared" si="1"/>
        <v>92500</v>
      </c>
      <c r="N16" s="18" t="str">
        <f t="shared" si="2"/>
        <v>MEDIANA</v>
      </c>
      <c r="O16" s="19">
        <f t="shared" si="3"/>
        <v>92500</v>
      </c>
    </row>
    <row r="17" spans="1:15" ht="22.5" x14ac:dyDescent="0.2">
      <c r="A17" s="20">
        <v>12</v>
      </c>
      <c r="B17" s="21" t="s">
        <v>41</v>
      </c>
      <c r="C17" s="21" t="s">
        <v>42</v>
      </c>
      <c r="D17" s="12" t="s">
        <v>18</v>
      </c>
      <c r="E17" s="22">
        <v>45000</v>
      </c>
      <c r="F17" s="22">
        <v>140000</v>
      </c>
      <c r="G17" s="22">
        <v>156000</v>
      </c>
      <c r="H17" s="16">
        <f>MIN(E17:F17)</f>
        <v>45000</v>
      </c>
      <c r="I17" s="17">
        <f>MEDIAN(D17:F17)</f>
        <v>92500</v>
      </c>
      <c r="J17" s="17">
        <f xml:space="preserve"> HARMEAN(D17:F17)</f>
        <v>68108.108108108107</v>
      </c>
      <c r="K17" s="17">
        <f t="shared" si="4"/>
        <v>48992.062849223061</v>
      </c>
      <c r="L17" s="17">
        <f t="shared" si="0"/>
        <v>0.52964392269430338</v>
      </c>
      <c r="M17" s="17">
        <f t="shared" si="1"/>
        <v>92500</v>
      </c>
      <c r="N17" s="18" t="str">
        <f t="shared" si="2"/>
        <v>MEDIANA</v>
      </c>
      <c r="O17" s="19">
        <f t="shared" si="3"/>
        <v>92500</v>
      </c>
    </row>
    <row r="18" spans="1:15" ht="22.5" x14ac:dyDescent="0.2">
      <c r="A18" s="20">
        <v>13</v>
      </c>
      <c r="B18" s="21" t="s">
        <v>43</v>
      </c>
      <c r="C18" s="21" t="s">
        <v>44</v>
      </c>
      <c r="D18" s="12" t="s">
        <v>18</v>
      </c>
      <c r="E18" s="22">
        <v>45000</v>
      </c>
      <c r="F18" s="22">
        <v>140000</v>
      </c>
      <c r="G18" s="22">
        <v>104000</v>
      </c>
      <c r="H18" s="16">
        <f>MIN(E18:F18)</f>
        <v>45000</v>
      </c>
      <c r="I18" s="17">
        <f>MEDIAN(D18:F18)</f>
        <v>92500</v>
      </c>
      <c r="J18" s="17">
        <f xml:space="preserve"> HARMEAN(D18:F18)</f>
        <v>68108.108108108107</v>
      </c>
      <c r="K18" s="17">
        <f t="shared" si="4"/>
        <v>39160.637833870322</v>
      </c>
      <c r="L18" s="17">
        <f t="shared" si="0"/>
        <v>0.42335824685265211</v>
      </c>
      <c r="M18" s="17">
        <f t="shared" si="1"/>
        <v>92500</v>
      </c>
      <c r="N18" s="18" t="str">
        <f t="shared" si="2"/>
        <v>MEDIANA</v>
      </c>
      <c r="O18" s="19">
        <f t="shared" si="3"/>
        <v>92500</v>
      </c>
    </row>
    <row r="19" spans="1:15" ht="22.5" x14ac:dyDescent="0.2">
      <c r="A19" s="20">
        <v>14</v>
      </c>
      <c r="B19" s="21" t="s">
        <v>45</v>
      </c>
      <c r="C19" s="21" t="s">
        <v>46</v>
      </c>
      <c r="D19" s="12" t="s">
        <v>18</v>
      </c>
      <c r="E19" s="22">
        <v>45000</v>
      </c>
      <c r="F19" s="22">
        <v>140000</v>
      </c>
      <c r="G19" s="22">
        <v>104000</v>
      </c>
      <c r="H19" s="16">
        <f>MIN(E19:F19)</f>
        <v>45000</v>
      </c>
      <c r="I19" s="17">
        <f>MEDIAN(D19:F19)</f>
        <v>92500</v>
      </c>
      <c r="J19" s="17">
        <f xml:space="preserve"> HARMEAN(D19:F19)</f>
        <v>68108.108108108107</v>
      </c>
      <c r="K19" s="17">
        <f t="shared" si="4"/>
        <v>39160.637833870322</v>
      </c>
      <c r="L19" s="17">
        <f t="shared" si="0"/>
        <v>0.42335824685265211</v>
      </c>
      <c r="M19" s="17">
        <f t="shared" si="1"/>
        <v>92500</v>
      </c>
      <c r="N19" s="18" t="str">
        <f t="shared" si="2"/>
        <v>MEDIANA</v>
      </c>
      <c r="O19" s="19">
        <f t="shared" si="3"/>
        <v>92500</v>
      </c>
    </row>
    <row r="20" spans="1:15" x14ac:dyDescent="0.2">
      <c r="A20" s="23" t="s">
        <v>47</v>
      </c>
      <c r="B20" s="24"/>
      <c r="C20" s="24"/>
      <c r="D20" s="25"/>
      <c r="E20" s="26"/>
      <c r="F20" s="27"/>
      <c r="G20" s="27"/>
      <c r="H20" s="28"/>
      <c r="I20" s="27"/>
      <c r="J20" s="27"/>
      <c r="K20" s="27"/>
      <c r="L20" s="27"/>
      <c r="M20" s="27"/>
      <c r="N20" s="29"/>
      <c r="O20" s="30"/>
    </row>
    <row r="21" spans="1:15" ht="22.5" x14ac:dyDescent="0.2">
      <c r="A21" s="31" t="s">
        <v>1</v>
      </c>
      <c r="B21" s="32" t="s">
        <v>48</v>
      </c>
      <c r="C21" s="31" t="s">
        <v>49</v>
      </c>
      <c r="D21" s="32" t="s">
        <v>50</v>
      </c>
      <c r="E21" s="26"/>
      <c r="F21" s="27"/>
      <c r="G21" s="27"/>
      <c r="H21" s="28"/>
      <c r="I21" s="27"/>
      <c r="J21" s="27"/>
      <c r="K21" s="27"/>
      <c r="L21" s="27"/>
      <c r="M21" s="27"/>
      <c r="N21" s="29"/>
      <c r="O21" s="30"/>
    </row>
    <row r="22" spans="1:15" x14ac:dyDescent="0.2">
      <c r="A22" s="33">
        <v>15</v>
      </c>
      <c r="B22" s="21" t="s">
        <v>51</v>
      </c>
      <c r="C22" s="34" t="s">
        <v>52</v>
      </c>
      <c r="D22" s="12" t="s">
        <v>53</v>
      </c>
      <c r="E22" s="22">
        <v>102000</v>
      </c>
      <c r="F22" s="22">
        <v>60000</v>
      </c>
      <c r="G22" s="22">
        <v>48000</v>
      </c>
      <c r="H22" s="16">
        <f>MIN(E22:F22)</f>
        <v>60000</v>
      </c>
      <c r="I22" s="17">
        <f>MEDIAN(D22:F22)</f>
        <v>81000</v>
      </c>
      <c r="J22" s="17">
        <f xml:space="preserve"> HARMEAN(D22:F22)</f>
        <v>75555.555555555547</v>
      </c>
      <c r="K22" s="17">
        <f t="shared" ref="K22:K85" si="5">_xlfn.STDEV.P(E22:G22)</f>
        <v>23151.673805580453</v>
      </c>
      <c r="L22" s="17">
        <f t="shared" ref="L22:L85" si="6">K22/I22</f>
        <v>0.28582313340222781</v>
      </c>
      <c r="M22" s="17">
        <f t="shared" ref="M22:M85" si="7">IF(L22&lt;=0.3,H22,IF(L22&gt;0.3,I22))</f>
        <v>60000</v>
      </c>
      <c r="N22" s="18" t="str">
        <f t="shared" ref="N22:N85" si="8">IF(M22=H22, "MENOR VALOR", IF(M22=I22,"MEDIANA", IF(M22=J22,"MEDIA ARMONICA")))</f>
        <v>MENOR VALOR</v>
      </c>
      <c r="O22" s="19">
        <f t="shared" ref="O22:O85" si="9">ROUND(M22,0)</f>
        <v>60000</v>
      </c>
    </row>
    <row r="23" spans="1:15" x14ac:dyDescent="0.2">
      <c r="A23" s="33">
        <v>16</v>
      </c>
      <c r="B23" s="21" t="s">
        <v>54</v>
      </c>
      <c r="C23" s="34" t="s">
        <v>55</v>
      </c>
      <c r="D23" s="12" t="s">
        <v>53</v>
      </c>
      <c r="E23" s="22">
        <v>102000</v>
      </c>
      <c r="F23" s="22">
        <v>60000</v>
      </c>
      <c r="G23" s="22">
        <v>48000</v>
      </c>
      <c r="H23" s="16">
        <f>MIN(E23:F23)</f>
        <v>60000</v>
      </c>
      <c r="I23" s="17">
        <f>MEDIAN(D23:F23)</f>
        <v>81000</v>
      </c>
      <c r="J23" s="17">
        <f xml:space="preserve"> HARMEAN(D23:F23)</f>
        <v>75555.555555555547</v>
      </c>
      <c r="K23" s="17">
        <f t="shared" si="5"/>
        <v>23151.673805580453</v>
      </c>
      <c r="L23" s="17">
        <f t="shared" si="6"/>
        <v>0.28582313340222781</v>
      </c>
      <c r="M23" s="17">
        <f t="shared" si="7"/>
        <v>60000</v>
      </c>
      <c r="N23" s="18" t="str">
        <f t="shared" si="8"/>
        <v>MENOR VALOR</v>
      </c>
      <c r="O23" s="19">
        <f t="shared" si="9"/>
        <v>60000</v>
      </c>
    </row>
    <row r="24" spans="1:15" x14ac:dyDescent="0.2">
      <c r="A24" s="33">
        <v>17</v>
      </c>
      <c r="B24" s="21" t="s">
        <v>56</v>
      </c>
      <c r="C24" s="34" t="s">
        <v>57</v>
      </c>
      <c r="D24" s="12" t="s">
        <v>53</v>
      </c>
      <c r="E24" s="22">
        <v>31000</v>
      </c>
      <c r="F24" s="22">
        <v>60000</v>
      </c>
      <c r="G24" s="22">
        <v>48000</v>
      </c>
      <c r="H24" s="16">
        <f>MIN(E24:F24)</f>
        <v>31000</v>
      </c>
      <c r="I24" s="17">
        <f>MEDIAN(D24:F24)</f>
        <v>45500</v>
      </c>
      <c r="J24" s="17">
        <f xml:space="preserve"> HARMEAN(D24:F24)</f>
        <v>40879.120879120877</v>
      </c>
      <c r="K24" s="17">
        <f t="shared" si="5"/>
        <v>11897.712198383164</v>
      </c>
      <c r="L24" s="17">
        <f t="shared" si="6"/>
        <v>0.26148818018424536</v>
      </c>
      <c r="M24" s="17">
        <f t="shared" si="7"/>
        <v>31000</v>
      </c>
      <c r="N24" s="18" t="str">
        <f t="shared" si="8"/>
        <v>MENOR VALOR</v>
      </c>
      <c r="O24" s="19">
        <f t="shared" si="9"/>
        <v>31000</v>
      </c>
    </row>
    <row r="25" spans="1:15" x14ac:dyDescent="0.2">
      <c r="A25" s="33">
        <v>18</v>
      </c>
      <c r="B25" s="21" t="s">
        <v>58</v>
      </c>
      <c r="C25" s="34" t="s">
        <v>59</v>
      </c>
      <c r="D25" s="12" t="s">
        <v>53</v>
      </c>
      <c r="E25" s="22">
        <v>17000</v>
      </c>
      <c r="F25" s="22">
        <v>25000</v>
      </c>
      <c r="G25" s="22">
        <v>43000</v>
      </c>
      <c r="H25" s="16">
        <f>MIN(E25:F25)</f>
        <v>17000</v>
      </c>
      <c r="I25" s="17">
        <f>MEDIAN(D25:F25)</f>
        <v>21000</v>
      </c>
      <c r="J25" s="17">
        <f xml:space="preserve"> HARMEAN(D25:F25)</f>
        <v>20238.095238095237</v>
      </c>
      <c r="K25" s="17">
        <f t="shared" si="5"/>
        <v>10873.004286866728</v>
      </c>
      <c r="L25" s="17">
        <f t="shared" si="6"/>
        <v>0.51776210889841556</v>
      </c>
      <c r="M25" s="17">
        <f t="shared" si="7"/>
        <v>21000</v>
      </c>
      <c r="N25" s="18" t="str">
        <f t="shared" si="8"/>
        <v>MEDIANA</v>
      </c>
      <c r="O25" s="19">
        <f t="shared" si="9"/>
        <v>21000</v>
      </c>
    </row>
    <row r="26" spans="1:15" x14ac:dyDescent="0.2">
      <c r="A26" s="33">
        <v>19</v>
      </c>
      <c r="B26" s="21" t="s">
        <v>60</v>
      </c>
      <c r="C26" s="34" t="s">
        <v>61</v>
      </c>
      <c r="D26" s="12" t="s">
        <v>53</v>
      </c>
      <c r="E26" s="22">
        <v>17000</v>
      </c>
      <c r="F26" s="22">
        <v>25000</v>
      </c>
      <c r="G26" s="22">
        <v>43000</v>
      </c>
      <c r="H26" s="16">
        <f>MIN(E26:F26)</f>
        <v>17000</v>
      </c>
      <c r="I26" s="17">
        <f>MEDIAN(D26:F26)</f>
        <v>21000</v>
      </c>
      <c r="J26" s="17">
        <f xml:space="preserve"> HARMEAN(D26:F26)</f>
        <v>20238.095238095237</v>
      </c>
      <c r="K26" s="17">
        <f t="shared" si="5"/>
        <v>10873.004286866728</v>
      </c>
      <c r="L26" s="17">
        <f t="shared" si="6"/>
        <v>0.51776210889841556</v>
      </c>
      <c r="M26" s="17">
        <f t="shared" si="7"/>
        <v>21000</v>
      </c>
      <c r="N26" s="18" t="str">
        <f t="shared" si="8"/>
        <v>MEDIANA</v>
      </c>
      <c r="O26" s="19">
        <f t="shared" si="9"/>
        <v>21000</v>
      </c>
    </row>
    <row r="27" spans="1:15" x14ac:dyDescent="0.2">
      <c r="A27" s="33">
        <v>20</v>
      </c>
      <c r="B27" s="21" t="s">
        <v>62</v>
      </c>
      <c r="C27" s="34" t="s">
        <v>63</v>
      </c>
      <c r="D27" s="12" t="s">
        <v>53</v>
      </c>
      <c r="E27" s="22">
        <v>17000</v>
      </c>
      <c r="F27" s="22">
        <v>25000</v>
      </c>
      <c r="G27" s="22">
        <v>43000</v>
      </c>
      <c r="H27" s="16">
        <f>MIN(E27:F27)</f>
        <v>17000</v>
      </c>
      <c r="I27" s="17">
        <f>MEDIAN(D27:F27)</f>
        <v>21000</v>
      </c>
      <c r="J27" s="17">
        <f xml:space="preserve"> HARMEAN(D27:F27)</f>
        <v>20238.095238095237</v>
      </c>
      <c r="K27" s="17">
        <f t="shared" si="5"/>
        <v>10873.004286866728</v>
      </c>
      <c r="L27" s="17">
        <f t="shared" si="6"/>
        <v>0.51776210889841556</v>
      </c>
      <c r="M27" s="17">
        <f t="shared" si="7"/>
        <v>21000</v>
      </c>
      <c r="N27" s="18" t="str">
        <f t="shared" si="8"/>
        <v>MEDIANA</v>
      </c>
      <c r="O27" s="19">
        <f t="shared" si="9"/>
        <v>21000</v>
      </c>
    </row>
    <row r="28" spans="1:15" x14ac:dyDescent="0.2">
      <c r="A28" s="33">
        <v>21</v>
      </c>
      <c r="B28" s="21" t="s">
        <v>64</v>
      </c>
      <c r="C28" s="34" t="s">
        <v>65</v>
      </c>
      <c r="D28" s="12" t="s">
        <v>53</v>
      </c>
      <c r="E28" s="22">
        <v>17000</v>
      </c>
      <c r="F28" s="22">
        <v>25000</v>
      </c>
      <c r="G28" s="22">
        <v>43000</v>
      </c>
      <c r="H28" s="16">
        <f>MIN(E28:F28)</f>
        <v>17000</v>
      </c>
      <c r="I28" s="17">
        <f>MEDIAN(D28:F28)</f>
        <v>21000</v>
      </c>
      <c r="J28" s="17">
        <f xml:space="preserve"> HARMEAN(D28:F28)</f>
        <v>20238.095238095237</v>
      </c>
      <c r="K28" s="17">
        <f t="shared" si="5"/>
        <v>10873.004286866728</v>
      </c>
      <c r="L28" s="17">
        <f t="shared" si="6"/>
        <v>0.51776210889841556</v>
      </c>
      <c r="M28" s="17">
        <f t="shared" si="7"/>
        <v>21000</v>
      </c>
      <c r="N28" s="18" t="str">
        <f t="shared" si="8"/>
        <v>MEDIANA</v>
      </c>
      <c r="O28" s="19">
        <f t="shared" si="9"/>
        <v>21000</v>
      </c>
    </row>
    <row r="29" spans="1:15" x14ac:dyDescent="0.2">
      <c r="A29" s="33">
        <v>22</v>
      </c>
      <c r="B29" s="21" t="s">
        <v>66</v>
      </c>
      <c r="C29" s="34" t="s">
        <v>67</v>
      </c>
      <c r="D29" s="12" t="s">
        <v>53</v>
      </c>
      <c r="E29" s="22">
        <v>17000</v>
      </c>
      <c r="F29" s="22">
        <v>25000</v>
      </c>
      <c r="G29" s="22">
        <v>43000</v>
      </c>
      <c r="H29" s="16">
        <f>MIN(E29:F29)</f>
        <v>17000</v>
      </c>
      <c r="I29" s="17">
        <f>MEDIAN(D29:F29)</f>
        <v>21000</v>
      </c>
      <c r="J29" s="17">
        <f xml:space="preserve"> HARMEAN(D29:F29)</f>
        <v>20238.095238095237</v>
      </c>
      <c r="K29" s="17">
        <f t="shared" si="5"/>
        <v>10873.004286866728</v>
      </c>
      <c r="L29" s="17">
        <f t="shared" si="6"/>
        <v>0.51776210889841556</v>
      </c>
      <c r="M29" s="17">
        <f t="shared" si="7"/>
        <v>21000</v>
      </c>
      <c r="N29" s="18" t="str">
        <f t="shared" si="8"/>
        <v>MEDIANA</v>
      </c>
      <c r="O29" s="19">
        <f t="shared" si="9"/>
        <v>21000</v>
      </c>
    </row>
    <row r="30" spans="1:15" x14ac:dyDescent="0.2">
      <c r="A30" s="6" t="s">
        <v>68</v>
      </c>
      <c r="B30" s="6"/>
      <c r="C30" s="6"/>
      <c r="D30" s="6"/>
      <c r="E30" s="26"/>
      <c r="F30" s="27"/>
      <c r="G30" s="27"/>
      <c r="H30" s="28"/>
      <c r="I30" s="27"/>
      <c r="J30" s="27"/>
      <c r="K30" s="27"/>
      <c r="L30" s="27"/>
      <c r="M30" s="27"/>
      <c r="N30" s="29"/>
      <c r="O30" s="30"/>
    </row>
    <row r="31" spans="1:15" ht="22.5" x14ac:dyDescent="0.2">
      <c r="A31" s="31" t="s">
        <v>1</v>
      </c>
      <c r="B31" s="32" t="s">
        <v>48</v>
      </c>
      <c r="C31" s="31" t="s">
        <v>49</v>
      </c>
      <c r="D31" s="32" t="s">
        <v>50</v>
      </c>
      <c r="E31" s="26"/>
      <c r="F31" s="27"/>
      <c r="G31" s="27"/>
      <c r="H31" s="28"/>
      <c r="I31" s="27"/>
      <c r="J31" s="27"/>
      <c r="K31" s="27"/>
      <c r="L31" s="27"/>
      <c r="M31" s="27"/>
      <c r="N31" s="29"/>
      <c r="O31" s="30"/>
    </row>
    <row r="32" spans="1:15" x14ac:dyDescent="0.2">
      <c r="A32" s="35">
        <v>23</v>
      </c>
      <c r="B32" s="21" t="s">
        <v>69</v>
      </c>
      <c r="C32" s="21" t="s">
        <v>70</v>
      </c>
      <c r="D32" s="12" t="s">
        <v>18</v>
      </c>
      <c r="E32" s="22">
        <v>42500</v>
      </c>
      <c r="F32" s="22">
        <v>240000</v>
      </c>
      <c r="G32" s="22"/>
      <c r="H32" s="16">
        <f>MIN(E32:F32)</f>
        <v>42500</v>
      </c>
      <c r="I32" s="17">
        <f>MEDIAN(D32:F32)</f>
        <v>141250</v>
      </c>
      <c r="J32" s="17">
        <f xml:space="preserve"> HARMEAN(D32:F32)</f>
        <v>72212.389380530978</v>
      </c>
      <c r="K32" s="17">
        <f t="shared" si="5"/>
        <v>98750</v>
      </c>
      <c r="L32" s="17">
        <f t="shared" si="6"/>
        <v>0.69911504424778759</v>
      </c>
      <c r="M32" s="17">
        <f t="shared" si="7"/>
        <v>141250</v>
      </c>
      <c r="N32" s="18" t="str">
        <f t="shared" si="8"/>
        <v>MEDIANA</v>
      </c>
      <c r="O32" s="19">
        <f t="shared" si="9"/>
        <v>141250</v>
      </c>
    </row>
    <row r="33" spans="1:15" x14ac:dyDescent="0.2">
      <c r="A33" s="35">
        <v>24</v>
      </c>
      <c r="B33" s="21" t="s">
        <v>71</v>
      </c>
      <c r="C33" s="21" t="s">
        <v>72</v>
      </c>
      <c r="D33" s="12" t="s">
        <v>18</v>
      </c>
      <c r="E33" s="22">
        <v>34800</v>
      </c>
      <c r="F33" s="22">
        <v>240000</v>
      </c>
      <c r="G33" s="22">
        <v>138000</v>
      </c>
      <c r="H33" s="16">
        <f>MIN(E33:F33)</f>
        <v>34800</v>
      </c>
      <c r="I33" s="17">
        <f>MEDIAN(D33:F33)</f>
        <v>137400</v>
      </c>
      <c r="J33" s="17">
        <f xml:space="preserve"> HARMEAN(D33:F33)</f>
        <v>60786.02620087337</v>
      </c>
      <c r="K33" s="17">
        <f t="shared" si="5"/>
        <v>83773.02668520459</v>
      </c>
      <c r="L33" s="17">
        <f t="shared" si="6"/>
        <v>0.60970179537994607</v>
      </c>
      <c r="M33" s="17">
        <f t="shared" si="7"/>
        <v>137400</v>
      </c>
      <c r="N33" s="18" t="str">
        <f t="shared" si="8"/>
        <v>MEDIANA</v>
      </c>
      <c r="O33" s="19">
        <f t="shared" si="9"/>
        <v>137400</v>
      </c>
    </row>
    <row r="34" spans="1:15" x14ac:dyDescent="0.2">
      <c r="A34" s="35">
        <v>25</v>
      </c>
      <c r="B34" s="21" t="s">
        <v>73</v>
      </c>
      <c r="C34" s="21" t="s">
        <v>74</v>
      </c>
      <c r="D34" s="12" t="s">
        <v>18</v>
      </c>
      <c r="E34" s="22">
        <v>42500</v>
      </c>
      <c r="F34" s="22">
        <v>320000</v>
      </c>
      <c r="G34" s="22">
        <v>276000</v>
      </c>
      <c r="H34" s="16">
        <f>MIN(E34:F34)</f>
        <v>42500</v>
      </c>
      <c r="I34" s="17">
        <f>MEDIAN(D34:F34)</f>
        <v>181250</v>
      </c>
      <c r="J34" s="17">
        <f xml:space="preserve"> HARMEAN(D34:F34)</f>
        <v>75034.482758620681</v>
      </c>
      <c r="K34" s="17">
        <f t="shared" si="5"/>
        <v>121775.97829165196</v>
      </c>
      <c r="L34" s="17">
        <f t="shared" si="6"/>
        <v>0.67186746643670048</v>
      </c>
      <c r="M34" s="17">
        <f t="shared" si="7"/>
        <v>181250</v>
      </c>
      <c r="N34" s="18" t="str">
        <f t="shared" si="8"/>
        <v>MEDIANA</v>
      </c>
      <c r="O34" s="19">
        <f t="shared" si="9"/>
        <v>181250</v>
      </c>
    </row>
    <row r="35" spans="1:15" x14ac:dyDescent="0.2">
      <c r="A35" s="35">
        <v>26</v>
      </c>
      <c r="B35" s="21" t="s">
        <v>75</v>
      </c>
      <c r="C35" s="21" t="s">
        <v>76</v>
      </c>
      <c r="D35" s="12" t="s">
        <v>18</v>
      </c>
      <c r="E35" s="22">
        <v>42500</v>
      </c>
      <c r="F35" s="22">
        <v>210000</v>
      </c>
      <c r="G35" s="22">
        <v>276000</v>
      </c>
      <c r="H35" s="16">
        <f>MIN(E35:F35)</f>
        <v>42500</v>
      </c>
      <c r="I35" s="17">
        <f>MEDIAN(D35:F35)</f>
        <v>126250</v>
      </c>
      <c r="J35" s="17">
        <f xml:space="preserve"> HARMEAN(D35:F35)</f>
        <v>70693.069306930687</v>
      </c>
      <c r="K35" s="17">
        <f t="shared" si="5"/>
        <v>98282.190090010146</v>
      </c>
      <c r="L35" s="17">
        <f t="shared" si="6"/>
        <v>0.77847279279215953</v>
      </c>
      <c r="M35" s="17">
        <f t="shared" si="7"/>
        <v>126250</v>
      </c>
      <c r="N35" s="18" t="str">
        <f t="shared" si="8"/>
        <v>MEDIANA</v>
      </c>
      <c r="O35" s="19">
        <f t="shared" si="9"/>
        <v>126250</v>
      </c>
    </row>
    <row r="36" spans="1:15" x14ac:dyDescent="0.2">
      <c r="A36" s="35">
        <v>27</v>
      </c>
      <c r="B36" s="21" t="s">
        <v>77</v>
      </c>
      <c r="C36" s="21" t="s">
        <v>78</v>
      </c>
      <c r="D36" s="12" t="s">
        <v>18</v>
      </c>
      <c r="E36" s="22">
        <v>25600</v>
      </c>
      <c r="F36" s="22">
        <v>180000</v>
      </c>
      <c r="G36" s="22"/>
      <c r="H36" s="16">
        <f>MIN(E36:F36)</f>
        <v>25600</v>
      </c>
      <c r="I36" s="17">
        <f>MEDIAN(D36:F36)</f>
        <v>102800</v>
      </c>
      <c r="J36" s="17">
        <f xml:space="preserve"> HARMEAN(D36:F36)</f>
        <v>44824.902723735409</v>
      </c>
      <c r="K36" s="17">
        <f t="shared" si="5"/>
        <v>77200</v>
      </c>
      <c r="L36" s="17">
        <f t="shared" si="6"/>
        <v>0.75097276264591439</v>
      </c>
      <c r="M36" s="17">
        <f t="shared" si="7"/>
        <v>102800</v>
      </c>
      <c r="N36" s="18" t="str">
        <f t="shared" si="8"/>
        <v>MEDIANA</v>
      </c>
      <c r="O36" s="19">
        <f t="shared" si="9"/>
        <v>102800</v>
      </c>
    </row>
    <row r="37" spans="1:15" x14ac:dyDescent="0.2">
      <c r="A37" s="35">
        <v>28</v>
      </c>
      <c r="B37" s="21" t="s">
        <v>79</v>
      </c>
      <c r="C37" s="21" t="s">
        <v>80</v>
      </c>
      <c r="D37" s="12" t="s">
        <v>18</v>
      </c>
      <c r="E37" s="22">
        <v>25600</v>
      </c>
      <c r="F37" s="22">
        <v>180000</v>
      </c>
      <c r="G37" s="22">
        <v>146000</v>
      </c>
      <c r="H37" s="16">
        <f>MIN(E37:F37)</f>
        <v>25600</v>
      </c>
      <c r="I37" s="17">
        <f>MEDIAN(D37:F37)</f>
        <v>102800</v>
      </c>
      <c r="J37" s="17">
        <f xml:space="preserve"> HARMEAN(D37:F37)</f>
        <v>44824.902723735409</v>
      </c>
      <c r="K37" s="17">
        <f t="shared" si="5"/>
        <v>66241.578081041123</v>
      </c>
      <c r="L37" s="17">
        <f t="shared" si="6"/>
        <v>0.64437332763658683</v>
      </c>
      <c r="M37" s="17">
        <f t="shared" si="7"/>
        <v>102800</v>
      </c>
      <c r="N37" s="18" t="str">
        <f t="shared" si="8"/>
        <v>MEDIANA</v>
      </c>
      <c r="O37" s="19">
        <f t="shared" si="9"/>
        <v>102800</v>
      </c>
    </row>
    <row r="38" spans="1:15" x14ac:dyDescent="0.2">
      <c r="A38" s="35">
        <v>29</v>
      </c>
      <c r="B38" s="21" t="s">
        <v>81</v>
      </c>
      <c r="C38" s="21" t="s">
        <v>82</v>
      </c>
      <c r="D38" s="12" t="s">
        <v>18</v>
      </c>
      <c r="E38" s="22">
        <v>42500</v>
      </c>
      <c r="F38" s="22">
        <v>290000</v>
      </c>
      <c r="G38" s="22">
        <v>146000</v>
      </c>
      <c r="H38" s="16">
        <f>MIN(E38:F38)</f>
        <v>42500</v>
      </c>
      <c r="I38" s="17">
        <f>MEDIAN(D38:F38)</f>
        <v>166250</v>
      </c>
      <c r="J38" s="17">
        <f xml:space="preserve"> HARMEAN(D38:F38)</f>
        <v>74135.338345864657</v>
      </c>
      <c r="K38" s="17">
        <f t="shared" si="5"/>
        <v>101491.37894422363</v>
      </c>
      <c r="L38" s="17">
        <f t="shared" si="6"/>
        <v>0.61047445981487902</v>
      </c>
      <c r="M38" s="17">
        <f t="shared" si="7"/>
        <v>166250</v>
      </c>
      <c r="N38" s="18" t="str">
        <f t="shared" si="8"/>
        <v>MEDIANA</v>
      </c>
      <c r="O38" s="19">
        <f t="shared" si="9"/>
        <v>166250</v>
      </c>
    </row>
    <row r="39" spans="1:15" x14ac:dyDescent="0.2">
      <c r="A39" s="35">
        <v>30</v>
      </c>
      <c r="B39" s="21" t="s">
        <v>83</v>
      </c>
      <c r="C39" s="21" t="s">
        <v>84</v>
      </c>
      <c r="D39" s="12" t="s">
        <v>18</v>
      </c>
      <c r="E39" s="22">
        <v>160800</v>
      </c>
      <c r="F39" s="22">
        <v>340000</v>
      </c>
      <c r="G39" s="22"/>
      <c r="H39" s="16">
        <f>MIN(E39:F39)</f>
        <v>160800</v>
      </c>
      <c r="I39" s="17">
        <f>MEDIAN(D39:F39)</f>
        <v>250400</v>
      </c>
      <c r="J39" s="17">
        <f xml:space="preserve"> HARMEAN(D39:F39)</f>
        <v>218338.65814696485</v>
      </c>
      <c r="K39" s="17">
        <f t="shared" si="5"/>
        <v>89600</v>
      </c>
      <c r="L39" s="17">
        <f t="shared" si="6"/>
        <v>0.35782747603833864</v>
      </c>
      <c r="M39" s="17">
        <f t="shared" si="7"/>
        <v>250400</v>
      </c>
      <c r="N39" s="18" t="str">
        <f t="shared" si="8"/>
        <v>MEDIANA</v>
      </c>
      <c r="O39" s="19">
        <f t="shared" si="9"/>
        <v>250400</v>
      </c>
    </row>
    <row r="40" spans="1:15" ht="22.5" x14ac:dyDescent="0.2">
      <c r="A40" s="35">
        <v>31</v>
      </c>
      <c r="B40" s="21" t="s">
        <v>85</v>
      </c>
      <c r="C40" s="21" t="s">
        <v>86</v>
      </c>
      <c r="D40" s="12" t="s">
        <v>18</v>
      </c>
      <c r="E40" s="22">
        <v>1883686</v>
      </c>
      <c r="F40" s="22">
        <v>340000</v>
      </c>
      <c r="G40" s="22">
        <v>294000</v>
      </c>
      <c r="H40" s="16">
        <f>MIN(E40:F40)</f>
        <v>340000</v>
      </c>
      <c r="I40" s="17">
        <f>MEDIAN(D40:F40)</f>
        <v>1111843</v>
      </c>
      <c r="J40" s="17">
        <f xml:space="preserve"> HARMEAN(D40:F40)</f>
        <v>576028.48603624792</v>
      </c>
      <c r="K40" s="17">
        <f t="shared" si="5"/>
        <v>738781.58290766529</v>
      </c>
      <c r="L40" s="17">
        <f t="shared" si="6"/>
        <v>0.66446574103328016</v>
      </c>
      <c r="M40" s="17">
        <f t="shared" si="7"/>
        <v>1111843</v>
      </c>
      <c r="N40" s="18" t="str">
        <f t="shared" si="8"/>
        <v>MEDIANA</v>
      </c>
      <c r="O40" s="19">
        <f t="shared" si="9"/>
        <v>1111843</v>
      </c>
    </row>
    <row r="41" spans="1:15" ht="22.5" x14ac:dyDescent="0.2">
      <c r="A41" s="35">
        <v>32</v>
      </c>
      <c r="B41" s="21" t="s">
        <v>87</v>
      </c>
      <c r="C41" s="21" t="s">
        <v>88</v>
      </c>
      <c r="D41" s="12" t="s">
        <v>18</v>
      </c>
      <c r="E41" s="22">
        <v>1883686</v>
      </c>
      <c r="F41" s="22">
        <v>340000</v>
      </c>
      <c r="G41" s="22">
        <v>249000</v>
      </c>
      <c r="H41" s="16">
        <f>MIN(E41:F41)</f>
        <v>340000</v>
      </c>
      <c r="I41" s="17">
        <f>MEDIAN(D41:F41)</f>
        <v>1111843</v>
      </c>
      <c r="J41" s="17">
        <f xml:space="preserve"> HARMEAN(D41:F41)</f>
        <v>576028.48603624792</v>
      </c>
      <c r="K41" s="17">
        <f t="shared" si="5"/>
        <v>750070.05489057861</v>
      </c>
      <c r="L41" s="17">
        <f t="shared" si="6"/>
        <v>0.67461867807827058</v>
      </c>
      <c r="M41" s="17">
        <f t="shared" si="7"/>
        <v>1111843</v>
      </c>
      <c r="N41" s="18" t="str">
        <f t="shared" si="8"/>
        <v>MEDIANA</v>
      </c>
      <c r="O41" s="19">
        <f t="shared" si="9"/>
        <v>1111843</v>
      </c>
    </row>
    <row r="42" spans="1:15" x14ac:dyDescent="0.2">
      <c r="A42" s="35">
        <v>33</v>
      </c>
      <c r="B42" s="21" t="s">
        <v>89</v>
      </c>
      <c r="C42" s="21" t="s">
        <v>90</v>
      </c>
      <c r="D42" s="12" t="s">
        <v>18</v>
      </c>
      <c r="E42" s="22">
        <v>350000</v>
      </c>
      <c r="F42" s="22">
        <v>340000</v>
      </c>
      <c r="G42" s="22">
        <v>679000</v>
      </c>
      <c r="H42" s="16">
        <f>MIN(E42:F42)</f>
        <v>340000</v>
      </c>
      <c r="I42" s="17">
        <f>MEDIAN(D42:F42)</f>
        <v>345000</v>
      </c>
      <c r="J42" s="17">
        <f xml:space="preserve"> HARMEAN(D42:F42)</f>
        <v>344927.53623188403</v>
      </c>
      <c r="K42" s="17">
        <f t="shared" si="5"/>
        <v>157502.02820563578</v>
      </c>
      <c r="L42" s="17">
        <f t="shared" si="6"/>
        <v>0.45652761798735009</v>
      </c>
      <c r="M42" s="17">
        <f t="shared" si="7"/>
        <v>345000</v>
      </c>
      <c r="N42" s="18" t="str">
        <f t="shared" si="8"/>
        <v>MEDIANA</v>
      </c>
      <c r="O42" s="19">
        <f t="shared" si="9"/>
        <v>345000</v>
      </c>
    </row>
    <row r="43" spans="1:15" x14ac:dyDescent="0.2">
      <c r="A43" s="35">
        <v>34</v>
      </c>
      <c r="B43" s="21" t="s">
        <v>91</v>
      </c>
      <c r="C43" s="21" t="s">
        <v>92</v>
      </c>
      <c r="D43" s="12" t="s">
        <v>18</v>
      </c>
      <c r="E43" s="22">
        <v>350000</v>
      </c>
      <c r="F43" s="22">
        <v>340000</v>
      </c>
      <c r="G43" s="22"/>
      <c r="H43" s="16">
        <f>MIN(E43:F43)</f>
        <v>340000</v>
      </c>
      <c r="I43" s="17">
        <f>MEDIAN(D43:F43)</f>
        <v>345000</v>
      </c>
      <c r="J43" s="17">
        <f xml:space="preserve"> HARMEAN(D43:F43)</f>
        <v>344927.53623188403</v>
      </c>
      <c r="K43" s="17">
        <f t="shared" si="5"/>
        <v>5000</v>
      </c>
      <c r="L43" s="17">
        <f t="shared" si="6"/>
        <v>1.4492753623188406E-2</v>
      </c>
      <c r="M43" s="17">
        <f t="shared" si="7"/>
        <v>340000</v>
      </c>
      <c r="N43" s="18" t="str">
        <f t="shared" si="8"/>
        <v>MENOR VALOR</v>
      </c>
      <c r="O43" s="19">
        <f t="shared" si="9"/>
        <v>340000</v>
      </c>
    </row>
    <row r="44" spans="1:15" x14ac:dyDescent="0.2">
      <c r="A44" s="35">
        <v>35</v>
      </c>
      <c r="B44" s="21" t="s">
        <v>93</v>
      </c>
      <c r="C44" s="21" t="s">
        <v>94</v>
      </c>
      <c r="D44" s="12" t="s">
        <v>18</v>
      </c>
      <c r="E44" s="22">
        <v>350000</v>
      </c>
      <c r="F44" s="22">
        <v>380000</v>
      </c>
      <c r="G44" s="22">
        <v>317000</v>
      </c>
      <c r="H44" s="16">
        <f>MIN(E44:F44)</f>
        <v>350000</v>
      </c>
      <c r="I44" s="17">
        <f>MEDIAN(D44:F44)</f>
        <v>365000</v>
      </c>
      <c r="J44" s="17">
        <f xml:space="preserve"> HARMEAN(D44:F44)</f>
        <v>364383.56164383562</v>
      </c>
      <c r="K44" s="17">
        <f t="shared" si="5"/>
        <v>25729.360660537215</v>
      </c>
      <c r="L44" s="17">
        <f t="shared" si="6"/>
        <v>7.0491399069964975E-2</v>
      </c>
      <c r="M44" s="17">
        <f t="shared" si="7"/>
        <v>350000</v>
      </c>
      <c r="N44" s="18" t="str">
        <f t="shared" si="8"/>
        <v>MENOR VALOR</v>
      </c>
      <c r="O44" s="19">
        <f t="shared" si="9"/>
        <v>350000</v>
      </c>
    </row>
    <row r="45" spans="1:15" x14ac:dyDescent="0.2">
      <c r="A45" s="35">
        <v>36</v>
      </c>
      <c r="B45" s="21" t="s">
        <v>95</v>
      </c>
      <c r="C45" s="21" t="s">
        <v>96</v>
      </c>
      <c r="D45" s="12" t="s">
        <v>18</v>
      </c>
      <c r="E45" s="22">
        <v>350000</v>
      </c>
      <c r="F45" s="22">
        <v>540000</v>
      </c>
      <c r="G45" s="22"/>
      <c r="H45" s="16">
        <f>MIN(E45:F45)</f>
        <v>350000</v>
      </c>
      <c r="I45" s="17">
        <f>MEDIAN(D45:F45)</f>
        <v>445000</v>
      </c>
      <c r="J45" s="17">
        <f xml:space="preserve"> HARMEAN(D45:F45)</f>
        <v>424719.10112359549</v>
      </c>
      <c r="K45" s="17">
        <f t="shared" si="5"/>
        <v>95000</v>
      </c>
      <c r="L45" s="17">
        <f t="shared" si="6"/>
        <v>0.21348314606741572</v>
      </c>
      <c r="M45" s="17">
        <f t="shared" si="7"/>
        <v>350000</v>
      </c>
      <c r="N45" s="18" t="str">
        <f t="shared" si="8"/>
        <v>MENOR VALOR</v>
      </c>
      <c r="O45" s="19">
        <f t="shared" si="9"/>
        <v>350000</v>
      </c>
    </row>
    <row r="46" spans="1:15" ht="22.5" x14ac:dyDescent="0.2">
      <c r="A46" s="35">
        <v>37</v>
      </c>
      <c r="B46" s="21" t="s">
        <v>97</v>
      </c>
      <c r="C46" s="21" t="s">
        <v>98</v>
      </c>
      <c r="D46" s="12" t="s">
        <v>18</v>
      </c>
      <c r="E46" s="22">
        <v>1984586.8</v>
      </c>
      <c r="F46" s="22">
        <v>420000</v>
      </c>
      <c r="G46" s="22">
        <v>655000</v>
      </c>
      <c r="H46" s="16">
        <f>MIN(E46:F46)</f>
        <v>420000</v>
      </c>
      <c r="I46" s="17">
        <f>MEDIAN(D46:F46)</f>
        <v>1202293.3999999999</v>
      </c>
      <c r="J46" s="17">
        <f xml:space="preserve"> HARMEAN(D46:F46)</f>
        <v>693280.40559816768</v>
      </c>
      <c r="K46" s="17">
        <f t="shared" si="5"/>
        <v>688876.5341295026</v>
      </c>
      <c r="L46" s="17">
        <f t="shared" si="6"/>
        <v>0.57296873968492434</v>
      </c>
      <c r="M46" s="17">
        <f t="shared" si="7"/>
        <v>1202293.3999999999</v>
      </c>
      <c r="N46" s="18" t="str">
        <f t="shared" si="8"/>
        <v>MEDIANA</v>
      </c>
      <c r="O46" s="19">
        <f t="shared" si="9"/>
        <v>1202293</v>
      </c>
    </row>
    <row r="47" spans="1:15" x14ac:dyDescent="0.2">
      <c r="A47" s="35">
        <v>38</v>
      </c>
      <c r="B47" s="21" t="s">
        <v>99</v>
      </c>
      <c r="C47" s="21" t="s">
        <v>100</v>
      </c>
      <c r="D47" s="12" t="s">
        <v>18</v>
      </c>
      <c r="E47" s="22" t="s">
        <v>101</v>
      </c>
      <c r="F47" s="22">
        <v>890000</v>
      </c>
      <c r="G47" s="22"/>
      <c r="H47" s="16">
        <f>MIN(E47:F47)</f>
        <v>890000</v>
      </c>
      <c r="I47" s="17">
        <f>MEDIAN(D47:F47)</f>
        <v>890000</v>
      </c>
      <c r="J47" s="17">
        <f xml:space="preserve"> HARMEAN(D47:F47)</f>
        <v>890000</v>
      </c>
      <c r="K47" s="17">
        <f t="shared" si="5"/>
        <v>0</v>
      </c>
      <c r="L47" s="17">
        <f t="shared" si="6"/>
        <v>0</v>
      </c>
      <c r="M47" s="17">
        <f t="shared" si="7"/>
        <v>890000</v>
      </c>
      <c r="N47" s="18" t="str">
        <f t="shared" si="8"/>
        <v>MENOR VALOR</v>
      </c>
      <c r="O47" s="19">
        <f t="shared" si="9"/>
        <v>890000</v>
      </c>
    </row>
    <row r="48" spans="1:15" x14ac:dyDescent="0.2">
      <c r="A48" s="35">
        <v>39</v>
      </c>
      <c r="B48" s="21" t="s">
        <v>102</v>
      </c>
      <c r="C48" s="21" t="s">
        <v>103</v>
      </c>
      <c r="D48" s="12" t="s">
        <v>18</v>
      </c>
      <c r="E48" s="22" t="s">
        <v>101</v>
      </c>
      <c r="F48" s="22">
        <v>1500000</v>
      </c>
      <c r="G48" s="22"/>
      <c r="H48" s="16">
        <f>MIN(E48:F48)</f>
        <v>1500000</v>
      </c>
      <c r="I48" s="17">
        <f>MEDIAN(D48:F48)</f>
        <v>1500000</v>
      </c>
      <c r="J48" s="17">
        <f xml:space="preserve"> HARMEAN(D48:F48)</f>
        <v>1500000</v>
      </c>
      <c r="K48" s="17">
        <f t="shared" si="5"/>
        <v>0</v>
      </c>
      <c r="L48" s="17">
        <f t="shared" si="6"/>
        <v>0</v>
      </c>
      <c r="M48" s="17">
        <f t="shared" si="7"/>
        <v>1500000</v>
      </c>
      <c r="N48" s="18" t="str">
        <f t="shared" si="8"/>
        <v>MENOR VALOR</v>
      </c>
      <c r="O48" s="19">
        <f t="shared" si="9"/>
        <v>1500000</v>
      </c>
    </row>
    <row r="49" spans="1:15" x14ac:dyDescent="0.2">
      <c r="A49" s="35">
        <v>40</v>
      </c>
      <c r="B49" s="21" t="s">
        <v>104</v>
      </c>
      <c r="C49" s="21" t="s">
        <v>105</v>
      </c>
      <c r="D49" s="12" t="s">
        <v>18</v>
      </c>
      <c r="E49" s="22">
        <v>122311</v>
      </c>
      <c r="F49" s="22">
        <v>480000</v>
      </c>
      <c r="G49" s="22">
        <v>468000</v>
      </c>
      <c r="H49" s="16">
        <f>MIN(E49:F49)</f>
        <v>122311</v>
      </c>
      <c r="I49" s="17">
        <f>MEDIAN(D49:F49)</f>
        <v>301155.5</v>
      </c>
      <c r="J49" s="17">
        <f xml:space="preserve"> HARMEAN(D49:F49)</f>
        <v>194946.73017759927</v>
      </c>
      <c r="K49" s="17">
        <f t="shared" si="5"/>
        <v>165860.1504085763</v>
      </c>
      <c r="L49" s="17">
        <f t="shared" si="6"/>
        <v>0.55074587848661671</v>
      </c>
      <c r="M49" s="17">
        <f t="shared" si="7"/>
        <v>301155.5</v>
      </c>
      <c r="N49" s="18" t="str">
        <f t="shared" si="8"/>
        <v>MEDIANA</v>
      </c>
      <c r="O49" s="19">
        <f t="shared" si="9"/>
        <v>301156</v>
      </c>
    </row>
    <row r="50" spans="1:15" x14ac:dyDescent="0.2">
      <c r="A50" s="35">
        <v>41</v>
      </c>
      <c r="B50" s="36" t="s">
        <v>106</v>
      </c>
      <c r="C50" s="36" t="s">
        <v>107</v>
      </c>
      <c r="D50" s="12" t="s">
        <v>18</v>
      </c>
      <c r="E50" s="22">
        <v>2181253.2000000002</v>
      </c>
      <c r="F50" s="22">
        <v>780000</v>
      </c>
      <c r="G50" s="22">
        <v>520000</v>
      </c>
      <c r="H50" s="16">
        <f>MIN(E50:F50)</f>
        <v>780000</v>
      </c>
      <c r="I50" s="17">
        <f>MEDIAN(D50:F50)</f>
        <v>1480626.6</v>
      </c>
      <c r="J50" s="17">
        <f xml:space="preserve"> HARMEAN(D50:F50)</f>
        <v>1149092.8881056169</v>
      </c>
      <c r="K50" s="17">
        <f t="shared" si="5"/>
        <v>729602.07762104284</v>
      </c>
      <c r="L50" s="17">
        <f t="shared" si="6"/>
        <v>0.49276575040664727</v>
      </c>
      <c r="M50" s="17">
        <f t="shared" si="7"/>
        <v>1480626.6</v>
      </c>
      <c r="N50" s="18" t="str">
        <f t="shared" si="8"/>
        <v>MEDIANA</v>
      </c>
      <c r="O50" s="19">
        <f t="shared" si="9"/>
        <v>1480627</v>
      </c>
    </row>
    <row r="51" spans="1:15" x14ac:dyDescent="0.2">
      <c r="A51" s="35">
        <v>42</v>
      </c>
      <c r="B51" s="21" t="s">
        <v>108</v>
      </c>
      <c r="C51" s="21" t="s">
        <v>109</v>
      </c>
      <c r="D51" s="12" t="s">
        <v>18</v>
      </c>
      <c r="E51" s="22">
        <v>1114846.6000000001</v>
      </c>
      <c r="F51" s="22">
        <v>780000</v>
      </c>
      <c r="G51" s="22">
        <v>520000</v>
      </c>
      <c r="H51" s="16">
        <f>MIN(E51:F51)</f>
        <v>780000</v>
      </c>
      <c r="I51" s="17">
        <f>MEDIAN(D51:F51)</f>
        <v>947423.3</v>
      </c>
      <c r="J51" s="17">
        <f xml:space="preserve"> HARMEAN(D51:F51)</f>
        <v>917837.19906402973</v>
      </c>
      <c r="K51" s="17">
        <f t="shared" si="5"/>
        <v>243485.04929304298</v>
      </c>
      <c r="L51" s="17">
        <f t="shared" si="6"/>
        <v>0.25699710920455826</v>
      </c>
      <c r="M51" s="17">
        <f t="shared" si="7"/>
        <v>780000</v>
      </c>
      <c r="N51" s="18" t="str">
        <f t="shared" si="8"/>
        <v>MENOR VALOR</v>
      </c>
      <c r="O51" s="19">
        <f t="shared" si="9"/>
        <v>780000</v>
      </c>
    </row>
    <row r="52" spans="1:15" x14ac:dyDescent="0.2">
      <c r="A52" s="35">
        <v>43</v>
      </c>
      <c r="B52" s="21" t="s">
        <v>110</v>
      </c>
      <c r="C52" s="21" t="s">
        <v>111</v>
      </c>
      <c r="D52" s="12" t="s">
        <v>18</v>
      </c>
      <c r="E52" s="22">
        <v>1114846.6000000001</v>
      </c>
      <c r="F52" s="22">
        <v>420000</v>
      </c>
      <c r="G52" s="22"/>
      <c r="H52" s="16">
        <f>MIN(E52:F52)</f>
        <v>420000</v>
      </c>
      <c r="I52" s="17">
        <f>MEDIAN(D52:F52)</f>
        <v>767423.3</v>
      </c>
      <c r="J52" s="17">
        <f xml:space="preserve"> HARMEAN(D52:F52)</f>
        <v>610139.89541365253</v>
      </c>
      <c r="K52" s="17">
        <f t="shared" si="5"/>
        <v>347423.30000000022</v>
      </c>
      <c r="L52" s="17">
        <f t="shared" si="6"/>
        <v>0.45271403669917265</v>
      </c>
      <c r="M52" s="17">
        <f t="shared" si="7"/>
        <v>767423.3</v>
      </c>
      <c r="N52" s="18" t="str">
        <f t="shared" si="8"/>
        <v>MEDIANA</v>
      </c>
      <c r="O52" s="19">
        <f t="shared" si="9"/>
        <v>767423</v>
      </c>
    </row>
    <row r="53" spans="1:15" x14ac:dyDescent="0.2">
      <c r="A53" s="35">
        <v>44</v>
      </c>
      <c r="B53" s="21" t="s">
        <v>112</v>
      </c>
      <c r="C53" s="21" t="s">
        <v>113</v>
      </c>
      <c r="D53" s="12" t="s">
        <v>18</v>
      </c>
      <c r="E53" s="22">
        <v>1114846.6000000001</v>
      </c>
      <c r="F53" s="22">
        <v>420000</v>
      </c>
      <c r="G53" s="22">
        <v>520000</v>
      </c>
      <c r="H53" s="16">
        <f>MIN(E53:F53)</f>
        <v>420000</v>
      </c>
      <c r="I53" s="17">
        <f>MEDIAN(D53:F53)</f>
        <v>767423.3</v>
      </c>
      <c r="J53" s="17">
        <f xml:space="preserve"> HARMEAN(D53:F53)</f>
        <v>610139.89541365253</v>
      </c>
      <c r="K53" s="17">
        <f t="shared" si="5"/>
        <v>306712.72753056005</v>
      </c>
      <c r="L53" s="17">
        <f t="shared" si="6"/>
        <v>0.39966564415044475</v>
      </c>
      <c r="M53" s="17">
        <f t="shared" si="7"/>
        <v>767423.3</v>
      </c>
      <c r="N53" s="18" t="str">
        <f t="shared" si="8"/>
        <v>MEDIANA</v>
      </c>
      <c r="O53" s="19">
        <f t="shared" si="9"/>
        <v>767423</v>
      </c>
    </row>
    <row r="54" spans="1:15" x14ac:dyDescent="0.2">
      <c r="A54" s="35">
        <v>45</v>
      </c>
      <c r="B54" s="21" t="s">
        <v>114</v>
      </c>
      <c r="C54" s="21" t="s">
        <v>115</v>
      </c>
      <c r="D54" s="12" t="s">
        <v>18</v>
      </c>
      <c r="E54" s="22">
        <v>1114846.6000000001</v>
      </c>
      <c r="F54" s="22">
        <v>980000</v>
      </c>
      <c r="G54" s="22"/>
      <c r="H54" s="16">
        <f>MIN(E54:F54)</f>
        <v>980000</v>
      </c>
      <c r="I54" s="17">
        <f>MEDIAN(D54:F54)</f>
        <v>1047423.3</v>
      </c>
      <c r="J54" s="17">
        <f xml:space="preserve"> HARMEAN(D54:F54)</f>
        <v>1043083.2195541193</v>
      </c>
      <c r="K54" s="17">
        <f t="shared" si="5"/>
        <v>67423.300000000047</v>
      </c>
      <c r="L54" s="17">
        <f t="shared" si="6"/>
        <v>6.4370632198080799E-2</v>
      </c>
      <c r="M54" s="17">
        <f t="shared" si="7"/>
        <v>980000</v>
      </c>
      <c r="N54" s="18" t="str">
        <f t="shared" si="8"/>
        <v>MENOR VALOR</v>
      </c>
      <c r="O54" s="19">
        <f t="shared" si="9"/>
        <v>980000</v>
      </c>
    </row>
    <row r="55" spans="1:15" x14ac:dyDescent="0.2">
      <c r="A55" s="35">
        <v>46</v>
      </c>
      <c r="B55" s="21" t="s">
        <v>116</v>
      </c>
      <c r="C55" s="21" t="s">
        <v>117</v>
      </c>
      <c r="D55" s="12" t="s">
        <v>18</v>
      </c>
      <c r="E55" s="22">
        <v>1114846.6000000001</v>
      </c>
      <c r="F55" s="22">
        <v>980000</v>
      </c>
      <c r="G55" s="22"/>
      <c r="H55" s="16">
        <f>MIN(E55:F55)</f>
        <v>980000</v>
      </c>
      <c r="I55" s="17">
        <f>MEDIAN(D55:F55)</f>
        <v>1047423.3</v>
      </c>
      <c r="J55" s="17">
        <f xml:space="preserve"> HARMEAN(D55:F55)</f>
        <v>1043083.2195541193</v>
      </c>
      <c r="K55" s="17">
        <f t="shared" si="5"/>
        <v>67423.300000000047</v>
      </c>
      <c r="L55" s="17">
        <f t="shared" si="6"/>
        <v>6.4370632198080799E-2</v>
      </c>
      <c r="M55" s="17">
        <f t="shared" si="7"/>
        <v>980000</v>
      </c>
      <c r="N55" s="18" t="str">
        <f t="shared" si="8"/>
        <v>MENOR VALOR</v>
      </c>
      <c r="O55" s="19">
        <f t="shared" si="9"/>
        <v>980000</v>
      </c>
    </row>
    <row r="56" spans="1:15" x14ac:dyDescent="0.2">
      <c r="A56" s="35">
        <v>47</v>
      </c>
      <c r="B56" s="21" t="s">
        <v>118</v>
      </c>
      <c r="C56" s="21" t="s">
        <v>119</v>
      </c>
      <c r="D56" s="12" t="s">
        <v>18</v>
      </c>
      <c r="E56" s="22">
        <v>1114846.6000000001</v>
      </c>
      <c r="F56" s="22">
        <v>1900000</v>
      </c>
      <c r="G56" s="22">
        <v>650000</v>
      </c>
      <c r="H56" s="16">
        <f>MIN(E56:F56)</f>
        <v>1114846.6000000001</v>
      </c>
      <c r="I56" s="17">
        <f>MEDIAN(D56:F56)</f>
        <v>1507423.3</v>
      </c>
      <c r="J56" s="17">
        <f xml:space="preserve"> HARMEAN(D56:F56)</f>
        <v>1405184.9536888544</v>
      </c>
      <c r="K56" s="17">
        <f t="shared" si="5"/>
        <v>515864.77804676263</v>
      </c>
      <c r="L56" s="17">
        <f t="shared" si="6"/>
        <v>0.34221626934303234</v>
      </c>
      <c r="M56" s="17">
        <f t="shared" si="7"/>
        <v>1507423.3</v>
      </c>
      <c r="N56" s="18" t="str">
        <f t="shared" si="8"/>
        <v>MEDIANA</v>
      </c>
      <c r="O56" s="19">
        <f t="shared" si="9"/>
        <v>1507423</v>
      </c>
    </row>
    <row r="57" spans="1:15" x14ac:dyDescent="0.2">
      <c r="A57" s="35">
        <v>48</v>
      </c>
      <c r="B57" s="21" t="s">
        <v>120</v>
      </c>
      <c r="C57" s="21" t="s">
        <v>121</v>
      </c>
      <c r="D57" s="12" t="s">
        <v>18</v>
      </c>
      <c r="E57" s="22">
        <v>1114846.6000000001</v>
      </c>
      <c r="F57" s="22">
        <v>1500000</v>
      </c>
      <c r="G57" s="22">
        <v>484000</v>
      </c>
      <c r="H57" s="16">
        <f>MIN(E57:F57)</f>
        <v>1114846.6000000001</v>
      </c>
      <c r="I57" s="17">
        <f>MEDIAN(D57:F57)</f>
        <v>1307423.3</v>
      </c>
      <c r="J57" s="17">
        <f xml:space="preserve"> HARMEAN(D57:F57)</f>
        <v>1279057.7466379863</v>
      </c>
      <c r="K57" s="17">
        <f t="shared" si="5"/>
        <v>418803.3978243678</v>
      </c>
      <c r="L57" s="17">
        <f t="shared" si="6"/>
        <v>0.32032731696334904</v>
      </c>
      <c r="M57" s="17">
        <f t="shared" si="7"/>
        <v>1307423.3</v>
      </c>
      <c r="N57" s="18" t="str">
        <f t="shared" si="8"/>
        <v>MEDIANA</v>
      </c>
      <c r="O57" s="19">
        <f t="shared" si="9"/>
        <v>1307423</v>
      </c>
    </row>
    <row r="58" spans="1:15" x14ac:dyDescent="0.2">
      <c r="A58" s="35">
        <v>49</v>
      </c>
      <c r="B58" s="21" t="s">
        <v>122</v>
      </c>
      <c r="C58" s="21" t="s">
        <v>123</v>
      </c>
      <c r="D58" s="12" t="s">
        <v>18</v>
      </c>
      <c r="E58" s="22">
        <v>1114846.6000000001</v>
      </c>
      <c r="F58" s="22">
        <v>1200000</v>
      </c>
      <c r="G58" s="22"/>
      <c r="H58" s="16">
        <f>MIN(E58:F58)</f>
        <v>1114846.6000000001</v>
      </c>
      <c r="I58" s="17">
        <f>MEDIAN(D58:F58)</f>
        <v>1157423.3</v>
      </c>
      <c r="J58" s="17">
        <f xml:space="preserve"> HARMEAN(D58:F58)</f>
        <v>1155857.083575214</v>
      </c>
      <c r="K58" s="17">
        <f t="shared" si="5"/>
        <v>42576.699999999953</v>
      </c>
      <c r="L58" s="17">
        <f t="shared" si="6"/>
        <v>3.6785763687321615E-2</v>
      </c>
      <c r="M58" s="17">
        <f t="shared" si="7"/>
        <v>1114846.6000000001</v>
      </c>
      <c r="N58" s="18" t="str">
        <f t="shared" si="8"/>
        <v>MENOR VALOR</v>
      </c>
      <c r="O58" s="19">
        <f t="shared" si="9"/>
        <v>1114847</v>
      </c>
    </row>
    <row r="59" spans="1:15" x14ac:dyDescent="0.2">
      <c r="A59" s="35">
        <v>50</v>
      </c>
      <c r="B59" s="21" t="s">
        <v>124</v>
      </c>
      <c r="C59" s="21" t="s">
        <v>125</v>
      </c>
      <c r="D59" s="12" t="s">
        <v>18</v>
      </c>
      <c r="E59" s="22">
        <v>1114846.6000000001</v>
      </c>
      <c r="F59" s="22">
        <v>1200000</v>
      </c>
      <c r="G59" s="22"/>
      <c r="H59" s="16">
        <f>MIN(E59:F59)</f>
        <v>1114846.6000000001</v>
      </c>
      <c r="I59" s="17">
        <f>MEDIAN(D59:F59)</f>
        <v>1157423.3</v>
      </c>
      <c r="J59" s="17">
        <f xml:space="preserve"> HARMEAN(D59:F59)</f>
        <v>1155857.083575214</v>
      </c>
      <c r="K59" s="17">
        <f t="shared" si="5"/>
        <v>42576.699999999953</v>
      </c>
      <c r="L59" s="17">
        <f t="shared" si="6"/>
        <v>3.6785763687321615E-2</v>
      </c>
      <c r="M59" s="17">
        <f t="shared" si="7"/>
        <v>1114846.6000000001</v>
      </c>
      <c r="N59" s="18" t="str">
        <f t="shared" si="8"/>
        <v>MENOR VALOR</v>
      </c>
      <c r="O59" s="19">
        <f t="shared" si="9"/>
        <v>1114847</v>
      </c>
    </row>
    <row r="60" spans="1:15" x14ac:dyDescent="0.2">
      <c r="A60" s="35">
        <v>51</v>
      </c>
      <c r="B60" s="21" t="s">
        <v>126</v>
      </c>
      <c r="C60" s="37" t="s">
        <v>125</v>
      </c>
      <c r="D60" s="12" t="s">
        <v>18</v>
      </c>
      <c r="E60" s="22">
        <v>1114846.6000000001</v>
      </c>
      <c r="F60" s="22">
        <v>1200000</v>
      </c>
      <c r="G60" s="22"/>
      <c r="H60" s="16">
        <f>MIN(E60:F60)</f>
        <v>1114846.6000000001</v>
      </c>
      <c r="I60" s="17">
        <f>MEDIAN(D60:F60)</f>
        <v>1157423.3</v>
      </c>
      <c r="J60" s="17">
        <f xml:space="preserve"> HARMEAN(D60:F60)</f>
        <v>1155857.083575214</v>
      </c>
      <c r="K60" s="17">
        <f t="shared" si="5"/>
        <v>42576.699999999953</v>
      </c>
      <c r="L60" s="17">
        <f t="shared" si="6"/>
        <v>3.6785763687321615E-2</v>
      </c>
      <c r="M60" s="17">
        <f t="shared" si="7"/>
        <v>1114846.6000000001</v>
      </c>
      <c r="N60" s="18" t="str">
        <f t="shared" si="8"/>
        <v>MENOR VALOR</v>
      </c>
      <c r="O60" s="19">
        <f t="shared" si="9"/>
        <v>1114847</v>
      </c>
    </row>
    <row r="61" spans="1:15" ht="22.5" x14ac:dyDescent="0.2">
      <c r="A61" s="35">
        <v>52</v>
      </c>
      <c r="B61" s="21" t="s">
        <v>127</v>
      </c>
      <c r="C61" s="21" t="s">
        <v>128</v>
      </c>
      <c r="D61" s="12" t="s">
        <v>18</v>
      </c>
      <c r="E61" s="22">
        <v>1984586.8</v>
      </c>
      <c r="F61" s="22">
        <v>1200000</v>
      </c>
      <c r="G61" s="22"/>
      <c r="H61" s="16">
        <f>MIN(E61:F61)</f>
        <v>1200000</v>
      </c>
      <c r="I61" s="17">
        <f>MEDIAN(D61:F61)</f>
        <v>1592293.4</v>
      </c>
      <c r="J61" s="17">
        <f xml:space="preserve"> HARMEAN(D61:F61)</f>
        <v>1495644.0565538988</v>
      </c>
      <c r="K61" s="17">
        <f t="shared" si="5"/>
        <v>392293.40000000072</v>
      </c>
      <c r="L61" s="17">
        <f t="shared" si="6"/>
        <v>0.24637004712824956</v>
      </c>
      <c r="M61" s="17">
        <f t="shared" si="7"/>
        <v>1200000</v>
      </c>
      <c r="N61" s="18" t="str">
        <f t="shared" si="8"/>
        <v>MENOR VALOR</v>
      </c>
      <c r="O61" s="19">
        <f t="shared" si="9"/>
        <v>1200000</v>
      </c>
    </row>
    <row r="62" spans="1:15" x14ac:dyDescent="0.2">
      <c r="A62" s="35">
        <v>53</v>
      </c>
      <c r="B62" s="21" t="s">
        <v>129</v>
      </c>
      <c r="C62" s="37" t="s">
        <v>130</v>
      </c>
      <c r="D62" s="12" t="s">
        <v>18</v>
      </c>
      <c r="E62" s="22">
        <v>1984586.8</v>
      </c>
      <c r="F62" s="22">
        <v>1200000</v>
      </c>
      <c r="G62" s="22">
        <v>650000</v>
      </c>
      <c r="H62" s="16">
        <f>MIN(E62:F62)</f>
        <v>1200000</v>
      </c>
      <c r="I62" s="17">
        <f>MEDIAN(D62:F62)</f>
        <v>1592293.4</v>
      </c>
      <c r="J62" s="17">
        <f xml:space="preserve"> HARMEAN(D62:F62)</f>
        <v>1495644.0565538988</v>
      </c>
      <c r="K62" s="17">
        <f t="shared" si="5"/>
        <v>547641.24240727792</v>
      </c>
      <c r="L62" s="17">
        <f t="shared" si="6"/>
        <v>0.34393236975502001</v>
      </c>
      <c r="M62" s="17">
        <f t="shared" si="7"/>
        <v>1592293.4</v>
      </c>
      <c r="N62" s="18" t="str">
        <f t="shared" si="8"/>
        <v>MEDIANA</v>
      </c>
      <c r="O62" s="19">
        <f t="shared" si="9"/>
        <v>1592293</v>
      </c>
    </row>
    <row r="63" spans="1:15" x14ac:dyDescent="0.2">
      <c r="A63" s="35">
        <v>54</v>
      </c>
      <c r="B63" s="21" t="s">
        <v>131</v>
      </c>
      <c r="C63" s="37" t="s">
        <v>132</v>
      </c>
      <c r="D63" s="12" t="s">
        <v>18</v>
      </c>
      <c r="E63" s="22">
        <v>2490905.9</v>
      </c>
      <c r="F63" s="22">
        <v>1200000</v>
      </c>
      <c r="G63" s="22">
        <v>910000</v>
      </c>
      <c r="H63" s="16">
        <f>MIN(E63:F63)</f>
        <v>1200000</v>
      </c>
      <c r="I63" s="17">
        <f>MEDIAN(D63:F63)</f>
        <v>1845452.95</v>
      </c>
      <c r="J63" s="17">
        <f xml:space="preserve"> HARMEAN(D63:F63)</f>
        <v>1619703.7589064515</v>
      </c>
      <c r="K63" s="17">
        <f t="shared" si="5"/>
        <v>687168.22356599581</v>
      </c>
      <c r="L63" s="17">
        <f t="shared" si="6"/>
        <v>0.37235748739408164</v>
      </c>
      <c r="M63" s="17">
        <f t="shared" si="7"/>
        <v>1845452.95</v>
      </c>
      <c r="N63" s="18" t="str">
        <f t="shared" si="8"/>
        <v>MEDIANA</v>
      </c>
      <c r="O63" s="19">
        <f t="shared" si="9"/>
        <v>1845453</v>
      </c>
    </row>
    <row r="64" spans="1:15" x14ac:dyDescent="0.2">
      <c r="A64" s="35">
        <v>55</v>
      </c>
      <c r="B64" s="37" t="s">
        <v>133</v>
      </c>
      <c r="C64" s="37" t="s">
        <v>134</v>
      </c>
      <c r="D64" s="12" t="s">
        <v>18</v>
      </c>
      <c r="E64" s="22">
        <v>129100</v>
      </c>
      <c r="F64" s="22">
        <v>780000</v>
      </c>
      <c r="G64" s="22"/>
      <c r="H64" s="16">
        <f>MIN(E64:F64)</f>
        <v>129100</v>
      </c>
      <c r="I64" s="17">
        <f>MEDIAN(D64:F64)</f>
        <v>454550</v>
      </c>
      <c r="J64" s="17">
        <f xml:space="preserve"> HARMEAN(D64:F64)</f>
        <v>221533.38466615332</v>
      </c>
      <c r="K64" s="17">
        <f t="shared" si="5"/>
        <v>325450</v>
      </c>
      <c r="L64" s="17">
        <f t="shared" si="6"/>
        <v>0.7159828401715983</v>
      </c>
      <c r="M64" s="17">
        <f t="shared" si="7"/>
        <v>454550</v>
      </c>
      <c r="N64" s="18" t="str">
        <f t="shared" si="8"/>
        <v>MEDIANA</v>
      </c>
      <c r="O64" s="19">
        <f t="shared" si="9"/>
        <v>454550</v>
      </c>
    </row>
    <row r="65" spans="1:15" x14ac:dyDescent="0.2">
      <c r="A65" s="35">
        <v>56</v>
      </c>
      <c r="B65" s="34" t="s">
        <v>135</v>
      </c>
      <c r="C65" s="34" t="s">
        <v>136</v>
      </c>
      <c r="D65" s="12" t="s">
        <v>18</v>
      </c>
      <c r="E65" s="22">
        <v>129100</v>
      </c>
      <c r="F65" s="22">
        <v>780000</v>
      </c>
      <c r="G65" s="22">
        <v>286000</v>
      </c>
      <c r="H65" s="16">
        <f>MIN(E65:F65)</f>
        <v>129100</v>
      </c>
      <c r="I65" s="17">
        <f>MEDIAN(D65:F65)</f>
        <v>454550</v>
      </c>
      <c r="J65" s="17">
        <f xml:space="preserve"> HARMEAN(D65:F65)</f>
        <v>221533.38466615332</v>
      </c>
      <c r="K65" s="17">
        <f t="shared" si="5"/>
        <v>277353.44878972671</v>
      </c>
      <c r="L65" s="17">
        <f t="shared" si="6"/>
        <v>0.61017148562254253</v>
      </c>
      <c r="M65" s="17">
        <f t="shared" si="7"/>
        <v>454550</v>
      </c>
      <c r="N65" s="18" t="str">
        <f t="shared" si="8"/>
        <v>MEDIANA</v>
      </c>
      <c r="O65" s="19">
        <f t="shared" si="9"/>
        <v>454550</v>
      </c>
    </row>
    <row r="66" spans="1:15" x14ac:dyDescent="0.2">
      <c r="A66" s="35">
        <v>57</v>
      </c>
      <c r="B66" s="34" t="s">
        <v>137</v>
      </c>
      <c r="C66" s="34" t="s">
        <v>138</v>
      </c>
      <c r="D66" s="12" t="s">
        <v>18</v>
      </c>
      <c r="E66" s="22">
        <v>129100</v>
      </c>
      <c r="F66" s="22">
        <v>780000</v>
      </c>
      <c r="G66" s="22">
        <v>234000</v>
      </c>
      <c r="H66" s="16">
        <f>MIN(E66:F66)</f>
        <v>129100</v>
      </c>
      <c r="I66" s="17">
        <f>MEDIAN(D66:F66)</f>
        <v>454550</v>
      </c>
      <c r="J66" s="17">
        <f xml:space="preserve"> HARMEAN(D66:F66)</f>
        <v>221533.38466615332</v>
      </c>
      <c r="K66" s="17">
        <f t="shared" si="5"/>
        <v>285344.00680971419</v>
      </c>
      <c r="L66" s="17">
        <f t="shared" si="6"/>
        <v>0.62775053747599652</v>
      </c>
      <c r="M66" s="17">
        <f t="shared" si="7"/>
        <v>454550</v>
      </c>
      <c r="N66" s="18" t="str">
        <f t="shared" si="8"/>
        <v>MEDIANA</v>
      </c>
      <c r="O66" s="19">
        <f t="shared" si="9"/>
        <v>454550</v>
      </c>
    </row>
    <row r="67" spans="1:15" x14ac:dyDescent="0.2">
      <c r="A67" s="35">
        <v>58</v>
      </c>
      <c r="B67" s="34" t="s">
        <v>139</v>
      </c>
      <c r="C67" s="34" t="s">
        <v>140</v>
      </c>
      <c r="D67" s="12" t="s">
        <v>18</v>
      </c>
      <c r="E67" s="22">
        <v>129100</v>
      </c>
      <c r="F67" s="22">
        <v>780000</v>
      </c>
      <c r="G67" s="22">
        <v>286000</v>
      </c>
      <c r="H67" s="16">
        <f>MIN(E67:F67)</f>
        <v>129100</v>
      </c>
      <c r="I67" s="17">
        <f>MEDIAN(D67:F67)</f>
        <v>454550</v>
      </c>
      <c r="J67" s="17">
        <f xml:space="preserve"> HARMEAN(D67:F67)</f>
        <v>221533.38466615332</v>
      </c>
      <c r="K67" s="17">
        <f t="shared" si="5"/>
        <v>277353.44878972671</v>
      </c>
      <c r="L67" s="17">
        <f t="shared" si="6"/>
        <v>0.61017148562254253</v>
      </c>
      <c r="M67" s="17">
        <f t="shared" si="7"/>
        <v>454550</v>
      </c>
      <c r="N67" s="18" t="str">
        <f t="shared" si="8"/>
        <v>MEDIANA</v>
      </c>
      <c r="O67" s="19">
        <f t="shared" si="9"/>
        <v>454550</v>
      </c>
    </row>
    <row r="68" spans="1:15" ht="22.5" x14ac:dyDescent="0.2">
      <c r="A68" s="35">
        <v>59</v>
      </c>
      <c r="B68" s="38" t="s">
        <v>141</v>
      </c>
      <c r="C68" s="38" t="s">
        <v>142</v>
      </c>
      <c r="D68" s="12" t="s">
        <v>18</v>
      </c>
      <c r="E68" s="22"/>
      <c r="F68" s="22"/>
      <c r="G68" s="22">
        <v>455000</v>
      </c>
      <c r="H68" s="16"/>
      <c r="I68" s="17">
        <v>455000</v>
      </c>
      <c r="J68" s="17"/>
      <c r="K68" s="17"/>
      <c r="L68" s="17">
        <f t="shared" si="6"/>
        <v>0</v>
      </c>
      <c r="M68" s="17">
        <v>455000</v>
      </c>
      <c r="N68" s="18" t="str">
        <f t="shared" si="8"/>
        <v>MEDIANA</v>
      </c>
      <c r="O68" s="19">
        <f t="shared" si="9"/>
        <v>455000</v>
      </c>
    </row>
    <row r="69" spans="1:15" x14ac:dyDescent="0.2">
      <c r="A69" s="6" t="s">
        <v>143</v>
      </c>
      <c r="B69" s="6"/>
      <c r="C69" s="6"/>
      <c r="D69" s="6"/>
      <c r="E69" s="26"/>
      <c r="F69" s="27"/>
      <c r="G69" s="27"/>
      <c r="H69" s="28"/>
      <c r="I69" s="27"/>
      <c r="J69" s="27"/>
      <c r="K69" s="27"/>
      <c r="L69" s="27"/>
      <c r="M69" s="27"/>
      <c r="N69" s="29"/>
      <c r="O69" s="30"/>
    </row>
    <row r="70" spans="1:15" ht="22.5" x14ac:dyDescent="0.2">
      <c r="A70" s="31" t="s">
        <v>1</v>
      </c>
      <c r="B70" s="32" t="s">
        <v>48</v>
      </c>
      <c r="C70" s="31" t="s">
        <v>49</v>
      </c>
      <c r="D70" s="32" t="s">
        <v>50</v>
      </c>
      <c r="E70" s="26"/>
      <c r="F70" s="27"/>
      <c r="G70" s="27"/>
      <c r="H70" s="28"/>
      <c r="I70" s="27"/>
      <c r="J70" s="27"/>
      <c r="K70" s="27"/>
      <c r="L70" s="27"/>
      <c r="M70" s="27"/>
      <c r="N70" s="29"/>
      <c r="O70" s="30"/>
    </row>
    <row r="71" spans="1:15" ht="22.5" x14ac:dyDescent="0.2">
      <c r="A71" s="33">
        <v>60</v>
      </c>
      <c r="B71" s="11" t="s">
        <v>144</v>
      </c>
      <c r="C71" s="11" t="s">
        <v>145</v>
      </c>
      <c r="D71" s="12" t="s">
        <v>18</v>
      </c>
      <c r="E71" s="22" t="s">
        <v>101</v>
      </c>
      <c r="F71" s="22">
        <v>1200000</v>
      </c>
      <c r="G71" s="22"/>
      <c r="H71" s="16">
        <f>MIN(E71:F71)</f>
        <v>1200000</v>
      </c>
      <c r="I71" s="17">
        <f>MEDIAN(D71:F71)</f>
        <v>1200000</v>
      </c>
      <c r="J71" s="17">
        <f xml:space="preserve"> HARMEAN(D71:F71)</f>
        <v>1200000</v>
      </c>
      <c r="K71" s="17">
        <f t="shared" si="5"/>
        <v>0</v>
      </c>
      <c r="L71" s="17">
        <f t="shared" si="6"/>
        <v>0</v>
      </c>
      <c r="M71" s="17">
        <f t="shared" si="7"/>
        <v>1200000</v>
      </c>
      <c r="N71" s="18" t="str">
        <f t="shared" si="8"/>
        <v>MENOR VALOR</v>
      </c>
      <c r="O71" s="19">
        <f t="shared" si="9"/>
        <v>1200000</v>
      </c>
    </row>
    <row r="72" spans="1:15" ht="12" customHeight="1" x14ac:dyDescent="0.2">
      <c r="A72" s="33">
        <v>61</v>
      </c>
      <c r="B72" s="21" t="s">
        <v>146</v>
      </c>
      <c r="C72" s="21" t="s">
        <v>147</v>
      </c>
      <c r="D72" s="12" t="s">
        <v>18</v>
      </c>
      <c r="E72" s="22" t="s">
        <v>101</v>
      </c>
      <c r="F72" s="22">
        <v>1200000</v>
      </c>
      <c r="G72" s="22"/>
      <c r="H72" s="16">
        <f>MIN(E72:F72)</f>
        <v>1200000</v>
      </c>
      <c r="I72" s="17">
        <f>MEDIAN(D72:F72)</f>
        <v>1200000</v>
      </c>
      <c r="J72" s="17">
        <f xml:space="preserve"> HARMEAN(D72:F72)</f>
        <v>1200000</v>
      </c>
      <c r="K72" s="17">
        <f t="shared" si="5"/>
        <v>0</v>
      </c>
      <c r="L72" s="17">
        <f t="shared" si="6"/>
        <v>0</v>
      </c>
      <c r="M72" s="17">
        <f t="shared" si="7"/>
        <v>1200000</v>
      </c>
      <c r="N72" s="18" t="str">
        <f t="shared" si="8"/>
        <v>MENOR VALOR</v>
      </c>
      <c r="O72" s="19">
        <f t="shared" si="9"/>
        <v>1200000</v>
      </c>
    </row>
    <row r="73" spans="1:15" x14ac:dyDescent="0.2">
      <c r="A73" s="33">
        <v>62</v>
      </c>
      <c r="B73" s="21" t="s">
        <v>148</v>
      </c>
      <c r="C73" s="21" t="s">
        <v>149</v>
      </c>
      <c r="D73" s="12" t="s">
        <v>18</v>
      </c>
      <c r="E73" s="22">
        <v>152000</v>
      </c>
      <c r="F73" s="22">
        <v>280000</v>
      </c>
      <c r="G73" s="22"/>
      <c r="H73" s="16">
        <f>MIN(E73:F73)</f>
        <v>152000</v>
      </c>
      <c r="I73" s="17">
        <f>MEDIAN(D73:F73)</f>
        <v>216000</v>
      </c>
      <c r="J73" s="17">
        <f xml:space="preserve"> HARMEAN(D73:F73)</f>
        <v>197037.03703703705</v>
      </c>
      <c r="K73" s="17">
        <f t="shared" si="5"/>
        <v>64000</v>
      </c>
      <c r="L73" s="17">
        <f t="shared" si="6"/>
        <v>0.29629629629629628</v>
      </c>
      <c r="M73" s="17">
        <f t="shared" si="7"/>
        <v>152000</v>
      </c>
      <c r="N73" s="18" t="str">
        <f t="shared" si="8"/>
        <v>MENOR VALOR</v>
      </c>
      <c r="O73" s="19">
        <f t="shared" si="9"/>
        <v>152000</v>
      </c>
    </row>
    <row r="74" spans="1:15" x14ac:dyDescent="0.2">
      <c r="A74" s="33">
        <v>63</v>
      </c>
      <c r="B74" s="36" t="s">
        <v>106</v>
      </c>
      <c r="C74" s="36" t="s">
        <v>150</v>
      </c>
      <c r="D74" s="12" t="s">
        <v>18</v>
      </c>
      <c r="E74" s="22">
        <v>2181253.2000000002</v>
      </c>
      <c r="F74" s="22"/>
      <c r="G74" s="22"/>
      <c r="H74" s="16">
        <f>MIN(E74:F74)</f>
        <v>2181253.2000000002</v>
      </c>
      <c r="I74" s="17">
        <f>MEDIAN(D74:F74)</f>
        <v>2181253.2000000002</v>
      </c>
      <c r="J74" s="17">
        <f xml:space="preserve"> HARMEAN(D74:F74)</f>
        <v>2181253.2000000002</v>
      </c>
      <c r="K74" s="17">
        <f t="shared" si="5"/>
        <v>0</v>
      </c>
      <c r="L74" s="17">
        <f t="shared" si="6"/>
        <v>0</v>
      </c>
      <c r="M74" s="17">
        <f t="shared" si="7"/>
        <v>2181253.2000000002</v>
      </c>
      <c r="N74" s="18" t="str">
        <f t="shared" si="8"/>
        <v>MENOR VALOR</v>
      </c>
      <c r="O74" s="19">
        <f t="shared" si="9"/>
        <v>2181253</v>
      </c>
    </row>
    <row r="75" spans="1:15" x14ac:dyDescent="0.2">
      <c r="A75" s="33">
        <v>64</v>
      </c>
      <c r="B75" s="21" t="s">
        <v>151</v>
      </c>
      <c r="C75" s="21" t="s">
        <v>152</v>
      </c>
      <c r="D75" s="12" t="s">
        <v>18</v>
      </c>
      <c r="E75" s="22">
        <v>152000</v>
      </c>
      <c r="F75" s="22">
        <v>280000</v>
      </c>
      <c r="G75" s="22">
        <v>365000</v>
      </c>
      <c r="H75" s="16">
        <f>MIN(E75:F75)</f>
        <v>152000</v>
      </c>
      <c r="I75" s="17">
        <f>MEDIAN(D75:F75)</f>
        <v>216000</v>
      </c>
      <c r="J75" s="17">
        <f xml:space="preserve"> HARMEAN(D75:F75)</f>
        <v>197037.03703703705</v>
      </c>
      <c r="K75" s="17">
        <f t="shared" si="5"/>
        <v>87545.543702819181</v>
      </c>
      <c r="L75" s="17">
        <f t="shared" si="6"/>
        <v>0.40530344306860733</v>
      </c>
      <c r="M75" s="17">
        <f t="shared" si="7"/>
        <v>216000</v>
      </c>
      <c r="N75" s="18" t="str">
        <f t="shared" si="8"/>
        <v>MEDIANA</v>
      </c>
      <c r="O75" s="19">
        <f t="shared" si="9"/>
        <v>216000</v>
      </c>
    </row>
    <row r="76" spans="1:15" x14ac:dyDescent="0.2">
      <c r="A76" s="33">
        <v>65</v>
      </c>
      <c r="B76" s="21" t="s">
        <v>153</v>
      </c>
      <c r="C76" s="21" t="s">
        <v>154</v>
      </c>
      <c r="D76" s="12" t="s">
        <v>18</v>
      </c>
      <c r="E76" s="22">
        <v>162900</v>
      </c>
      <c r="F76" s="22">
        <v>620000</v>
      </c>
      <c r="G76" s="22">
        <v>381000</v>
      </c>
      <c r="H76" s="16">
        <f>MIN(E76:F76)</f>
        <v>162900</v>
      </c>
      <c r="I76" s="17">
        <f>MEDIAN(D76:F76)</f>
        <v>391450</v>
      </c>
      <c r="J76" s="17">
        <f xml:space="preserve"> HARMEAN(D76:F76)</f>
        <v>258009.96295823221</v>
      </c>
      <c r="K76" s="17">
        <f t="shared" si="5"/>
        <v>186675.30337162677</v>
      </c>
      <c r="L76" s="17">
        <f t="shared" si="6"/>
        <v>0.47688160268649066</v>
      </c>
      <c r="M76" s="17">
        <f t="shared" si="7"/>
        <v>391450</v>
      </c>
      <c r="N76" s="18" t="str">
        <f t="shared" si="8"/>
        <v>MEDIANA</v>
      </c>
      <c r="O76" s="19">
        <f t="shared" si="9"/>
        <v>391450</v>
      </c>
    </row>
    <row r="77" spans="1:15" ht="22.5" x14ac:dyDescent="0.2">
      <c r="A77" s="33">
        <v>66</v>
      </c>
      <c r="B77" s="21" t="s">
        <v>155</v>
      </c>
      <c r="C77" s="21" t="s">
        <v>156</v>
      </c>
      <c r="D77" s="12" t="s">
        <v>18</v>
      </c>
      <c r="E77" s="22">
        <v>162900</v>
      </c>
      <c r="F77" s="22">
        <v>620000</v>
      </c>
      <c r="G77" s="22">
        <v>187000</v>
      </c>
      <c r="H77" s="16">
        <f>MIN(E77:F77)</f>
        <v>162900</v>
      </c>
      <c r="I77" s="17">
        <f>MEDIAN(D77:F77)</f>
        <v>391450</v>
      </c>
      <c r="J77" s="17">
        <f xml:space="preserve"> HARMEAN(D77:F77)</f>
        <v>258009.96295823221</v>
      </c>
      <c r="K77" s="17">
        <f t="shared" si="5"/>
        <v>210029.15670607894</v>
      </c>
      <c r="L77" s="17">
        <f t="shared" si="6"/>
        <v>0.53654146559223126</v>
      </c>
      <c r="M77" s="17">
        <f t="shared" si="7"/>
        <v>391450</v>
      </c>
      <c r="N77" s="18" t="str">
        <f t="shared" si="8"/>
        <v>MEDIANA</v>
      </c>
      <c r="O77" s="19">
        <f t="shared" si="9"/>
        <v>391450</v>
      </c>
    </row>
    <row r="78" spans="1:15" x14ac:dyDescent="0.2">
      <c r="A78" s="33">
        <v>67</v>
      </c>
      <c r="B78" s="21" t="s">
        <v>157</v>
      </c>
      <c r="C78" s="21" t="s">
        <v>158</v>
      </c>
      <c r="D78" s="12" t="s">
        <v>18</v>
      </c>
      <c r="E78" s="22">
        <v>457273.59999999998</v>
      </c>
      <c r="F78" s="22">
        <v>780000</v>
      </c>
      <c r="G78" s="22">
        <v>827000</v>
      </c>
      <c r="H78" s="16">
        <f>MIN(E78:F78)</f>
        <v>457273.59999999998</v>
      </c>
      <c r="I78" s="17">
        <f>MEDIAN(D78:F78)</f>
        <v>618636.80000000005</v>
      </c>
      <c r="J78" s="17">
        <f xml:space="preserve"> HARMEAN(D78:F78)</f>
        <v>576547.35056175129</v>
      </c>
      <c r="K78" s="17">
        <f t="shared" si="5"/>
        <v>164336.69371612233</v>
      </c>
      <c r="L78" s="17">
        <f t="shared" si="6"/>
        <v>0.265643255810392</v>
      </c>
      <c r="M78" s="17">
        <f t="shared" si="7"/>
        <v>457273.59999999998</v>
      </c>
      <c r="N78" s="18" t="str">
        <f t="shared" si="8"/>
        <v>MENOR VALOR</v>
      </c>
      <c r="O78" s="19">
        <f t="shared" si="9"/>
        <v>457274</v>
      </c>
    </row>
    <row r="79" spans="1:15" x14ac:dyDescent="0.2">
      <c r="A79" s="33">
        <v>68</v>
      </c>
      <c r="B79" s="21" t="s">
        <v>159</v>
      </c>
      <c r="C79" s="21" t="s">
        <v>160</v>
      </c>
      <c r="D79" s="12" t="s">
        <v>18</v>
      </c>
      <c r="E79" s="22">
        <v>457273.59999999998</v>
      </c>
      <c r="F79" s="22">
        <v>780000</v>
      </c>
      <c r="G79" s="22">
        <v>827000</v>
      </c>
      <c r="H79" s="16">
        <f>MIN(E79:F79)</f>
        <v>457273.59999999998</v>
      </c>
      <c r="I79" s="17">
        <f>MEDIAN(D79:F79)</f>
        <v>618636.80000000005</v>
      </c>
      <c r="J79" s="17">
        <f xml:space="preserve"> HARMEAN(D79:F79)</f>
        <v>576547.35056175129</v>
      </c>
      <c r="K79" s="17">
        <f t="shared" si="5"/>
        <v>164336.69371612233</v>
      </c>
      <c r="L79" s="17">
        <f t="shared" si="6"/>
        <v>0.265643255810392</v>
      </c>
      <c r="M79" s="17">
        <f t="shared" si="7"/>
        <v>457273.59999999998</v>
      </c>
      <c r="N79" s="18" t="str">
        <f t="shared" si="8"/>
        <v>MENOR VALOR</v>
      </c>
      <c r="O79" s="19">
        <f t="shared" si="9"/>
        <v>457274</v>
      </c>
    </row>
    <row r="80" spans="1:15" ht="22.5" x14ac:dyDescent="0.2">
      <c r="A80" s="33">
        <v>69</v>
      </c>
      <c r="B80" s="21" t="s">
        <v>161</v>
      </c>
      <c r="C80" s="21" t="s">
        <v>162</v>
      </c>
      <c r="D80" s="12" t="s">
        <v>18</v>
      </c>
      <c r="E80" s="22">
        <v>457273.59999999998</v>
      </c>
      <c r="F80" s="22">
        <v>1200000</v>
      </c>
      <c r="G80" s="22">
        <v>827000</v>
      </c>
      <c r="H80" s="16">
        <f>MIN(E80:F80)</f>
        <v>457273.59999999998</v>
      </c>
      <c r="I80" s="17">
        <f>MEDIAN(D80:F80)</f>
        <v>828636.8</v>
      </c>
      <c r="J80" s="17">
        <f xml:space="preserve"> HARMEAN(D80:F80)</f>
        <v>662206.07146580983</v>
      </c>
      <c r="K80" s="17">
        <f t="shared" si="5"/>
        <v>303217.76481853193</v>
      </c>
      <c r="L80" s="17">
        <f t="shared" si="6"/>
        <v>0.36592360467038382</v>
      </c>
      <c r="M80" s="17">
        <f t="shared" si="7"/>
        <v>828636.8</v>
      </c>
      <c r="N80" s="18" t="str">
        <f t="shared" si="8"/>
        <v>MEDIANA</v>
      </c>
      <c r="O80" s="19">
        <f t="shared" si="9"/>
        <v>828637</v>
      </c>
    </row>
    <row r="81" spans="1:15" x14ac:dyDescent="0.2">
      <c r="A81" s="33">
        <v>70</v>
      </c>
      <c r="B81" s="21" t="s">
        <v>163</v>
      </c>
      <c r="C81" s="21" t="s">
        <v>164</v>
      </c>
      <c r="D81" s="12" t="s">
        <v>18</v>
      </c>
      <c r="E81" s="22">
        <v>457273.59999999998</v>
      </c>
      <c r="F81" s="22">
        <v>780000</v>
      </c>
      <c r="G81" s="22">
        <v>827000</v>
      </c>
      <c r="H81" s="16">
        <f>MIN(E81:F81)</f>
        <v>457273.59999999998</v>
      </c>
      <c r="I81" s="17">
        <f>MEDIAN(D81:F81)</f>
        <v>618636.80000000005</v>
      </c>
      <c r="J81" s="17">
        <f xml:space="preserve"> HARMEAN(D81:F81)</f>
        <v>576547.35056175129</v>
      </c>
      <c r="K81" s="17">
        <f t="shared" si="5"/>
        <v>164336.69371612233</v>
      </c>
      <c r="L81" s="17">
        <f t="shared" si="6"/>
        <v>0.265643255810392</v>
      </c>
      <c r="M81" s="17">
        <f t="shared" si="7"/>
        <v>457273.59999999998</v>
      </c>
      <c r="N81" s="18" t="str">
        <f t="shared" si="8"/>
        <v>MENOR VALOR</v>
      </c>
      <c r="O81" s="19">
        <f t="shared" si="9"/>
        <v>457274</v>
      </c>
    </row>
    <row r="82" spans="1:15" x14ac:dyDescent="0.2">
      <c r="A82" s="33">
        <v>71</v>
      </c>
      <c r="B82" s="21" t="s">
        <v>165</v>
      </c>
      <c r="C82" s="21" t="s">
        <v>166</v>
      </c>
      <c r="D82" s="12" t="s">
        <v>18</v>
      </c>
      <c r="E82" s="22">
        <v>457273.59999999998</v>
      </c>
      <c r="F82" s="22">
        <v>780000</v>
      </c>
      <c r="G82" s="22">
        <v>827000</v>
      </c>
      <c r="H82" s="16">
        <f>MIN(E82:F82)</f>
        <v>457273.59999999998</v>
      </c>
      <c r="I82" s="17">
        <f>MEDIAN(D82:F82)</f>
        <v>618636.80000000005</v>
      </c>
      <c r="J82" s="17">
        <f xml:space="preserve"> HARMEAN(D82:F82)</f>
        <v>576547.35056175129</v>
      </c>
      <c r="K82" s="17">
        <f t="shared" si="5"/>
        <v>164336.69371612233</v>
      </c>
      <c r="L82" s="17">
        <f t="shared" si="6"/>
        <v>0.265643255810392</v>
      </c>
      <c r="M82" s="17">
        <f t="shared" si="7"/>
        <v>457273.59999999998</v>
      </c>
      <c r="N82" s="18" t="str">
        <f t="shared" si="8"/>
        <v>MENOR VALOR</v>
      </c>
      <c r="O82" s="19">
        <f t="shared" si="9"/>
        <v>457274</v>
      </c>
    </row>
    <row r="83" spans="1:15" x14ac:dyDescent="0.2">
      <c r="A83" s="33">
        <v>72</v>
      </c>
      <c r="B83" s="21" t="s">
        <v>167</v>
      </c>
      <c r="C83" s="21" t="s">
        <v>168</v>
      </c>
      <c r="D83" s="12" t="s">
        <v>18</v>
      </c>
      <c r="E83" s="22">
        <v>1984586.8</v>
      </c>
      <c r="F83" s="22">
        <v>780000</v>
      </c>
      <c r="G83" s="22">
        <v>777000</v>
      </c>
      <c r="H83" s="16">
        <f>MIN(E83:F83)</f>
        <v>780000</v>
      </c>
      <c r="I83" s="17">
        <f>MEDIAN(D83:F83)</f>
        <v>1382293.4</v>
      </c>
      <c r="J83" s="17">
        <f xml:space="preserve"> HARMEAN(D83:F83)</f>
        <v>1119861.8932854631</v>
      </c>
      <c r="K83" s="17">
        <f t="shared" si="5"/>
        <v>568556.08911898558</v>
      </c>
      <c r="L83" s="17">
        <f t="shared" si="6"/>
        <v>0.4113136104961404</v>
      </c>
      <c r="M83" s="17">
        <f t="shared" si="7"/>
        <v>1382293.4</v>
      </c>
      <c r="N83" s="18" t="str">
        <f t="shared" si="8"/>
        <v>MEDIANA</v>
      </c>
      <c r="O83" s="19">
        <f t="shared" si="9"/>
        <v>1382293</v>
      </c>
    </row>
    <row r="84" spans="1:15" x14ac:dyDescent="0.2">
      <c r="A84" s="33">
        <v>73</v>
      </c>
      <c r="B84" s="21" t="s">
        <v>169</v>
      </c>
      <c r="C84" s="21" t="s">
        <v>170</v>
      </c>
      <c r="D84" s="12" t="s">
        <v>18</v>
      </c>
      <c r="E84" s="22">
        <v>40689.599999999999</v>
      </c>
      <c r="F84" s="22">
        <v>520000</v>
      </c>
      <c r="G84" s="22">
        <v>896000</v>
      </c>
      <c r="H84" s="16">
        <f>MIN(E84:F84)</f>
        <v>40689.599999999999</v>
      </c>
      <c r="I84" s="17">
        <f>MEDIAN(D84:F84)</f>
        <v>280344.8</v>
      </c>
      <c r="J84" s="17">
        <f xml:space="preserve"> HARMEAN(D84:F84)</f>
        <v>75473.459825186699</v>
      </c>
      <c r="K84" s="17">
        <f t="shared" si="5"/>
        <v>350027.03703449346</v>
      </c>
      <c r="L84" s="17">
        <f t="shared" si="6"/>
        <v>1.2485590495507441</v>
      </c>
      <c r="M84" s="17">
        <f t="shared" si="7"/>
        <v>280344.8</v>
      </c>
      <c r="N84" s="18" t="str">
        <f t="shared" si="8"/>
        <v>MEDIANA</v>
      </c>
      <c r="O84" s="19">
        <f t="shared" si="9"/>
        <v>280345</v>
      </c>
    </row>
    <row r="85" spans="1:15" x14ac:dyDescent="0.2">
      <c r="A85" s="33">
        <v>74</v>
      </c>
      <c r="B85" s="21" t="s">
        <v>171</v>
      </c>
      <c r="C85" s="21" t="s">
        <v>172</v>
      </c>
      <c r="D85" s="12" t="s">
        <v>18</v>
      </c>
      <c r="E85" s="22">
        <v>40689.599999999999</v>
      </c>
      <c r="F85" s="22">
        <v>520000</v>
      </c>
      <c r="G85" s="22">
        <v>896000</v>
      </c>
      <c r="H85" s="16">
        <f>MIN(E85:F85)</f>
        <v>40689.599999999999</v>
      </c>
      <c r="I85" s="17">
        <f>MEDIAN(D85:F85)</f>
        <v>280344.8</v>
      </c>
      <c r="J85" s="17">
        <f xml:space="preserve"> HARMEAN(D85:F85)</f>
        <v>75473.459825186699</v>
      </c>
      <c r="K85" s="17">
        <f t="shared" si="5"/>
        <v>350027.03703449346</v>
      </c>
      <c r="L85" s="17">
        <f t="shared" si="6"/>
        <v>1.2485590495507441</v>
      </c>
      <c r="M85" s="17">
        <f t="shared" si="7"/>
        <v>280344.8</v>
      </c>
      <c r="N85" s="18" t="str">
        <f t="shared" si="8"/>
        <v>MEDIANA</v>
      </c>
      <c r="O85" s="19">
        <f t="shared" si="9"/>
        <v>280345</v>
      </c>
    </row>
    <row r="86" spans="1:15" x14ac:dyDescent="0.2">
      <c r="A86" s="33">
        <v>75</v>
      </c>
      <c r="B86" s="21" t="s">
        <v>173</v>
      </c>
      <c r="C86" s="21" t="s">
        <v>174</v>
      </c>
      <c r="D86" s="12" t="s">
        <v>18</v>
      </c>
      <c r="E86" s="22">
        <v>40689.599999999999</v>
      </c>
      <c r="F86" s="22">
        <v>520000</v>
      </c>
      <c r="G86" s="22">
        <v>896000</v>
      </c>
      <c r="H86" s="16">
        <f>MIN(E86:F86)</f>
        <v>40689.599999999999</v>
      </c>
      <c r="I86" s="17">
        <f>MEDIAN(D86:F86)</f>
        <v>280344.8</v>
      </c>
      <c r="J86" s="17">
        <f xml:space="preserve"> HARMEAN(D86:F86)</f>
        <v>75473.459825186699</v>
      </c>
      <c r="K86" s="17">
        <f t="shared" ref="K86:K132" si="10">_xlfn.STDEV.P(E86:G86)</f>
        <v>350027.03703449346</v>
      </c>
      <c r="L86" s="17">
        <f t="shared" ref="L86:L131" si="11">K86/I86</f>
        <v>1.2485590495507441</v>
      </c>
      <c r="M86" s="17">
        <f t="shared" ref="M86:M131" si="12">IF(L86&lt;=0.3,H86,IF(L86&gt;0.3,I86))</f>
        <v>280344.8</v>
      </c>
      <c r="N86" s="18" t="str">
        <f t="shared" ref="N86:N131" si="13">IF(M86=H86, "MENOR VALOR", IF(M86=I86,"MEDIANA", IF(M86=J86,"MEDIA ARMONICA")))</f>
        <v>MEDIANA</v>
      </c>
      <c r="O86" s="19">
        <f t="shared" ref="O86:O132" si="14">ROUND(M86,0)</f>
        <v>280345</v>
      </c>
    </row>
    <row r="87" spans="1:15" x14ac:dyDescent="0.2">
      <c r="A87" s="33">
        <v>76</v>
      </c>
      <c r="B87" s="21" t="s">
        <v>175</v>
      </c>
      <c r="C87" s="21" t="s">
        <v>176</v>
      </c>
      <c r="D87" s="12" t="s">
        <v>18</v>
      </c>
      <c r="E87" s="22">
        <v>1984586.8</v>
      </c>
      <c r="F87" s="22">
        <v>780000</v>
      </c>
      <c r="G87" s="22">
        <v>632000</v>
      </c>
      <c r="H87" s="16">
        <f>MIN(E87:F87)</f>
        <v>780000</v>
      </c>
      <c r="I87" s="17">
        <f>MEDIAN(D87:F87)</f>
        <v>1382293.4</v>
      </c>
      <c r="J87" s="17">
        <f xml:space="preserve"> HARMEAN(D87:F87)</f>
        <v>1119861.8932854631</v>
      </c>
      <c r="K87" s="17">
        <f t="shared" si="10"/>
        <v>605752.46230237233</v>
      </c>
      <c r="L87" s="17">
        <f t="shared" si="11"/>
        <v>0.43822278418053096</v>
      </c>
      <c r="M87" s="17">
        <f t="shared" si="12"/>
        <v>1382293.4</v>
      </c>
      <c r="N87" s="18" t="str">
        <f t="shared" si="13"/>
        <v>MEDIANA</v>
      </c>
      <c r="O87" s="19">
        <f t="shared" si="14"/>
        <v>1382293</v>
      </c>
    </row>
    <row r="88" spans="1:15" x14ac:dyDescent="0.2">
      <c r="A88" s="33">
        <v>77</v>
      </c>
      <c r="B88" s="21" t="s">
        <v>177</v>
      </c>
      <c r="C88" s="21" t="s">
        <v>178</v>
      </c>
      <c r="D88" s="12" t="s">
        <v>18</v>
      </c>
      <c r="E88" s="22">
        <v>2490905.9</v>
      </c>
      <c r="F88" s="22">
        <v>780000</v>
      </c>
      <c r="G88" s="22">
        <v>701000</v>
      </c>
      <c r="H88" s="16">
        <f>MIN(E88:F88)</f>
        <v>780000</v>
      </c>
      <c r="I88" s="17">
        <f>MEDIAN(D88:F88)</f>
        <v>1635452.95</v>
      </c>
      <c r="J88" s="17">
        <f xml:space="preserve"> HARMEAN(D88:F88)</f>
        <v>1187992.9667190977</v>
      </c>
      <c r="K88" s="17">
        <f t="shared" si="10"/>
        <v>825779.30395136587</v>
      </c>
      <c r="L88" s="17">
        <f t="shared" si="11"/>
        <v>0.50492391355640398</v>
      </c>
      <c r="M88" s="17">
        <f t="shared" si="12"/>
        <v>1635452.95</v>
      </c>
      <c r="N88" s="18" t="str">
        <f t="shared" si="13"/>
        <v>MEDIANA</v>
      </c>
      <c r="O88" s="19">
        <f t="shared" si="14"/>
        <v>1635453</v>
      </c>
    </row>
    <row r="89" spans="1:15" x14ac:dyDescent="0.2">
      <c r="A89" s="33">
        <v>78</v>
      </c>
      <c r="B89" s="21" t="s">
        <v>179</v>
      </c>
      <c r="C89" s="21" t="s">
        <v>180</v>
      </c>
      <c r="D89" s="12" t="s">
        <v>18</v>
      </c>
      <c r="E89" s="22">
        <v>1984586.8</v>
      </c>
      <c r="F89" s="22">
        <v>780000</v>
      </c>
      <c r="G89" s="22">
        <v>490000</v>
      </c>
      <c r="H89" s="16">
        <f>MIN(E89:F89)</f>
        <v>780000</v>
      </c>
      <c r="I89" s="17">
        <f>MEDIAN(D89:F89)</f>
        <v>1382293.4</v>
      </c>
      <c r="J89" s="17">
        <f xml:space="preserve"> HARMEAN(D89:F89)</f>
        <v>1119861.8932854631</v>
      </c>
      <c r="K89" s="17">
        <f t="shared" si="10"/>
        <v>647123.46936856583</v>
      </c>
      <c r="L89" s="17">
        <f t="shared" si="11"/>
        <v>0.46815203586197102</v>
      </c>
      <c r="M89" s="17">
        <f t="shared" si="12"/>
        <v>1382293.4</v>
      </c>
      <c r="N89" s="18" t="str">
        <f t="shared" si="13"/>
        <v>MEDIANA</v>
      </c>
      <c r="O89" s="19">
        <f t="shared" si="14"/>
        <v>1382293</v>
      </c>
    </row>
    <row r="90" spans="1:15" x14ac:dyDescent="0.2">
      <c r="A90" s="33">
        <v>79</v>
      </c>
      <c r="B90" s="21" t="s">
        <v>181</v>
      </c>
      <c r="C90" s="21" t="s">
        <v>182</v>
      </c>
      <c r="D90" s="12" t="s">
        <v>18</v>
      </c>
      <c r="E90" s="22">
        <v>194600</v>
      </c>
      <c r="F90" s="22">
        <v>520000</v>
      </c>
      <c r="G90" s="22">
        <v>164000</v>
      </c>
      <c r="H90" s="16">
        <f>MIN(E90:F90)</f>
        <v>194600</v>
      </c>
      <c r="I90" s="17">
        <f>MEDIAN(D90:F90)</f>
        <v>357300</v>
      </c>
      <c r="J90" s="17">
        <f xml:space="preserve"> HARMEAN(D90:F90)</f>
        <v>283212.98628603411</v>
      </c>
      <c r="K90" s="17">
        <f t="shared" si="10"/>
        <v>161092.63035767825</v>
      </c>
      <c r="L90" s="17">
        <f t="shared" si="11"/>
        <v>0.45086098616758535</v>
      </c>
      <c r="M90" s="17">
        <f t="shared" si="12"/>
        <v>357300</v>
      </c>
      <c r="N90" s="18" t="str">
        <f t="shared" si="13"/>
        <v>MEDIANA</v>
      </c>
      <c r="O90" s="19">
        <f t="shared" si="14"/>
        <v>357300</v>
      </c>
    </row>
    <row r="91" spans="1:15" x14ac:dyDescent="0.2">
      <c r="A91" s="33">
        <v>80</v>
      </c>
      <c r="B91" s="21" t="s">
        <v>183</v>
      </c>
      <c r="C91" s="21" t="s">
        <v>184</v>
      </c>
      <c r="D91" s="12" t="s">
        <v>18</v>
      </c>
      <c r="E91" s="22">
        <v>122300</v>
      </c>
      <c r="F91" s="22">
        <v>520000</v>
      </c>
      <c r="G91" s="22">
        <v>250000</v>
      </c>
      <c r="H91" s="16">
        <f>MIN(E91:F91)</f>
        <v>122300</v>
      </c>
      <c r="I91" s="17">
        <f>MEDIAN(D91:F91)</f>
        <v>321150</v>
      </c>
      <c r="J91" s="17">
        <f xml:space="preserve"> HARMEAN(D91:F91)</f>
        <v>198025.84462089368</v>
      </c>
      <c r="K91" s="17">
        <f t="shared" si="10"/>
        <v>165788.54671605703</v>
      </c>
      <c r="L91" s="17">
        <f t="shared" si="11"/>
        <v>0.51623399257685509</v>
      </c>
      <c r="M91" s="17">
        <f t="shared" si="12"/>
        <v>321150</v>
      </c>
      <c r="N91" s="18" t="str">
        <f t="shared" si="13"/>
        <v>MEDIANA</v>
      </c>
      <c r="O91" s="19">
        <f t="shared" si="14"/>
        <v>321150</v>
      </c>
    </row>
    <row r="92" spans="1:15" x14ac:dyDescent="0.2">
      <c r="A92" s="33">
        <v>81</v>
      </c>
      <c r="B92" s="21" t="s">
        <v>185</v>
      </c>
      <c r="C92" s="21" t="s">
        <v>186</v>
      </c>
      <c r="D92" s="12" t="s">
        <v>18</v>
      </c>
      <c r="E92" s="22">
        <v>185300</v>
      </c>
      <c r="F92" s="22">
        <v>520000</v>
      </c>
      <c r="G92" s="22">
        <v>390000</v>
      </c>
      <c r="H92" s="16">
        <f>MIN(E92:F92)</f>
        <v>185300</v>
      </c>
      <c r="I92" s="17">
        <f>MEDIAN(D92:F92)</f>
        <v>352650</v>
      </c>
      <c r="J92" s="17">
        <f xml:space="preserve"> HARMEAN(D92:F92)</f>
        <v>273234.08478661563</v>
      </c>
      <c r="K92" s="17">
        <f t="shared" si="10"/>
        <v>137770.41288559264</v>
      </c>
      <c r="L92" s="17">
        <f t="shared" si="11"/>
        <v>0.39067180741696483</v>
      </c>
      <c r="M92" s="17">
        <f t="shared" si="12"/>
        <v>352650</v>
      </c>
      <c r="N92" s="18" t="str">
        <f t="shared" si="13"/>
        <v>MEDIANA</v>
      </c>
      <c r="O92" s="19">
        <f t="shared" si="14"/>
        <v>352650</v>
      </c>
    </row>
    <row r="93" spans="1:15" x14ac:dyDescent="0.2">
      <c r="A93" s="33">
        <v>82</v>
      </c>
      <c r="B93" s="21" t="s">
        <v>187</v>
      </c>
      <c r="C93" s="21" t="s">
        <v>188</v>
      </c>
      <c r="D93" s="12" t="s">
        <v>18</v>
      </c>
      <c r="E93" s="22" t="s">
        <v>101</v>
      </c>
      <c r="F93" s="22">
        <v>520000</v>
      </c>
      <c r="G93" s="22">
        <v>1040000</v>
      </c>
      <c r="H93" s="16">
        <f>MIN(E93:F93)</f>
        <v>520000</v>
      </c>
      <c r="I93" s="17">
        <f>MEDIAN(D93:F93)</f>
        <v>520000</v>
      </c>
      <c r="J93" s="17">
        <f xml:space="preserve"> HARMEAN(D93:F93)</f>
        <v>520000</v>
      </c>
      <c r="K93" s="17">
        <f t="shared" si="10"/>
        <v>260000</v>
      </c>
      <c r="L93" s="17">
        <f t="shared" si="11"/>
        <v>0.5</v>
      </c>
      <c r="M93" s="17">
        <f t="shared" si="12"/>
        <v>520000</v>
      </c>
      <c r="N93" s="18" t="str">
        <f t="shared" si="13"/>
        <v>MENOR VALOR</v>
      </c>
      <c r="O93" s="19">
        <f t="shared" si="14"/>
        <v>520000</v>
      </c>
    </row>
    <row r="94" spans="1:15" x14ac:dyDescent="0.2">
      <c r="A94" s="6" t="s">
        <v>189</v>
      </c>
      <c r="B94" s="6"/>
      <c r="C94" s="6"/>
      <c r="D94" s="6"/>
      <c r="E94" s="26"/>
      <c r="F94" s="27"/>
      <c r="G94" s="27"/>
      <c r="H94" s="28"/>
      <c r="I94" s="27"/>
      <c r="J94" s="27"/>
      <c r="K94" s="27"/>
      <c r="L94" s="27"/>
      <c r="M94" s="27"/>
      <c r="N94" s="29"/>
      <c r="O94" s="30"/>
    </row>
    <row r="95" spans="1:15" ht="22.5" x14ac:dyDescent="0.2">
      <c r="A95" s="39" t="s">
        <v>1</v>
      </c>
      <c r="B95" s="32" t="s">
        <v>48</v>
      </c>
      <c r="C95" s="31" t="s">
        <v>49</v>
      </c>
      <c r="D95" s="32" t="s">
        <v>50</v>
      </c>
      <c r="E95" s="26"/>
      <c r="F95" s="27"/>
      <c r="G95" s="27"/>
      <c r="H95" s="28"/>
      <c r="I95" s="27"/>
      <c r="J95" s="27"/>
      <c r="K95" s="27"/>
      <c r="L95" s="27"/>
      <c r="M95" s="27"/>
      <c r="N95" s="29"/>
      <c r="O95" s="30"/>
    </row>
    <row r="96" spans="1:15" ht="22.5" x14ac:dyDescent="0.2">
      <c r="A96" s="20">
        <v>83</v>
      </c>
      <c r="B96" s="21" t="s">
        <v>190</v>
      </c>
      <c r="C96" s="21" t="s">
        <v>191</v>
      </c>
      <c r="D96" s="12" t="s">
        <v>53</v>
      </c>
      <c r="E96" s="22">
        <v>122300</v>
      </c>
      <c r="F96" s="22">
        <v>320000</v>
      </c>
      <c r="G96" s="22">
        <v>364000</v>
      </c>
      <c r="H96" s="16">
        <f>MIN(E96:F96)</f>
        <v>122300</v>
      </c>
      <c r="I96" s="17">
        <f>MEDIAN(D96:F96)</f>
        <v>221150</v>
      </c>
      <c r="J96" s="17">
        <f xml:space="preserve"> HARMEAN(D96:F96)</f>
        <v>176965.8602758309</v>
      </c>
      <c r="K96" s="17">
        <f t="shared" si="10"/>
        <v>105113.79019371764</v>
      </c>
      <c r="L96" s="17">
        <f t="shared" si="11"/>
        <v>0.47530540444819186</v>
      </c>
      <c r="M96" s="17">
        <f t="shared" si="12"/>
        <v>221150</v>
      </c>
      <c r="N96" s="18" t="str">
        <f t="shared" si="13"/>
        <v>MEDIANA</v>
      </c>
      <c r="O96" s="19">
        <f t="shared" si="14"/>
        <v>221150</v>
      </c>
    </row>
    <row r="97" spans="1:15" x14ac:dyDescent="0.2">
      <c r="A97" s="20">
        <v>84</v>
      </c>
      <c r="B97" s="21" t="s">
        <v>192</v>
      </c>
      <c r="C97" s="21" t="s">
        <v>193</v>
      </c>
      <c r="D97" s="12" t="s">
        <v>53</v>
      </c>
      <c r="E97" s="22">
        <v>122300</v>
      </c>
      <c r="F97" s="22">
        <v>320000</v>
      </c>
      <c r="G97" s="22">
        <v>286000</v>
      </c>
      <c r="H97" s="16">
        <f>MIN(E97:F97)</f>
        <v>122300</v>
      </c>
      <c r="I97" s="17">
        <f>MEDIAN(D97:F97)</f>
        <v>221150</v>
      </c>
      <c r="J97" s="17">
        <f xml:space="preserve"> HARMEAN(D97:F97)</f>
        <v>176965.8602758309</v>
      </c>
      <c r="K97" s="17">
        <f t="shared" si="10"/>
        <v>86306.289200472267</v>
      </c>
      <c r="L97" s="17">
        <f t="shared" si="11"/>
        <v>0.39026131223365257</v>
      </c>
      <c r="M97" s="17">
        <f t="shared" si="12"/>
        <v>221150</v>
      </c>
      <c r="N97" s="18" t="str">
        <f t="shared" si="13"/>
        <v>MEDIANA</v>
      </c>
      <c r="O97" s="19">
        <f t="shared" si="14"/>
        <v>221150</v>
      </c>
    </row>
    <row r="98" spans="1:15" x14ac:dyDescent="0.2">
      <c r="A98" s="20">
        <v>85</v>
      </c>
      <c r="B98" s="21" t="s">
        <v>194</v>
      </c>
      <c r="C98" s="21" t="s">
        <v>195</v>
      </c>
      <c r="D98" s="12" t="s">
        <v>53</v>
      </c>
      <c r="E98" s="22">
        <v>122300</v>
      </c>
      <c r="F98" s="22">
        <v>260000</v>
      </c>
      <c r="G98" s="22">
        <v>364000</v>
      </c>
      <c r="H98" s="16">
        <f>MIN(E98:F98)</f>
        <v>122300</v>
      </c>
      <c r="I98" s="17">
        <f>MEDIAN(D98:F98)</f>
        <v>191150</v>
      </c>
      <c r="J98" s="17">
        <f xml:space="preserve"> HARMEAN(D98:F98)</f>
        <v>166351.03321998433</v>
      </c>
      <c r="K98" s="17">
        <f t="shared" si="10"/>
        <v>98992.80557472627</v>
      </c>
      <c r="L98" s="17">
        <f t="shared" si="11"/>
        <v>0.51788022796090127</v>
      </c>
      <c r="M98" s="17">
        <f t="shared" si="12"/>
        <v>191150</v>
      </c>
      <c r="N98" s="18" t="str">
        <f t="shared" si="13"/>
        <v>MEDIANA</v>
      </c>
      <c r="O98" s="19">
        <f t="shared" si="14"/>
        <v>191150</v>
      </c>
    </row>
    <row r="99" spans="1:15" x14ac:dyDescent="0.2">
      <c r="A99" s="20">
        <v>86</v>
      </c>
      <c r="B99" s="21" t="s">
        <v>196</v>
      </c>
      <c r="C99" s="21" t="s">
        <v>197</v>
      </c>
      <c r="D99" s="12" t="s">
        <v>18</v>
      </c>
      <c r="E99" s="22">
        <v>128002.7</v>
      </c>
      <c r="F99" s="22">
        <v>290000</v>
      </c>
      <c r="G99" s="22">
        <v>261000</v>
      </c>
      <c r="H99" s="16">
        <f>MIN(E99:F99)</f>
        <v>128002.7</v>
      </c>
      <c r="I99" s="17">
        <f>MEDIAN(D99:F99)</f>
        <v>209001.34999999998</v>
      </c>
      <c r="J99" s="17">
        <f xml:space="preserve"> HARMEAN(D99:F99)</f>
        <v>177610.25467060381</v>
      </c>
      <c r="K99" s="17">
        <f t="shared" si="10"/>
        <v>70531.637514727321</v>
      </c>
      <c r="L99" s="17">
        <f t="shared" si="11"/>
        <v>0.33746977000257333</v>
      </c>
      <c r="M99" s="17">
        <f t="shared" si="12"/>
        <v>209001.34999999998</v>
      </c>
      <c r="N99" s="18" t="str">
        <f t="shared" si="13"/>
        <v>MEDIANA</v>
      </c>
      <c r="O99" s="19">
        <f t="shared" si="14"/>
        <v>209001</v>
      </c>
    </row>
    <row r="100" spans="1:15" x14ac:dyDescent="0.2">
      <c r="A100" s="20">
        <v>87</v>
      </c>
      <c r="B100" s="21" t="s">
        <v>198</v>
      </c>
      <c r="C100" s="21" t="s">
        <v>199</v>
      </c>
      <c r="D100" s="12" t="s">
        <v>18</v>
      </c>
      <c r="E100" s="22">
        <v>150000</v>
      </c>
      <c r="F100" s="22">
        <v>290000</v>
      </c>
      <c r="G100" s="22">
        <v>261000</v>
      </c>
      <c r="H100" s="16">
        <f>MIN(E100:F100)</f>
        <v>150000</v>
      </c>
      <c r="I100" s="17">
        <f>MEDIAN(D100:F100)</f>
        <v>220000</v>
      </c>
      <c r="J100" s="17">
        <f xml:space="preserve"> HARMEAN(D100:F100)</f>
        <v>197727.27272727274</v>
      </c>
      <c r="K100" s="17">
        <f t="shared" si="10"/>
        <v>60334.254136619791</v>
      </c>
      <c r="L100" s="17">
        <f t="shared" si="11"/>
        <v>0.27424660971190812</v>
      </c>
      <c r="M100" s="17">
        <f t="shared" si="12"/>
        <v>150000</v>
      </c>
      <c r="N100" s="18" t="str">
        <f t="shared" si="13"/>
        <v>MENOR VALOR</v>
      </c>
      <c r="O100" s="19">
        <f t="shared" si="14"/>
        <v>150000</v>
      </c>
    </row>
    <row r="101" spans="1:15" x14ac:dyDescent="0.2">
      <c r="A101" s="20">
        <v>88</v>
      </c>
      <c r="B101" s="21" t="s">
        <v>200</v>
      </c>
      <c r="C101" s="21" t="s">
        <v>201</v>
      </c>
      <c r="D101" s="12" t="s">
        <v>53</v>
      </c>
      <c r="E101" s="22">
        <v>66120.600000000006</v>
      </c>
      <c r="F101" s="22">
        <v>180000</v>
      </c>
      <c r="G101" s="22">
        <v>286000</v>
      </c>
      <c r="H101" s="16">
        <f>MIN(E101:F101)</f>
        <v>66120.600000000006</v>
      </c>
      <c r="I101" s="17">
        <f>MEDIAN(D101:F101)</f>
        <v>123060.3</v>
      </c>
      <c r="J101" s="17">
        <f xml:space="preserve"> HARMEAN(D101:F101)</f>
        <v>96714.439994051703</v>
      </c>
      <c r="K101" s="17">
        <f t="shared" si="10"/>
        <v>89784.599204441663</v>
      </c>
      <c r="L101" s="17">
        <f t="shared" si="11"/>
        <v>0.72959840992132852</v>
      </c>
      <c r="M101" s="17">
        <f t="shared" si="12"/>
        <v>123060.3</v>
      </c>
      <c r="N101" s="18" t="str">
        <f t="shared" si="13"/>
        <v>MEDIANA</v>
      </c>
      <c r="O101" s="19">
        <f t="shared" si="14"/>
        <v>123060</v>
      </c>
    </row>
    <row r="102" spans="1:15" x14ac:dyDescent="0.2">
      <c r="A102" s="20">
        <v>89</v>
      </c>
      <c r="B102" s="21" t="s">
        <v>202</v>
      </c>
      <c r="C102" s="21" t="s">
        <v>203</v>
      </c>
      <c r="D102" s="12" t="s">
        <v>53</v>
      </c>
      <c r="E102" s="22">
        <v>66120.600000000006</v>
      </c>
      <c r="F102" s="22">
        <v>210000</v>
      </c>
      <c r="G102" s="22">
        <v>260000</v>
      </c>
      <c r="H102" s="16">
        <f>MIN(E102:F102)</f>
        <v>66120.600000000006</v>
      </c>
      <c r="I102" s="17">
        <f>MEDIAN(D102:F102)</f>
        <v>138060.29999999999</v>
      </c>
      <c r="J102" s="17">
        <f xml:space="preserve"> HARMEAN(D102:F102)</f>
        <v>100574.35772629785</v>
      </c>
      <c r="K102" s="17">
        <f t="shared" si="10"/>
        <v>82185.767549105236</v>
      </c>
      <c r="L102" s="17">
        <f t="shared" si="11"/>
        <v>0.59528892483288276</v>
      </c>
      <c r="M102" s="17">
        <f t="shared" si="12"/>
        <v>138060.29999999999</v>
      </c>
      <c r="N102" s="18" t="str">
        <f t="shared" si="13"/>
        <v>MEDIANA</v>
      </c>
      <c r="O102" s="19">
        <f t="shared" si="14"/>
        <v>138060</v>
      </c>
    </row>
    <row r="103" spans="1:15" x14ac:dyDescent="0.2">
      <c r="A103" s="20">
        <v>90</v>
      </c>
      <c r="B103" s="21" t="s">
        <v>204</v>
      </c>
      <c r="C103" s="21" t="s">
        <v>205</v>
      </c>
      <c r="D103" s="12" t="s">
        <v>53</v>
      </c>
      <c r="E103" s="22">
        <v>336200</v>
      </c>
      <c r="F103" s="22">
        <v>210000</v>
      </c>
      <c r="G103" s="22">
        <v>325000</v>
      </c>
      <c r="H103" s="16">
        <f>MIN(E103:F103)</f>
        <v>210000</v>
      </c>
      <c r="I103" s="17">
        <f>MEDIAN(D103:F103)</f>
        <v>273100</v>
      </c>
      <c r="J103" s="17">
        <f xml:space="preserve"> HARMEAN(D103:F103)</f>
        <v>258520.68839253022</v>
      </c>
      <c r="K103" s="17">
        <f t="shared" si="10"/>
        <v>57034.96003914324</v>
      </c>
      <c r="L103" s="17">
        <f t="shared" si="11"/>
        <v>0.20884276836009974</v>
      </c>
      <c r="M103" s="17">
        <f t="shared" si="12"/>
        <v>210000</v>
      </c>
      <c r="N103" s="18" t="str">
        <f t="shared" si="13"/>
        <v>MENOR VALOR</v>
      </c>
      <c r="O103" s="19">
        <f t="shared" si="14"/>
        <v>210000</v>
      </c>
    </row>
    <row r="104" spans="1:15" x14ac:dyDescent="0.2">
      <c r="A104" s="20">
        <v>91</v>
      </c>
      <c r="B104" s="21" t="s">
        <v>206</v>
      </c>
      <c r="C104" s="21" t="s">
        <v>207</v>
      </c>
      <c r="D104" s="12" t="s">
        <v>53</v>
      </c>
      <c r="E104" s="22">
        <v>48800</v>
      </c>
      <c r="F104" s="22">
        <v>210000</v>
      </c>
      <c r="G104" s="22">
        <v>307000</v>
      </c>
      <c r="H104" s="16">
        <f>MIN(E104:F104)</f>
        <v>48800</v>
      </c>
      <c r="I104" s="17">
        <f>MEDIAN(D104:F104)</f>
        <v>129400</v>
      </c>
      <c r="J104" s="17">
        <f xml:space="preserve"> HARMEAN(D104:F104)</f>
        <v>79196.29057187018</v>
      </c>
      <c r="K104" s="17">
        <f t="shared" si="10"/>
        <v>106490.31254845046</v>
      </c>
      <c r="L104" s="17">
        <f t="shared" si="11"/>
        <v>0.82295450192001895</v>
      </c>
      <c r="M104" s="17">
        <f t="shared" si="12"/>
        <v>129400</v>
      </c>
      <c r="N104" s="18" t="str">
        <f t="shared" si="13"/>
        <v>MEDIANA</v>
      </c>
      <c r="O104" s="19">
        <f t="shared" si="14"/>
        <v>129400</v>
      </c>
    </row>
    <row r="105" spans="1:15" x14ac:dyDescent="0.2">
      <c r="A105" s="20">
        <v>92</v>
      </c>
      <c r="B105" s="21" t="s">
        <v>208</v>
      </c>
      <c r="C105" s="11" t="s">
        <v>209</v>
      </c>
      <c r="D105" s="12"/>
      <c r="E105" s="22">
        <v>186857.3</v>
      </c>
      <c r="F105" s="22">
        <v>210000</v>
      </c>
      <c r="G105" s="22"/>
      <c r="H105" s="16">
        <f>MIN(E105:F105)</f>
        <v>186857.3</v>
      </c>
      <c r="I105" s="17">
        <f>MEDIAN(D105:F105)</f>
        <v>198428.65</v>
      </c>
      <c r="J105" s="17">
        <f xml:space="preserve"> HARMEAN(D105:F105)</f>
        <v>197753.86770005239</v>
      </c>
      <c r="K105" s="17">
        <f t="shared" si="10"/>
        <v>11571.350000000006</v>
      </c>
      <c r="L105" s="17">
        <f t="shared" si="11"/>
        <v>5.8314915714036283E-2</v>
      </c>
      <c r="M105" s="17">
        <f t="shared" si="12"/>
        <v>186857.3</v>
      </c>
      <c r="N105" s="18" t="str">
        <f t="shared" si="13"/>
        <v>MENOR VALOR</v>
      </c>
      <c r="O105" s="19">
        <f t="shared" si="14"/>
        <v>186857</v>
      </c>
    </row>
    <row r="106" spans="1:15" x14ac:dyDescent="0.2">
      <c r="A106" s="20">
        <v>93</v>
      </c>
      <c r="B106" s="21" t="s">
        <v>210</v>
      </c>
      <c r="C106" s="21" t="s">
        <v>211</v>
      </c>
      <c r="D106" s="12" t="s">
        <v>18</v>
      </c>
      <c r="E106" s="22">
        <v>186857.3</v>
      </c>
      <c r="F106" s="22">
        <v>890000</v>
      </c>
      <c r="G106" s="22">
        <v>1430000</v>
      </c>
      <c r="H106" s="16">
        <f>MIN(E106:F106)</f>
        <v>186857.3</v>
      </c>
      <c r="I106" s="17">
        <f>MEDIAN(D106:F106)</f>
        <v>538428.64999999991</v>
      </c>
      <c r="J106" s="17">
        <f xml:space="preserve"> HARMEAN(D106:F106)</f>
        <v>308867.28817272262</v>
      </c>
      <c r="K106" s="17">
        <f t="shared" si="10"/>
        <v>508965.55538623646</v>
      </c>
      <c r="L106" s="17">
        <f t="shared" si="11"/>
        <v>0.9452794820376601</v>
      </c>
      <c r="M106" s="17">
        <f t="shared" si="12"/>
        <v>538428.64999999991</v>
      </c>
      <c r="N106" s="18" t="str">
        <f t="shared" si="13"/>
        <v>MEDIANA</v>
      </c>
      <c r="O106" s="19">
        <f t="shared" si="14"/>
        <v>538429</v>
      </c>
    </row>
    <row r="107" spans="1:15" x14ac:dyDescent="0.2">
      <c r="A107" s="20">
        <v>94</v>
      </c>
      <c r="B107" s="40" t="s">
        <v>212</v>
      </c>
      <c r="C107" s="21" t="s">
        <v>213</v>
      </c>
      <c r="D107" s="12" t="s">
        <v>18</v>
      </c>
      <c r="E107" s="22" t="s">
        <v>101</v>
      </c>
      <c r="F107" s="22">
        <v>890000</v>
      </c>
      <c r="G107" s="22">
        <v>1755000</v>
      </c>
      <c r="H107" s="16">
        <f>MIN(E107:F107)</f>
        <v>890000</v>
      </c>
      <c r="I107" s="17">
        <f>MEDIAN(D107:F107)</f>
        <v>890000</v>
      </c>
      <c r="J107" s="17">
        <f xml:space="preserve"> HARMEAN(D107:F107)</f>
        <v>890000</v>
      </c>
      <c r="K107" s="17">
        <f t="shared" si="10"/>
        <v>432500</v>
      </c>
      <c r="L107" s="17">
        <f t="shared" si="11"/>
        <v>0.4859550561797753</v>
      </c>
      <c r="M107" s="17">
        <f t="shared" si="12"/>
        <v>890000</v>
      </c>
      <c r="N107" s="18" t="str">
        <f t="shared" si="13"/>
        <v>MENOR VALOR</v>
      </c>
      <c r="O107" s="19">
        <f t="shared" si="14"/>
        <v>890000</v>
      </c>
    </row>
    <row r="108" spans="1:15" ht="15" customHeight="1" x14ac:dyDescent="0.2">
      <c r="A108" s="6" t="s">
        <v>214</v>
      </c>
      <c r="B108" s="6"/>
      <c r="C108" s="6"/>
      <c r="D108" s="6"/>
      <c r="E108" s="26"/>
      <c r="F108" s="27"/>
      <c r="G108" s="27"/>
      <c r="H108" s="28"/>
      <c r="I108" s="27"/>
      <c r="J108" s="27"/>
      <c r="K108" s="27"/>
      <c r="L108" s="27"/>
      <c r="M108" s="27"/>
      <c r="N108" s="29"/>
      <c r="O108" s="30"/>
    </row>
    <row r="109" spans="1:15" ht="22.5" x14ac:dyDescent="0.2">
      <c r="A109" s="39" t="s">
        <v>1</v>
      </c>
      <c r="B109" s="32" t="s">
        <v>48</v>
      </c>
      <c r="C109" s="31" t="s">
        <v>49</v>
      </c>
      <c r="D109" s="32" t="s">
        <v>50</v>
      </c>
      <c r="E109" s="26"/>
      <c r="F109" s="27"/>
      <c r="G109" s="27"/>
      <c r="H109" s="28"/>
      <c r="I109" s="27"/>
      <c r="J109" s="27"/>
      <c r="K109" s="27"/>
      <c r="L109" s="27"/>
      <c r="M109" s="27"/>
      <c r="N109" s="29"/>
      <c r="O109" s="30"/>
    </row>
    <row r="110" spans="1:15" x14ac:dyDescent="0.2">
      <c r="A110" s="12">
        <v>95</v>
      </c>
      <c r="B110" s="38" t="s">
        <v>215</v>
      </c>
      <c r="C110" s="38" t="s">
        <v>216</v>
      </c>
      <c r="D110" s="12" t="s">
        <v>18</v>
      </c>
      <c r="E110" s="22">
        <v>128002.7</v>
      </c>
      <c r="F110" s="22">
        <v>340000</v>
      </c>
      <c r="G110" s="22">
        <v>195000</v>
      </c>
      <c r="H110" s="16">
        <f>MIN(E110:F110)</f>
        <v>128002.7</v>
      </c>
      <c r="I110" s="17">
        <f>MEDIAN(D110:F110)</f>
        <v>234001.34999999998</v>
      </c>
      <c r="J110" s="17">
        <f xml:space="preserve"> HARMEAN(D110:F110)</f>
        <v>185985.75606508253</v>
      </c>
      <c r="K110" s="17">
        <f t="shared" si="10"/>
        <v>88478.806887789062</v>
      </c>
      <c r="L110" s="17">
        <f t="shared" si="11"/>
        <v>0.37811237793196095</v>
      </c>
      <c r="M110" s="17">
        <f t="shared" si="12"/>
        <v>234001.34999999998</v>
      </c>
      <c r="N110" s="18" t="str">
        <f t="shared" si="13"/>
        <v>MEDIANA</v>
      </c>
      <c r="O110" s="19">
        <f t="shared" si="14"/>
        <v>234001</v>
      </c>
    </row>
    <row r="111" spans="1:15" x14ac:dyDescent="0.2">
      <c r="A111" s="12">
        <v>96</v>
      </c>
      <c r="B111" s="41" t="s">
        <v>217</v>
      </c>
      <c r="C111" s="41" t="s">
        <v>218</v>
      </c>
      <c r="D111" s="12" t="s">
        <v>18</v>
      </c>
      <c r="E111" s="22">
        <v>150000</v>
      </c>
      <c r="F111" s="22">
        <v>340000</v>
      </c>
      <c r="G111" s="22">
        <v>261000</v>
      </c>
      <c r="H111" s="16">
        <f>MIN(E111:F111)</f>
        <v>150000</v>
      </c>
      <c r="I111" s="17">
        <f>MEDIAN(D111:F111)</f>
        <v>245000</v>
      </c>
      <c r="J111" s="17">
        <f xml:space="preserve"> HARMEAN(D111:F111)</f>
        <v>208163.26530612246</v>
      </c>
      <c r="K111" s="17">
        <f t="shared" si="10"/>
        <v>77933.019674304654</v>
      </c>
      <c r="L111" s="17">
        <f t="shared" si="11"/>
        <v>0.31809395785430472</v>
      </c>
      <c r="M111" s="17">
        <f t="shared" si="12"/>
        <v>245000</v>
      </c>
      <c r="N111" s="18" t="str">
        <f t="shared" si="13"/>
        <v>MEDIANA</v>
      </c>
      <c r="O111" s="19">
        <f t="shared" si="14"/>
        <v>245000</v>
      </c>
    </row>
    <row r="112" spans="1:15" x14ac:dyDescent="0.2">
      <c r="A112" s="12">
        <v>97</v>
      </c>
      <c r="B112" s="11" t="s">
        <v>219</v>
      </c>
      <c r="C112" s="11" t="s">
        <v>220</v>
      </c>
      <c r="D112" s="12" t="s">
        <v>18</v>
      </c>
      <c r="E112" s="22" t="s">
        <v>101</v>
      </c>
      <c r="F112" s="22">
        <v>320000</v>
      </c>
      <c r="G112" s="22"/>
      <c r="H112" s="16">
        <f>MIN(E112:F112)</f>
        <v>320000</v>
      </c>
      <c r="I112" s="17">
        <f>MEDIAN(D112:F112)</f>
        <v>320000</v>
      </c>
      <c r="J112" s="17">
        <f xml:space="preserve"> HARMEAN(D112:F112)</f>
        <v>320000</v>
      </c>
      <c r="K112" s="17">
        <f t="shared" si="10"/>
        <v>0</v>
      </c>
      <c r="L112" s="17">
        <f t="shared" si="11"/>
        <v>0</v>
      </c>
      <c r="M112" s="17">
        <f t="shared" si="12"/>
        <v>320000</v>
      </c>
      <c r="N112" s="18" t="str">
        <f t="shared" si="13"/>
        <v>MENOR VALOR</v>
      </c>
      <c r="O112" s="19">
        <f t="shared" si="14"/>
        <v>320000</v>
      </c>
    </row>
    <row r="113" spans="1:15" x14ac:dyDescent="0.2">
      <c r="A113" s="12">
        <v>98</v>
      </c>
      <c r="B113" s="21" t="s">
        <v>221</v>
      </c>
      <c r="C113" s="21" t="s">
        <v>222</v>
      </c>
      <c r="D113" s="12" t="s">
        <v>18</v>
      </c>
      <c r="E113" s="22">
        <v>237600</v>
      </c>
      <c r="F113" s="22">
        <v>320000</v>
      </c>
      <c r="G113" s="22">
        <v>1294000</v>
      </c>
      <c r="H113" s="16">
        <f>MIN(E113:F113)</f>
        <v>237600</v>
      </c>
      <c r="I113" s="17">
        <f>MEDIAN(D113:F113)</f>
        <v>278800</v>
      </c>
      <c r="J113" s="17">
        <f xml:space="preserve"> HARMEAN(D113:F113)</f>
        <v>272711.62123385939</v>
      </c>
      <c r="K113" s="17">
        <f t="shared" si="10"/>
        <v>479750.71304445883</v>
      </c>
      <c r="L113" s="17">
        <f t="shared" si="11"/>
        <v>1.7207701328710863</v>
      </c>
      <c r="M113" s="17">
        <f t="shared" si="12"/>
        <v>278800</v>
      </c>
      <c r="N113" s="18" t="str">
        <f t="shared" si="13"/>
        <v>MEDIANA</v>
      </c>
      <c r="O113" s="19">
        <f t="shared" si="14"/>
        <v>278800</v>
      </c>
    </row>
    <row r="114" spans="1:15" x14ac:dyDescent="0.2">
      <c r="A114" s="12">
        <v>99</v>
      </c>
      <c r="B114" s="21" t="s">
        <v>223</v>
      </c>
      <c r="C114" s="21" t="s">
        <v>224</v>
      </c>
      <c r="D114" s="12" t="s">
        <v>18</v>
      </c>
      <c r="E114" s="22">
        <v>30000</v>
      </c>
      <c r="F114" s="22">
        <v>320000</v>
      </c>
      <c r="G114" s="22">
        <v>328000</v>
      </c>
      <c r="H114" s="16">
        <f>MIN(E114:F114)</f>
        <v>30000</v>
      </c>
      <c r="I114" s="17">
        <f>MEDIAN(D114:F114)</f>
        <v>175000</v>
      </c>
      <c r="J114" s="17">
        <f xml:space="preserve"> HARMEAN(D114:F114)</f>
        <v>54857.142857142855</v>
      </c>
      <c r="K114" s="17">
        <f t="shared" si="10"/>
        <v>138631.40577324701</v>
      </c>
      <c r="L114" s="17">
        <f t="shared" si="11"/>
        <v>0.7921794615614115</v>
      </c>
      <c r="M114" s="17">
        <f t="shared" si="12"/>
        <v>175000</v>
      </c>
      <c r="N114" s="18" t="str">
        <f t="shared" si="13"/>
        <v>MEDIANA</v>
      </c>
      <c r="O114" s="19">
        <f t="shared" si="14"/>
        <v>175000</v>
      </c>
    </row>
    <row r="115" spans="1:15" x14ac:dyDescent="0.2">
      <c r="A115" s="12">
        <v>100</v>
      </c>
      <c r="B115" s="21" t="s">
        <v>225</v>
      </c>
      <c r="C115" s="21" t="s">
        <v>226</v>
      </c>
      <c r="D115" s="12" t="s">
        <v>18</v>
      </c>
      <c r="E115" s="22">
        <v>66120.600000000006</v>
      </c>
      <c r="F115" s="22">
        <v>320000</v>
      </c>
      <c r="G115" s="22">
        <v>328000</v>
      </c>
      <c r="H115" s="16">
        <f>MIN(E115:F115)</f>
        <v>66120.600000000006</v>
      </c>
      <c r="I115" s="17">
        <f>MEDIAN(D115:F115)</f>
        <v>193060.3</v>
      </c>
      <c r="J115" s="17">
        <f xml:space="preserve"> HARMEAN(D115:F115)</f>
        <v>109595.76878312114</v>
      </c>
      <c r="K115" s="17">
        <f t="shared" si="10"/>
        <v>121609.37915615992</v>
      </c>
      <c r="L115" s="17">
        <f t="shared" si="11"/>
        <v>0.62990360605551698</v>
      </c>
      <c r="M115" s="17">
        <f t="shared" si="12"/>
        <v>193060.3</v>
      </c>
      <c r="N115" s="18" t="str">
        <f t="shared" si="13"/>
        <v>MEDIANA</v>
      </c>
      <c r="O115" s="19">
        <f t="shared" si="14"/>
        <v>193060</v>
      </c>
    </row>
    <row r="116" spans="1:15" x14ac:dyDescent="0.2">
      <c r="A116" s="12">
        <v>101</v>
      </c>
      <c r="B116" s="11" t="s">
        <v>227</v>
      </c>
      <c r="C116" s="11" t="s">
        <v>228</v>
      </c>
      <c r="D116" s="12" t="s">
        <v>18</v>
      </c>
      <c r="E116" s="22" t="s">
        <v>101</v>
      </c>
      <c r="F116" s="22">
        <v>520000</v>
      </c>
      <c r="G116" s="22"/>
      <c r="H116" s="16">
        <f>MIN(E116:F116)</f>
        <v>520000</v>
      </c>
      <c r="I116" s="17">
        <f>MEDIAN(D116:F116)</f>
        <v>520000</v>
      </c>
      <c r="J116" s="17">
        <f xml:space="preserve"> HARMEAN(D116:F116)</f>
        <v>520000</v>
      </c>
      <c r="K116" s="17">
        <f t="shared" si="10"/>
        <v>0</v>
      </c>
      <c r="L116" s="17">
        <f t="shared" si="11"/>
        <v>0</v>
      </c>
      <c r="M116" s="17">
        <f t="shared" si="12"/>
        <v>520000</v>
      </c>
      <c r="N116" s="18" t="str">
        <f t="shared" si="13"/>
        <v>MENOR VALOR</v>
      </c>
      <c r="O116" s="19">
        <f t="shared" si="14"/>
        <v>520000</v>
      </c>
    </row>
    <row r="117" spans="1:15" x14ac:dyDescent="0.2">
      <c r="A117" s="12">
        <v>102</v>
      </c>
      <c r="B117" s="21" t="s">
        <v>229</v>
      </c>
      <c r="C117" s="21" t="s">
        <v>230</v>
      </c>
      <c r="D117" s="12" t="s">
        <v>18</v>
      </c>
      <c r="E117" s="22">
        <v>128000</v>
      </c>
      <c r="F117" s="22">
        <v>370000</v>
      </c>
      <c r="G117" s="22">
        <v>580000</v>
      </c>
      <c r="H117" s="16">
        <f>MIN(E117:F117)</f>
        <v>128000</v>
      </c>
      <c r="I117" s="17">
        <f>MEDIAN(D117:F117)</f>
        <v>249000</v>
      </c>
      <c r="J117" s="17">
        <f xml:space="preserve"> HARMEAN(D117:F117)</f>
        <v>190200.8032128514</v>
      </c>
      <c r="K117" s="17">
        <f t="shared" si="10"/>
        <v>184682.30980674774</v>
      </c>
      <c r="L117" s="17">
        <f t="shared" si="11"/>
        <v>0.74169602332027207</v>
      </c>
      <c r="M117" s="17">
        <f t="shared" si="12"/>
        <v>249000</v>
      </c>
      <c r="N117" s="18" t="str">
        <f t="shared" si="13"/>
        <v>MEDIANA</v>
      </c>
      <c r="O117" s="19">
        <f t="shared" si="14"/>
        <v>249000</v>
      </c>
    </row>
    <row r="118" spans="1:15" x14ac:dyDescent="0.2">
      <c r="A118" s="12">
        <v>103</v>
      </c>
      <c r="B118" s="21" t="s">
        <v>231</v>
      </c>
      <c r="C118" s="21" t="s">
        <v>232</v>
      </c>
      <c r="D118" s="12" t="s">
        <v>18</v>
      </c>
      <c r="E118" s="22">
        <v>185000</v>
      </c>
      <c r="F118" s="22">
        <v>490000</v>
      </c>
      <c r="G118" s="22">
        <v>790000</v>
      </c>
      <c r="H118" s="16">
        <f>MIN(E118:F118)</f>
        <v>185000</v>
      </c>
      <c r="I118" s="17">
        <f>MEDIAN(D118:F118)</f>
        <v>337500</v>
      </c>
      <c r="J118" s="17">
        <f xml:space="preserve"> HARMEAN(D118:F118)</f>
        <v>268592.59259259258</v>
      </c>
      <c r="K118" s="17">
        <f t="shared" si="10"/>
        <v>246993.02734197894</v>
      </c>
      <c r="L118" s="17">
        <f t="shared" si="11"/>
        <v>0.73183119212438208</v>
      </c>
      <c r="M118" s="17">
        <f t="shared" si="12"/>
        <v>337500</v>
      </c>
      <c r="N118" s="18" t="str">
        <f t="shared" si="13"/>
        <v>MEDIANA</v>
      </c>
      <c r="O118" s="19">
        <f t="shared" si="14"/>
        <v>337500</v>
      </c>
    </row>
    <row r="119" spans="1:15" x14ac:dyDescent="0.2">
      <c r="A119" s="12">
        <v>104</v>
      </c>
      <c r="B119" s="21" t="s">
        <v>233</v>
      </c>
      <c r="C119" s="21" t="s">
        <v>234</v>
      </c>
      <c r="D119" s="12" t="s">
        <v>18</v>
      </c>
      <c r="E119" s="22">
        <v>276000</v>
      </c>
      <c r="F119" s="22">
        <v>650000</v>
      </c>
      <c r="G119" s="22">
        <v>967000</v>
      </c>
      <c r="H119" s="16">
        <f>MIN(E119:F119)</f>
        <v>276000</v>
      </c>
      <c r="I119" s="17">
        <f>MEDIAN(D119:F119)</f>
        <v>463000</v>
      </c>
      <c r="J119" s="17">
        <f xml:space="preserve"> HARMEAN(D119:F119)</f>
        <v>387473.00215982721</v>
      </c>
      <c r="K119" s="17">
        <f t="shared" si="10"/>
        <v>282419.31001025171</v>
      </c>
      <c r="L119" s="17">
        <f t="shared" si="11"/>
        <v>0.60997691146922617</v>
      </c>
      <c r="M119" s="17">
        <f t="shared" si="12"/>
        <v>463000</v>
      </c>
      <c r="N119" s="18" t="str">
        <f t="shared" si="13"/>
        <v>MEDIANA</v>
      </c>
      <c r="O119" s="19">
        <f t="shared" si="14"/>
        <v>463000</v>
      </c>
    </row>
    <row r="120" spans="1:15" ht="22.5" x14ac:dyDescent="0.2">
      <c r="A120" s="12">
        <v>105</v>
      </c>
      <c r="B120" s="21" t="s">
        <v>235</v>
      </c>
      <c r="C120" s="21" t="s">
        <v>236</v>
      </c>
      <c r="D120" s="12" t="s">
        <v>18</v>
      </c>
      <c r="E120" s="22">
        <v>66120.600000000006</v>
      </c>
      <c r="F120" s="22">
        <v>330000</v>
      </c>
      <c r="G120" s="22">
        <v>311000</v>
      </c>
      <c r="H120" s="16">
        <f>MIN(E120:F120)</f>
        <v>66120.600000000006</v>
      </c>
      <c r="I120" s="17">
        <f>MEDIAN(D120:F120)</f>
        <v>198060.30000000002</v>
      </c>
      <c r="J120" s="17">
        <f xml:space="preserve"> HARMEAN(D120:F120)</f>
        <v>110167.44900416691</v>
      </c>
      <c r="K120" s="17">
        <f t="shared" si="10"/>
        <v>120166.20817698938</v>
      </c>
      <c r="L120" s="17">
        <f t="shared" si="11"/>
        <v>0.60671526892057304</v>
      </c>
      <c r="M120" s="17">
        <f t="shared" si="12"/>
        <v>198060.30000000002</v>
      </c>
      <c r="N120" s="18" t="str">
        <f t="shared" si="13"/>
        <v>MEDIANA</v>
      </c>
      <c r="O120" s="19">
        <f t="shared" si="14"/>
        <v>198060</v>
      </c>
    </row>
    <row r="121" spans="1:15" ht="22.5" x14ac:dyDescent="0.2">
      <c r="A121" s="12">
        <v>106</v>
      </c>
      <c r="B121" s="21" t="s">
        <v>237</v>
      </c>
      <c r="C121" s="21" t="s">
        <v>238</v>
      </c>
      <c r="D121" s="12" t="s">
        <v>18</v>
      </c>
      <c r="E121" s="22">
        <v>66120.600000000006</v>
      </c>
      <c r="F121" s="22">
        <v>520000</v>
      </c>
      <c r="G121" s="22">
        <v>311000</v>
      </c>
      <c r="H121" s="16">
        <f>MIN(E121:F121)</f>
        <v>66120.600000000006</v>
      </c>
      <c r="I121" s="17">
        <f>MEDIAN(D121:F121)</f>
        <v>293060.30000000005</v>
      </c>
      <c r="J121" s="17">
        <f xml:space="preserve"> HARMEAN(D121:F121)</f>
        <v>117322.99461919612</v>
      </c>
      <c r="K121" s="17">
        <f t="shared" si="10"/>
        <v>185488.37348671391</v>
      </c>
      <c r="L121" s="17">
        <f t="shared" si="11"/>
        <v>0.63293586161862891</v>
      </c>
      <c r="M121" s="17">
        <f t="shared" si="12"/>
        <v>293060.30000000005</v>
      </c>
      <c r="N121" s="18" t="str">
        <f t="shared" si="13"/>
        <v>MEDIANA</v>
      </c>
      <c r="O121" s="19">
        <f t="shared" si="14"/>
        <v>293060</v>
      </c>
    </row>
    <row r="122" spans="1:15" ht="12" customHeight="1" x14ac:dyDescent="0.2">
      <c r="A122" s="12">
        <v>107</v>
      </c>
      <c r="B122" s="21" t="s">
        <v>239</v>
      </c>
      <c r="C122" s="21" t="s">
        <v>240</v>
      </c>
      <c r="D122" s="12" t="s">
        <v>18</v>
      </c>
      <c r="E122" s="22">
        <v>128000</v>
      </c>
      <c r="F122" s="22">
        <v>420000</v>
      </c>
      <c r="G122" s="22">
        <v>257000</v>
      </c>
      <c r="H122" s="16">
        <f>MIN(E122:F122)</f>
        <v>128000</v>
      </c>
      <c r="I122" s="17">
        <f>MEDIAN(D122:F122)</f>
        <v>274000</v>
      </c>
      <c r="J122" s="17">
        <f xml:space="preserve"> HARMEAN(D122:F122)</f>
        <v>196204.37956204382</v>
      </c>
      <c r="K122" s="17">
        <f t="shared" si="10"/>
        <v>119477.56646705225</v>
      </c>
      <c r="L122" s="17">
        <f t="shared" si="11"/>
        <v>0.43604951265347536</v>
      </c>
      <c r="M122" s="17">
        <f t="shared" si="12"/>
        <v>274000</v>
      </c>
      <c r="N122" s="18" t="str">
        <f t="shared" si="13"/>
        <v>MEDIANA</v>
      </c>
      <c r="O122" s="19">
        <f t="shared" si="14"/>
        <v>274000</v>
      </c>
    </row>
    <row r="123" spans="1:15" x14ac:dyDescent="0.2">
      <c r="A123" s="12">
        <v>108</v>
      </c>
      <c r="B123" s="11" t="s">
        <v>241</v>
      </c>
      <c r="C123" s="11" t="s">
        <v>242</v>
      </c>
      <c r="D123" s="12" t="s">
        <v>18</v>
      </c>
      <c r="E123" s="22" t="s">
        <v>101</v>
      </c>
      <c r="F123" s="22">
        <v>390000</v>
      </c>
      <c r="G123" s="22"/>
      <c r="H123" s="16">
        <f>MIN(E123:F123)</f>
        <v>390000</v>
      </c>
      <c r="I123" s="17">
        <f>MEDIAN(D123:F123)</f>
        <v>390000</v>
      </c>
      <c r="J123" s="17">
        <f xml:space="preserve"> HARMEAN(D123:F123)</f>
        <v>390000</v>
      </c>
      <c r="K123" s="17">
        <f t="shared" si="10"/>
        <v>0</v>
      </c>
      <c r="L123" s="17">
        <f t="shared" si="11"/>
        <v>0</v>
      </c>
      <c r="M123" s="17">
        <f t="shared" si="12"/>
        <v>390000</v>
      </c>
      <c r="N123" s="18" t="str">
        <f t="shared" si="13"/>
        <v>MENOR VALOR</v>
      </c>
      <c r="O123" s="19">
        <f t="shared" si="14"/>
        <v>390000</v>
      </c>
    </row>
    <row r="124" spans="1:15" x14ac:dyDescent="0.2">
      <c r="A124" s="12">
        <v>109</v>
      </c>
      <c r="B124" s="21" t="s">
        <v>243</v>
      </c>
      <c r="C124" s="21" t="s">
        <v>244</v>
      </c>
      <c r="D124" s="12" t="s">
        <v>18</v>
      </c>
      <c r="E124" s="22">
        <v>192500</v>
      </c>
      <c r="F124" s="22">
        <v>400000</v>
      </c>
      <c r="G124" s="22">
        <v>910000</v>
      </c>
      <c r="H124" s="16">
        <f>MIN(E124:F124)</f>
        <v>192500</v>
      </c>
      <c r="I124" s="17">
        <f>MEDIAN(D124:F124)</f>
        <v>296250</v>
      </c>
      <c r="J124" s="17">
        <f xml:space="preserve"> HARMEAN(D124:F124)</f>
        <v>259915.61181434602</v>
      </c>
      <c r="K124" s="17">
        <f t="shared" si="10"/>
        <v>301470.9309738208</v>
      </c>
      <c r="L124" s="17">
        <f t="shared" si="11"/>
        <v>1.017623395692222</v>
      </c>
      <c r="M124" s="17">
        <f t="shared" si="12"/>
        <v>296250</v>
      </c>
      <c r="N124" s="18" t="str">
        <f t="shared" si="13"/>
        <v>MEDIANA</v>
      </c>
      <c r="O124" s="19">
        <f t="shared" si="14"/>
        <v>296250</v>
      </c>
    </row>
    <row r="125" spans="1:15" x14ac:dyDescent="0.2">
      <c r="A125" s="12">
        <v>110</v>
      </c>
      <c r="B125" s="21" t="s">
        <v>245</v>
      </c>
      <c r="C125" s="21" t="s">
        <v>246</v>
      </c>
      <c r="D125" s="12" t="s">
        <v>18</v>
      </c>
      <c r="E125" s="22">
        <v>128000</v>
      </c>
      <c r="F125" s="22">
        <v>400000</v>
      </c>
      <c r="G125" s="22">
        <v>650000</v>
      </c>
      <c r="H125" s="16">
        <f>MIN(E125:F125)</f>
        <v>128000</v>
      </c>
      <c r="I125" s="17">
        <f>MEDIAN(D125:F125)</f>
        <v>264000</v>
      </c>
      <c r="J125" s="17">
        <f xml:space="preserve"> HARMEAN(D125:F125)</f>
        <v>193939.39393939395</v>
      </c>
      <c r="K125" s="17">
        <f t="shared" si="10"/>
        <v>213168.68646423865</v>
      </c>
      <c r="L125" s="17">
        <f t="shared" si="11"/>
        <v>0.80745714569787364</v>
      </c>
      <c r="M125" s="17">
        <f t="shared" si="12"/>
        <v>264000</v>
      </c>
      <c r="N125" s="18" t="str">
        <f t="shared" si="13"/>
        <v>MEDIANA</v>
      </c>
      <c r="O125" s="19">
        <f t="shared" si="14"/>
        <v>264000</v>
      </c>
    </row>
    <row r="126" spans="1:15" x14ac:dyDescent="0.2">
      <c r="A126" s="12">
        <v>111</v>
      </c>
      <c r="B126" s="11" t="s">
        <v>247</v>
      </c>
      <c r="C126" s="11" t="s">
        <v>248</v>
      </c>
      <c r="D126" s="12" t="s">
        <v>18</v>
      </c>
      <c r="E126" s="22" t="s">
        <v>101</v>
      </c>
      <c r="F126" s="22">
        <v>490000</v>
      </c>
      <c r="G126" s="22"/>
      <c r="H126" s="16">
        <f>MIN(E126:F126)</f>
        <v>490000</v>
      </c>
      <c r="I126" s="17">
        <f>MEDIAN(D126:F126)</f>
        <v>490000</v>
      </c>
      <c r="J126" s="17">
        <f xml:space="preserve"> HARMEAN(D126:F126)</f>
        <v>490000.00000000006</v>
      </c>
      <c r="K126" s="17">
        <f t="shared" si="10"/>
        <v>0</v>
      </c>
      <c r="L126" s="17">
        <f t="shared" si="11"/>
        <v>0</v>
      </c>
      <c r="M126" s="17">
        <f t="shared" si="12"/>
        <v>490000</v>
      </c>
      <c r="N126" s="18" t="str">
        <f t="shared" si="13"/>
        <v>MENOR VALOR</v>
      </c>
      <c r="O126" s="19">
        <f t="shared" si="14"/>
        <v>490000</v>
      </c>
    </row>
    <row r="127" spans="1:15" x14ac:dyDescent="0.2">
      <c r="A127" s="12">
        <v>112</v>
      </c>
      <c r="B127" s="21" t="s">
        <v>249</v>
      </c>
      <c r="C127" s="21" t="s">
        <v>250</v>
      </c>
      <c r="D127" s="12" t="s">
        <v>18</v>
      </c>
      <c r="E127" s="22">
        <v>99900</v>
      </c>
      <c r="F127" s="22">
        <v>720000</v>
      </c>
      <c r="G127" s="22">
        <v>650000</v>
      </c>
      <c r="H127" s="16">
        <f>MIN(E127:F127)</f>
        <v>99900</v>
      </c>
      <c r="I127" s="17">
        <f>MEDIAN(D127:F127)</f>
        <v>409950</v>
      </c>
      <c r="J127" s="17">
        <f xml:space="preserve"> HARMEAN(D127:F127)</f>
        <v>175455.54335894622</v>
      </c>
      <c r="K127" s="17">
        <f t="shared" si="10"/>
        <v>277295.27383078291</v>
      </c>
      <c r="L127" s="17">
        <f t="shared" si="11"/>
        <v>0.67641242549282332</v>
      </c>
      <c r="M127" s="17">
        <f t="shared" si="12"/>
        <v>409950</v>
      </c>
      <c r="N127" s="18" t="str">
        <f t="shared" si="13"/>
        <v>MEDIANA</v>
      </c>
      <c r="O127" s="19">
        <f t="shared" si="14"/>
        <v>409950</v>
      </c>
    </row>
    <row r="128" spans="1:15" x14ac:dyDescent="0.2">
      <c r="A128" s="12">
        <v>113</v>
      </c>
      <c r="B128" s="21" t="s">
        <v>251</v>
      </c>
      <c r="C128" s="21" t="s">
        <v>252</v>
      </c>
      <c r="D128" s="12" t="s">
        <v>18</v>
      </c>
      <c r="E128" s="22">
        <v>99900</v>
      </c>
      <c r="F128" s="22">
        <v>720000</v>
      </c>
      <c r="G128" s="22">
        <v>78000</v>
      </c>
      <c r="H128" s="16">
        <f>MIN(E128:F128)</f>
        <v>99900</v>
      </c>
      <c r="I128" s="17">
        <f>MEDIAN(D128:F128)</f>
        <v>409950</v>
      </c>
      <c r="J128" s="17">
        <f xml:space="preserve"> HARMEAN(D128:F128)</f>
        <v>175455.54335894622</v>
      </c>
      <c r="K128" s="17">
        <f t="shared" si="10"/>
        <v>297614.14616916311</v>
      </c>
      <c r="L128" s="17">
        <f t="shared" si="11"/>
        <v>0.72597669513151142</v>
      </c>
      <c r="M128" s="17">
        <f t="shared" si="12"/>
        <v>409950</v>
      </c>
      <c r="N128" s="18" t="str">
        <f t="shared" si="13"/>
        <v>MEDIANA</v>
      </c>
      <c r="O128" s="19">
        <f t="shared" si="14"/>
        <v>409950</v>
      </c>
    </row>
    <row r="129" spans="1:15" x14ac:dyDescent="0.2">
      <c r="A129" s="12">
        <v>114</v>
      </c>
      <c r="B129" s="21" t="s">
        <v>253</v>
      </c>
      <c r="C129" s="21" t="s">
        <v>254</v>
      </c>
      <c r="D129" s="12" t="s">
        <v>18</v>
      </c>
      <c r="E129" s="22">
        <v>99900</v>
      </c>
      <c r="F129" s="22">
        <v>720000</v>
      </c>
      <c r="G129" s="22">
        <v>780000</v>
      </c>
      <c r="H129" s="16">
        <f>MIN(E129:F129)</f>
        <v>99900</v>
      </c>
      <c r="I129" s="17">
        <f>MEDIAN(D129:F129)</f>
        <v>409950</v>
      </c>
      <c r="J129" s="17">
        <f xml:space="preserve"> HARMEAN(D129:F129)</f>
        <v>175455.54335894622</v>
      </c>
      <c r="K129" s="17">
        <f t="shared" si="10"/>
        <v>307437.44079080544</v>
      </c>
      <c r="L129" s="17">
        <f t="shared" si="11"/>
        <v>0.74993887252300384</v>
      </c>
      <c r="M129" s="17">
        <f t="shared" si="12"/>
        <v>409950</v>
      </c>
      <c r="N129" s="18" t="str">
        <f t="shared" si="13"/>
        <v>MEDIANA</v>
      </c>
      <c r="O129" s="19">
        <f t="shared" si="14"/>
        <v>409950</v>
      </c>
    </row>
    <row r="130" spans="1:15" x14ac:dyDescent="0.2">
      <c r="A130" s="12">
        <v>115</v>
      </c>
      <c r="B130" s="11" t="s">
        <v>255</v>
      </c>
      <c r="C130" s="11" t="s">
        <v>256</v>
      </c>
      <c r="D130" s="12" t="s">
        <v>18</v>
      </c>
      <c r="E130" s="22" t="s">
        <v>101</v>
      </c>
      <c r="F130" s="22">
        <v>810000</v>
      </c>
      <c r="G130" s="22"/>
      <c r="H130" s="16">
        <f>MIN(E130:F130)</f>
        <v>810000</v>
      </c>
      <c r="I130" s="17">
        <f>MEDIAN(D130:F130)</f>
        <v>810000</v>
      </c>
      <c r="J130" s="17">
        <f xml:space="preserve"> HARMEAN(D130:F130)</f>
        <v>810000</v>
      </c>
      <c r="K130" s="17">
        <f t="shared" si="10"/>
        <v>0</v>
      </c>
      <c r="L130" s="17">
        <f t="shared" si="11"/>
        <v>0</v>
      </c>
      <c r="M130" s="17">
        <f t="shared" si="12"/>
        <v>810000</v>
      </c>
      <c r="N130" s="18" t="str">
        <f t="shared" si="13"/>
        <v>MENOR VALOR</v>
      </c>
      <c r="O130" s="19">
        <f t="shared" si="14"/>
        <v>810000</v>
      </c>
    </row>
    <row r="131" spans="1:15" ht="22.5" x14ac:dyDescent="0.2">
      <c r="A131" s="12">
        <v>116</v>
      </c>
      <c r="B131" s="21" t="s">
        <v>257</v>
      </c>
      <c r="C131" s="21" t="s">
        <v>258</v>
      </c>
      <c r="D131" s="12" t="s">
        <v>18</v>
      </c>
      <c r="E131" s="22">
        <v>700000</v>
      </c>
      <c r="F131" s="22">
        <v>810000</v>
      </c>
      <c r="G131" s="22">
        <v>1983000</v>
      </c>
      <c r="H131" s="16">
        <f>MIN(E131:F131)</f>
        <v>700000</v>
      </c>
      <c r="I131" s="17">
        <f>MEDIAN(D131:F131)</f>
        <v>755000</v>
      </c>
      <c r="J131" s="17">
        <f xml:space="preserve"> HARMEAN(D131:F131)</f>
        <v>750993.37748344371</v>
      </c>
      <c r="K131" s="17">
        <f t="shared" si="10"/>
        <v>580623.99383957789</v>
      </c>
      <c r="L131" s="17">
        <f t="shared" si="11"/>
        <v>0.76903840243652699</v>
      </c>
      <c r="M131" s="17">
        <f t="shared" si="12"/>
        <v>755000</v>
      </c>
      <c r="N131" s="18" t="str">
        <f t="shared" si="13"/>
        <v>MEDIANA</v>
      </c>
      <c r="O131" s="19">
        <f t="shared" si="14"/>
        <v>755000</v>
      </c>
    </row>
    <row r="132" spans="1:15" x14ac:dyDescent="0.2">
      <c r="E132" s="42"/>
      <c r="F132" s="43"/>
      <c r="G132" s="44"/>
      <c r="H132" s="43"/>
    </row>
    <row r="133" spans="1:15" x14ac:dyDescent="0.2">
      <c r="E133" s="42"/>
      <c r="F133" s="43"/>
      <c r="G133" s="43"/>
      <c r="H133" s="43"/>
    </row>
    <row r="134" spans="1:15" x14ac:dyDescent="0.2">
      <c r="E134" s="42"/>
      <c r="F134" s="43"/>
      <c r="G134" s="43"/>
      <c r="H134" s="43"/>
    </row>
    <row r="135" spans="1:15" x14ac:dyDescent="0.2">
      <c r="E135" s="42"/>
      <c r="F135" s="43"/>
      <c r="G135" s="43"/>
      <c r="H135" s="43"/>
    </row>
    <row r="136" spans="1:15" x14ac:dyDescent="0.2">
      <c r="E136" s="45"/>
    </row>
    <row r="137" spans="1:15" x14ac:dyDescent="0.2">
      <c r="E137" s="45"/>
    </row>
    <row r="138" spans="1:15" x14ac:dyDescent="0.2">
      <c r="E138" s="45"/>
    </row>
    <row r="139" spans="1:15" x14ac:dyDescent="0.2">
      <c r="E139" s="45"/>
    </row>
    <row r="140" spans="1:15" x14ac:dyDescent="0.2">
      <c r="E140" s="45"/>
    </row>
    <row r="141" spans="1:15" x14ac:dyDescent="0.2">
      <c r="E141" s="45"/>
    </row>
    <row r="142" spans="1:15" x14ac:dyDescent="0.2">
      <c r="E142" s="45"/>
    </row>
    <row r="143" spans="1:15" x14ac:dyDescent="0.2">
      <c r="E143" s="45"/>
    </row>
    <row r="144" spans="1:15" x14ac:dyDescent="0.2">
      <c r="E144" s="45"/>
    </row>
    <row r="145" spans="5:5" x14ac:dyDescent="0.2">
      <c r="E145" s="45"/>
    </row>
    <row r="146" spans="5:5" x14ac:dyDescent="0.2">
      <c r="E146" s="45"/>
    </row>
    <row r="147" spans="5:5" x14ac:dyDescent="0.2">
      <c r="E147" s="45"/>
    </row>
    <row r="148" spans="5:5" x14ac:dyDescent="0.2">
      <c r="E148" s="45"/>
    </row>
    <row r="149" spans="5:5" x14ac:dyDescent="0.2">
      <c r="E149" s="45"/>
    </row>
    <row r="150" spans="5:5" x14ac:dyDescent="0.2">
      <c r="E150" s="45"/>
    </row>
    <row r="151" spans="5:5" x14ac:dyDescent="0.2">
      <c r="E151" s="45"/>
    </row>
    <row r="152" spans="5:5" x14ac:dyDescent="0.2">
      <c r="E152" s="45"/>
    </row>
    <row r="153" spans="5:5" x14ac:dyDescent="0.2">
      <c r="E153" s="45"/>
    </row>
    <row r="154" spans="5:5" x14ac:dyDescent="0.2">
      <c r="E154" s="45"/>
    </row>
    <row r="155" spans="5:5" x14ac:dyDescent="0.2">
      <c r="E155" s="45"/>
    </row>
    <row r="156" spans="5:5" x14ac:dyDescent="0.2">
      <c r="E156" s="45"/>
    </row>
    <row r="157" spans="5:5" x14ac:dyDescent="0.2">
      <c r="E157" s="45"/>
    </row>
    <row r="158" spans="5:5" x14ac:dyDescent="0.2">
      <c r="E158" s="45"/>
    </row>
    <row r="159" spans="5:5" x14ac:dyDescent="0.2">
      <c r="E159" s="45"/>
    </row>
    <row r="160" spans="5:5" x14ac:dyDescent="0.2">
      <c r="E160" s="45"/>
    </row>
    <row r="161" spans="5:5" x14ac:dyDescent="0.2">
      <c r="E161" s="45"/>
    </row>
    <row r="162" spans="5:5" x14ac:dyDescent="0.2">
      <c r="E162" s="45"/>
    </row>
    <row r="163" spans="5:5" x14ac:dyDescent="0.2">
      <c r="E163" s="45"/>
    </row>
    <row r="164" spans="5:5" x14ac:dyDescent="0.2">
      <c r="E164" s="45"/>
    </row>
    <row r="165" spans="5:5" x14ac:dyDescent="0.2">
      <c r="E165" s="45"/>
    </row>
    <row r="166" spans="5:5" x14ac:dyDescent="0.2">
      <c r="E166" s="45"/>
    </row>
    <row r="167" spans="5:5" x14ac:dyDescent="0.2">
      <c r="E167" s="45"/>
    </row>
    <row r="168" spans="5:5" x14ac:dyDescent="0.2">
      <c r="E168" s="45"/>
    </row>
    <row r="169" spans="5:5" x14ac:dyDescent="0.2">
      <c r="E169" s="45"/>
    </row>
    <row r="170" spans="5:5" x14ac:dyDescent="0.2">
      <c r="E170" s="45"/>
    </row>
    <row r="171" spans="5:5" x14ac:dyDescent="0.2">
      <c r="E171" s="45"/>
    </row>
    <row r="172" spans="5:5" x14ac:dyDescent="0.2">
      <c r="E172" s="45"/>
    </row>
    <row r="173" spans="5:5" x14ac:dyDescent="0.2">
      <c r="E173" s="45"/>
    </row>
    <row r="174" spans="5:5" x14ac:dyDescent="0.2">
      <c r="E174" s="45"/>
    </row>
    <row r="175" spans="5:5" x14ac:dyDescent="0.2">
      <c r="E175" s="45"/>
    </row>
    <row r="176" spans="5:5" x14ac:dyDescent="0.2">
      <c r="E176" s="45"/>
    </row>
    <row r="177" spans="5:5" x14ac:dyDescent="0.2">
      <c r="E177" s="45"/>
    </row>
    <row r="178" spans="5:5" x14ac:dyDescent="0.2">
      <c r="E178" s="45"/>
    </row>
    <row r="179" spans="5:5" x14ac:dyDescent="0.2">
      <c r="E179" s="45"/>
    </row>
    <row r="180" spans="5:5" x14ac:dyDescent="0.2">
      <c r="E180" s="45"/>
    </row>
    <row r="181" spans="5:5" x14ac:dyDescent="0.2">
      <c r="E181" s="45"/>
    </row>
    <row r="182" spans="5:5" x14ac:dyDescent="0.2">
      <c r="E182" s="45"/>
    </row>
  </sheetData>
  <sheetProtection algorithmName="SHA-512" hashValue="gAVxJxAIlqg2fIQjhm3rvrdLleWUrIhnqZ0rZroR0/ww2hSJUBMaLV8BIpIcJXzcbA3dfoxHzBsUOv3goLRlIA==" saltValue="rhDInbJWhMge73AS3TogKw==" spinCount="100000" sheet="1" objects="1" scenarios="1"/>
  <autoFilter ref="A3:O5" xr:uid="{54C695DC-1C2F-4D5C-899A-FB17B6D70D34}"/>
  <mergeCells count="7">
    <mergeCell ref="A108:D108"/>
    <mergeCell ref="A2:N2"/>
    <mergeCell ref="A4:D4"/>
    <mergeCell ref="A20:D20"/>
    <mergeCell ref="A30:D30"/>
    <mergeCell ref="A69:D69"/>
    <mergeCell ref="A94:D9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 armenia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2026-05-22T22:26:47Z</dcterms:created>
  <dcterms:modified xsi:type="dcterms:W3CDTF">2026-05-22T22:28:20Z</dcterms:modified>
</cp:coreProperties>
</file>