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08"/>
  <workbookPr codeName="ThisWorkbook"/>
  <mc:AlternateContent xmlns:mc="http://schemas.openxmlformats.org/markup-compatibility/2006">
    <mc:Choice Requires="x15">
      <x15ac:absPath xmlns:x15ac="http://schemas.microsoft.com/office/spreadsheetml/2010/11/ac" url="/Users/macbookair/Desktop/2026/CENAC/ESTRUCTURACIONES/3. MANTENIMIENTO INSTALACIONES/FORMATOS MARTA L/"/>
    </mc:Choice>
  </mc:AlternateContent>
  <xr:revisionPtr revIDLastSave="0" documentId="13_ncr:1_{D0155361-6BF4-8C49-A398-D3ABDFC2B75A}" xr6:coauthVersionLast="47" xr6:coauthVersionMax="47" xr10:uidLastSave="{00000000-0000-0000-0000-000000000000}"/>
  <bookViews>
    <workbookView xWindow="0" yWindow="0" windowWidth="28800" windowHeight="18000" tabRatio="906" xr2:uid="{00000000-000D-0000-FFFF-FFFF00000000}"/>
  </bookViews>
  <sheets>
    <sheet name="PRESUPUESTO OFICIAL (Entidad)" sheetId="265" r:id="rId1"/>
    <sheet name="PROPUESTA ECONOMICA(Proponente)" sheetId="269"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hidden="1">#REF!</definedName>
    <definedName name="________MA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[4]!_xlbgnm.ane7</definedName>
    <definedName name="_____ane7">[4]!_xlbgnm.ane7</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#REF!</definedName>
    <definedName name="_____OCD1">[6]Tablas!#REF!</definedName>
    <definedName name="_____OCI1">[6]Tablas!#REF!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1">[8]!_xlbgnm.ane7</definedName>
    <definedName name="____ane7">[8]!_xlbgnm.ane7</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#REF!</definedName>
    <definedName name="____OCD1">[6]Tablas!#REF!</definedName>
    <definedName name="____OCI1">[6]Tablas!#REF!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1">[10]!_xlbgnm.ane7</definedName>
    <definedName name="___ane7">[10]!_xlbgnm.ane7</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 hidden="1">[3]INST!#REF!</definedName>
    <definedName name="___key3" hidden="1">#REF!</definedName>
    <definedName name="___key31" hidden="1">#REF!</definedName>
    <definedName name="___LEY80">#REF!</definedName>
    <definedName name="___MA2">#REF!</definedName>
    <definedName name="___OCD1">[6]Tablas!#REF!</definedName>
    <definedName name="___OCI1">[6]Tablas!#REF!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 hidden="1">#REF!</definedName>
    <definedName name="__123Graph_B" hidden="1">#REF!</definedName>
    <definedName name="__AFC1">[1]INV!$A$25:$D$28</definedName>
    <definedName name="__AFC3">[1]INV!$F$25:$I$28</definedName>
    <definedName name="__AFC5">[1]INV!$K$25:$N$28</definedName>
    <definedName name="__ane7" localSheetId="1">[8]!_xlbgnm.ane7</definedName>
    <definedName name="__ane7">[8]!_xlbgnm.ane7</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[0]!ERR</definedName>
    <definedName name="__FS01">[0]!ERR</definedName>
    <definedName name="__ICP1">[6]Tablas!#REF!</definedName>
    <definedName name="__key2" hidden="1">[13]INST!#REF!</definedName>
    <definedName name="__key21" hidden="1">[3]INST!#REF!</definedName>
    <definedName name="__key3" hidden="1">#REF!</definedName>
    <definedName name="__key31" hidden="1">#REF!</definedName>
    <definedName name="__LEY80">#REF!</definedName>
    <definedName name="__MA2">#REF!</definedName>
    <definedName name="__mun2">[14]PESOS!#REF!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LM1">#REF!</definedName>
    <definedName name="_AND1">#REF!</definedName>
    <definedName name="_ane7" localSheetId="1">[8]!_xlbgnm.ane7</definedName>
    <definedName name="_ane7">[8]!_xlbgnm.ane7</definedName>
    <definedName name="_ane8" localSheetId="1">[8]!_xlbgnm.ane8</definedName>
    <definedName name="_ane8">[8]!_xlbgnm.ane8</definedName>
    <definedName name="_APU221">#REF!</definedName>
    <definedName name="_APU465" localSheetId="1">[16]!absc</definedName>
    <definedName name="_APU465">[16]!absc</definedName>
    <definedName name="_Atp2">[12]EMPRESA!$F$22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'PRESUPUESTO OFICIAL (Entidad)'!$F$10:$F$190</definedName>
    <definedName name="_xlnm._FilterDatabase" localSheetId="1" hidden="1">'PROPUESTA ECONOMICA(Proponente)'!$F$11:$F$40</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'PROPUESTA ECONOMICA(Proponente)'!#REF!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[6]Tablas!#REF!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[14]PESOS!#REF!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[6]Tablas!#REF!</definedName>
    <definedName name="_OCI1">[6]Tablas!#REF!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hidden="1">'[18]7422CW00'!#REF!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[6]Tablas!#REF!</definedName>
    <definedName name="_VFA1">[6]Tablas!#REF!</definedName>
    <definedName name="_vfv4" hidden="1">{"via1",#N/A,TRUE,"general";"via2",#N/A,TRUE,"general";"via3",#N/A,TRUE,"general"}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0">#REF!</definedName>
    <definedName name="\00">#REF!</definedName>
    <definedName name="\a">#REF!</definedName>
    <definedName name="\AA">[19]LIQUIDACION!#REF!</definedName>
    <definedName name="\b">[20]STRSUMM0!#REF!</definedName>
    <definedName name="\bb">[20]STRSUMM0!#REF!</definedName>
    <definedName name="\E">#REF!</definedName>
    <definedName name="\EE">#REF!</definedName>
    <definedName name="\G">#REF!</definedName>
    <definedName name="\k">'[18]7422CW00'!#REF!</definedName>
    <definedName name="\l">[21]STRSUMM0!#REF!</definedName>
    <definedName name="\M">#REF!</definedName>
    <definedName name="\ñ">'[22]7422CW00'!#REF!</definedName>
    <definedName name="\P">#REF!</definedName>
    <definedName name="\R">#REF!</definedName>
    <definedName name="\s">#REF!</definedName>
    <definedName name="\V">#REF!</definedName>
    <definedName name="\X">[0]!ERR</definedName>
    <definedName name="\Z">[0]!ERR</definedName>
    <definedName name="a">'[23]DUB-823'!#REF!</definedName>
    <definedName name="A_1">#REF!</definedName>
    <definedName name="A_impresión_IM">#REF!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[1]AASHTO!$A$2:$F$5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'PRESUPUESTO OFICIAL (Entidad)'!$A$1:$M$210</definedName>
    <definedName name="_xlnm.Print_Area" localSheetId="1">'PROPUESTA ECONOMICA(Proponente)'!$A$1:$M$211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[0]!ERR</definedName>
    <definedName name="ARP">#REF!</definedName>
    <definedName name="ARS">#REF!</definedName>
    <definedName name="as">[0]!ERR</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[5]EMPRESA!$F$20</definedName>
    <definedName name="_xlnm.Auto_Open" localSheetId="1">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'[18]7422CW00'!#REF!</definedName>
    <definedName name="BORSUM">'[18]7422CW00'!#REF!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hidden="1">{"via1",#N/A,TRUE,"general";"via2",#N/A,TRUE,"general";"via3",#N/A,TRUE,"general"}</definedName>
    <definedName name="CDctrl">[35]CDItem!$G$8</definedName>
    <definedName name="CDE">#REF!</definedName>
    <definedName name="cdfgrtfd" hidden="1">#REF!</definedName>
    <definedName name="ceerf" hidden="1">{"TAB1",#N/A,TRUE,"GENERAL";"TAB2",#N/A,TRUE,"GENERAL";"TAB3",#N/A,TRUE,"GENERAL";"TAB4",#N/A,TRUE,"GENERAL";"TAB5",#N/A,TRUE,"GENERAL"}</definedName>
    <definedName name="CEMENTO">[53]Insum!$A$3:$H$63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'[15]Coloc.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'[5]DATOS CONTRATO'!$E$6</definedName>
    <definedName name="CONTRATO">[40]CONTRATO!$E$8</definedName>
    <definedName name="COPIA">[0]!ERR</definedName>
    <definedName name="COPIA1">#REF!</definedName>
    <definedName name="COPIA2">#REF!</definedName>
    <definedName name="copiao4">[0]!ERR</definedName>
    <definedName name="corri">[0]!ERR</definedName>
    <definedName name="COSTO_FRENTE">[56]BITACORA!$E$1:$E$65536</definedName>
    <definedName name="costo2" hidden="1">#REF!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'[18]7422CW00'!#REF!</definedName>
    <definedName name="Criticidad">[59]Tabla!$A$1:$A$5</definedName>
    <definedName name="cs">#REF!</definedName>
    <definedName name="CS_AVG_SIZE">#REF!</definedName>
    <definedName name="CS_WELDING">#REF!</definedName>
    <definedName name="CTA">#REF!</definedName>
    <definedName name="CTE">#REF!</definedName>
    <definedName name="CTR">'[18]7422CW00'!#REF!</definedName>
    <definedName name="CTRPAG">'[18]7422CW00'!#REF!</definedName>
    <definedName name="CUAL">[0]!ERR</definedName>
    <definedName name="CUBS">#REF!</definedName>
    <definedName name="CUNET" hidden="1">{"via1",#N/A,TRUE,"general";"via2",#N/A,TRUE,"general";"via3",#N/A,TRUE,"general"}</definedName>
    <definedName name="Customize" localSheetId="1">[50]!Customize</definedName>
    <definedName name="Customize">[50]!Customize</definedName>
    <definedName name="cv">#REF!</definedName>
    <definedName name="CVa">'[15]Cambio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[58]civ_roma!$C$9:$G$799</definedName>
    <definedName name="DATO1">'[60]46'!$D$3:$CK$429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'[61]Pta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'[18]7422CW00'!#REF!</definedName>
    <definedName name="DESTFG">'[18]7422CW00'!#REF!</definedName>
    <definedName name="DESTQTY">'[18]7422CW00'!#REF!</definedName>
    <definedName name="DETAIL">#REF!</definedName>
    <definedName name="Detalle_Reserva">#REF!</definedName>
    <definedName name="DEX">#REF!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[40]EMPRESA!$F$14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hidden="1">{"via1",#N/A,TRUE,"general";"via2",#N/A,TRUE,"general";"via3",#N/A,TRUE,"general"}</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[7]Tablas!#REF!</definedName>
    <definedName name="DSP1_1">[7]Tablas!#REF!</definedName>
    <definedName name="DSP1_1_1">[7]Tablas!#REF!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[7]Tablas!#REF!</definedName>
    <definedName name="ECP1_1">[7]Tablas!#REF!</definedName>
    <definedName name="ECP1_1_1">[7]Tablas!#REF!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#REF!</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[7]Tablas!#REF!</definedName>
    <definedName name="equipo">[68]Equipo!$A$7:$A$65536</definedName>
    <definedName name="EQUIPO1">#REF!</definedName>
    <definedName name="Equipos">#REF!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'[18]7422CW00'!#REF!</definedName>
    <definedName name="ESTRU">[69]Estructura!$C$7:$E$2570</definedName>
    <definedName name="ESTRUCTURA" hidden="1">{#N/A,#N/A,TRUE,"INGENIERIA";#N/A,#N/A,TRUE,"COMPRAS";#N/A,#N/A,TRUE,"DIRECCION";#N/A,#N/A,TRUE,"RESUMEN"}</definedName>
    <definedName name="ESTRUCTURAS">[70]Hoja3!$B$7:$B$15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 localSheetId="1">[50]!FareWellStmnt</definedName>
    <definedName name="FareWellStmnt">[50]!FareWellStmnt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1">[50]!FinePrint</definedName>
    <definedName name="FinePrint">[50]!FinePrint</definedName>
    <definedName name="FM">1.18</definedName>
    <definedName name="fnic">[54]Hoja1!$C$13</definedName>
    <definedName name="FO">1.32</definedName>
    <definedName name="FORDESCR">'[18]7422CW00'!#REF!</definedName>
    <definedName name="FORM_C3">[75]Hoja1!$A$33:$N$51</definedName>
    <definedName name="FORMOLT">'[18]7422CW00'!#REF!</definedName>
    <definedName name="formularioCantidades">#REF!</definedName>
    <definedName name="FORSHE">'[18]7422CW00'!#REF!</definedName>
    <definedName name="FORUNMIS">'[18]7422CW00'!#REF!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Eg">#REF!</definedName>
    <definedName name="G.Em">#REF!</definedName>
    <definedName name="G.Eo">#REF!</definedName>
    <definedName name="G.Ew">#REF!</definedName>
    <definedName name="G1_">#REF!</definedName>
    <definedName name="GAJ">#REF!</definedName>
    <definedName name="GAS">[7]Tablas!#REF!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[7]Tablas!#REF!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'[74]7422CW00'!#REF!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[7]Tablas!#REF!</definedName>
    <definedName name="GRC_ON_ASO">[7]Tablas!#REF!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[7]Tablas!#REF!</definedName>
    <definedName name="GTE">[7]Tablas!#REF!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[7]Tablas!#REF!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'[15]Interc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'[15]Itemes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[54]Hoja1!$C$17</definedName>
    <definedName name="icbf">[54]Hoja1!$C$15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[0]!ERR</definedName>
    <definedName name="IF">'[51]A.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[78]TABLAS!$A$1:$A$65536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'[18]7422CW00'!#REF!</definedName>
    <definedName name="INSU">[79]INSUMOS!$A$1:$E$65536</definedName>
    <definedName name="Insumos_auxiliares">[80]Insumos!#REF!</definedName>
    <definedName name="Insumos_basicos">#REF!</definedName>
    <definedName name="Int">#REF!</definedName>
    <definedName name="InTap">[15]Interc.tapones!$E$1:$E$65536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'[15]Interc.válv.'!$E$1:$E$65536</definedName>
    <definedName name="INV_11">'[81]PR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[82]LISTADO!#REF!</definedName>
    <definedName name="LICITACION">#REF!</definedName>
    <definedName name="LINEA">[83]CONT_ADI!#REF!</definedName>
    <definedName name="ListaCantidad">#REF!</definedName>
    <definedName name="Listado">#REF!</definedName>
    <definedName name="Listado1">#REF!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'[18]7422CW00'!#REF!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'[37]Res-Accide-10'!#REF!</definedName>
    <definedName name="MARCO_H">#REF!</definedName>
    <definedName name="marina">'[86]Informe Semanal 1'!#REF!</definedName>
    <definedName name="masor" hidden="1">{"via1",#N/A,TRUE,"general";"via2",#N/A,TRUE,"general";"via3",#N/A,TRUE,"general"}</definedName>
    <definedName name="MAT">#REF!</definedName>
    <definedName name="MATERIAL">'[87]TABLA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'[88]CCP,LEYES, Y DEC.'!#REF!</definedName>
    <definedName name="meg" hidden="1">{"TAB1",#N/A,TRUE,"GENERAL";"TAB2",#N/A,TRUE,"GENERAL";"TAB3",#N/A,TRUE,"GENERAL";"TAB4",#N/A,TRUE,"GENERAL";"TAB5",#N/A,TRUE,"GENERAL"}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[25]PRESUPUESTO!$C$13</definedName>
    <definedName name="MesCotiz">'[5]LIQ-NOM'!$H$3</definedName>
    <definedName name="MesCotizacion">'[40]LIQUIDA-NOMINA'!$H$3</definedName>
    <definedName name="MESES">#REF!</definedName>
    <definedName name="MesesMora">'[5]LIQ-NOM'!$I$3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[4]!Módulo3.anexo1</definedName>
    <definedName name="Módulo3.anexo1">[4]!Módulo3.anexo1</definedName>
    <definedName name="Módulo3.anexo10" localSheetId="1">[4]!Módulo3.anexo10</definedName>
    <definedName name="Módulo3.anexo10">[4]!Módulo3.anexo10</definedName>
    <definedName name="Módulo3.anexo11" localSheetId="1">[4]!Módulo3.anexo11</definedName>
    <definedName name="Módulo3.anexo11">[4]!Módulo3.anexo11</definedName>
    <definedName name="Módulo3.anexo12" localSheetId="1">[4]!Módulo3.anexo12</definedName>
    <definedName name="Módulo3.anexo12">[4]!Módulo3.anexo12</definedName>
    <definedName name="Módulo3.anexo3" localSheetId="1">[4]!Módulo3.anexo3</definedName>
    <definedName name="Módulo3.anexo3">[4]!Módulo3.anexo3</definedName>
    <definedName name="Módulo3.anexo4" localSheetId="1">[4]!Módulo3.anexo4</definedName>
    <definedName name="Módulo3.anexo4">[4]!Módulo3.anexo4</definedName>
    <definedName name="Módulo3.anexo5" localSheetId="1">[4]!Módulo3.anexo5</definedName>
    <definedName name="Módulo3.anexo5">[4]!Módulo3.anexo5</definedName>
    <definedName name="Módulo3.anexo6" localSheetId="1">[4]!Módulo3.anexo6</definedName>
    <definedName name="Módulo3.anexo6">[4]!Módulo3.anexo6</definedName>
    <definedName name="Módulo8.anexo16" localSheetId="1">[4]!Módulo8.anexo16</definedName>
    <definedName name="Módulo8.anexo16">[4]!Módulo8.anexo16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[20]STRSUMM0!#REF!</definedName>
    <definedName name="MRSUPDET">[45]steel!#REF!</definedName>
    <definedName name="Mtz_Avance">#REF!</definedName>
    <definedName name="Mv">#REF!</definedName>
    <definedName name="n" hidden="1">{"via1",#N/A,TRUE,"general";"via2",#N/A,TRUE,"general";"via3",#N/A,TRUE,"general"}</definedName>
    <definedName name="Nada" localSheetId="1">[50]!Nada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[20]STRSUMM0!#REF!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 localSheetId="1">DATE(YEAR([91]!Loan_Start),MONTH([91]!Loan_Start)+Payment_Number,DAY([91]!Loan_Start))</definedName>
    <definedName name="obras1">DATE(YEAR([91]!Loan_Start),MONTH([91]!Loan_Start)+Payment_Number,DAY([91]!Loan_Start))</definedName>
    <definedName name="obras11" hidden="1">#REF!</definedName>
    <definedName name="obras111" localSheetId="1">DATE(YEAR([92]!Loan_Start),MONTH([92]!Loan_Start)+Payment_Number,DAY([92]!Loan_Start))</definedName>
    <definedName name="obras111">DATE(YEAR([92]!Loan_Start),MONTH([92]!Loan_Start)+Payment_Number,DAY([92]!Loan_Start))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[2]INST!#REF!</definedName>
    <definedName name="otros">[68]otros!$A$6:$A$1235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DATE(YEAR([92]!Loan_Start),MONTH([92]!Loan_Start)+Payment_Number,DAY([92]!Loan_Start))</definedName>
    <definedName name="Payment_Date1">DATE(YEAR([92]!Loan_Start),MONTH([92]!Loan_Start)+Payment_Number,DAY([92]!Loan_Start))</definedName>
    <definedName name="Payment_Needed">"Pago necesario"</definedName>
    <definedName name="Pb">#REF!</definedName>
    <definedName name="Pd">#REF!</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[93]STRSUMM0!#REF!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'[94]Hoja 1 '!#REF!</definedName>
    <definedName name="POSICION_PRESUP">[6]Tablas!#REF!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#REF!</definedName>
    <definedName name="Print_Area_MI">#REF!</definedName>
    <definedName name="Print_Area_Reset">OFFSET(Full_Print,0,0,Last_Row)</definedName>
    <definedName name="PRINT_TITLES_MI">#N/A</definedName>
    <definedName name="PRINT1">'[18]7422CW00'!#REF!</definedName>
    <definedName name="PRINT2">'[18]7422CW00'!#REF!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[0]!ERR</definedName>
    <definedName name="Proponente">#REF!</definedName>
    <definedName name="PRUEBA" localSheetId="1">[95]!absc</definedName>
    <definedName name="PRUEBA">[95]!absc</definedName>
    <definedName name="prueba1" localSheetId="1">[95]!absc</definedName>
    <definedName name="prueba1">[95]!absc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#REF!</definedName>
    <definedName name="Q_actual">'[96]ORITO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#REF!</definedName>
    <definedName name="Qt">'[96]ORITO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1">[4]!resu8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'[18]7422CW00'!#REF!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#REF!,#REF!,#REF!</definedName>
    <definedName name="rr">[0]!ERR</definedName>
    <definedName name="rrr" hidden="1">{"via1",#N/A,TRUE,"general";"via2",#N/A,TRUE,"general";"via3",#N/A,TRUE,"general"}</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'[5]DATOS CONTRATO'!$G$14</definedName>
    <definedName name="SALID1">#REF!</definedName>
    <definedName name="SalMinimo">[35]BASES!$E$41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'[18]7422CW00'!#REF!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'[18]7422CW00'!#REF!</definedName>
    <definedName name="SISISIS">[0]!ERR</definedName>
    <definedName name="Smlv">'[5]DATOS CONTRATO'!$I$9</definedName>
    <definedName name="smlv01">[40]CONTRATO!$I$9</definedName>
    <definedName name="smlv2001">[40]CONTRATO!$H$9</definedName>
    <definedName name="SMML">'[64]ASPECTOS TECNICOS'!$O$12:$P$32</definedName>
    <definedName name="SN">[5]EMPRESA!$G$29</definedName>
    <definedName name="SOLD._4_">#REF!</definedName>
    <definedName name="SOLD._6_">#REF!</definedName>
    <definedName name="SOLD._8_">#REF!</definedName>
    <definedName name="solver_adj" localSheetId="0" hidden="1">'PRESUPUESTO OFICIAL (Entidad)'!$K$192</definedName>
    <definedName name="solver_adj" localSheetId="1" hidden="1">'PROPUESTA ECONOMICA(Proponente)'!$K$42</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'PRESUPUESTO OFICIAL (Entidad)'!$K$204</definedName>
    <definedName name="solver_lhs1" localSheetId="1" hidden="1">'PROPUESTA ECONOMICA(Proponente)'!$K$54</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 OFICIAL (Entidad)'!$K$204</definedName>
    <definedName name="solver_opt" localSheetId="1" hidden="1">'PROPUESTA ECONOMICA(Proponente)'!$K$54</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'PRESUPUESTO OFICIAL (Entidad)'!$K$205</definedName>
    <definedName name="solver_rhs1" localSheetId="1" hidden="1">'PROPUESTA ECONOMICA(Proponente)'!$K$55</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 localSheetId="1">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'[100]PxQ Cantidades'!#REF!</definedName>
    <definedName name="STONU">'[18]7422CW00'!#REF!</definedName>
    <definedName name="STRESS_RELIEVIN">#REF!</definedName>
    <definedName name="STSUMM">'[18]7422CW00'!#REF!</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[56]Tablas!$H$1:$H$65536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1">[16]!absc</definedName>
    <definedName name="t">[16]!absc</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#REF!</definedName>
    <definedName name="tabla1">[101]Hoja3!$B$4:$F$28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[102]TARIFAS!$A$1:$F$52</definedName>
    <definedName name="TarifaSalud">[40]EMPRESA!$F$26</definedName>
    <definedName name="Tasa">#REF!</definedName>
    <definedName name="TASA_DE_CAMBIO">#REF!</definedName>
    <definedName name="Tasa1">'[103]Bases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'[5]DATOS CONTRATO'!$E$18</definedName>
    <definedName name="TK_1" hidden="1">[17]INST!#REF!</definedName>
    <definedName name="TKSLCI07">[5]EMPRESA!$F$22</definedName>
    <definedName name="tld">[54]Datos!$D$14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hidden="1">{"TAB1",#N/A,TRUE,"GENERAL";"TAB2",#N/A,TRUE,"GENERAL";"TAB3",#N/A,TRUE,"GENERAL";"TAB4",#N/A,TRUE,"GENERAL";"TAB5",#N/A,TRUE,"GENERAL"}</definedName>
    <definedName name="TrainSpec">#REF!</definedName>
    <definedName name="Transmisores">#REF!</definedName>
    <definedName name="Transporte">'[5]DATOS CONTRATO'!$E$16</definedName>
    <definedName name="TRAT">[104]desmonte!$E$48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[7]Tablas!#REF!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#REF!</definedName>
    <definedName name="unj" hidden="1">[13]INST!#REF!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hidden="1">{"via1",#N/A,TRUE,"general";"via2",#N/A,TRUE,"general";"via3",#N/A,TRUE,"general"}</definedName>
    <definedName name="vfh">'[74]7422CW00'!#REF!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'[37]Res-Accide-10'!#REF!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[19]LIQUIDACION!#REF!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1">[110]!absc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1">[26]!absc</definedName>
    <definedName name="Y">[26]!absc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K199" i="265" l="1"/>
  <c r="K195" i="265"/>
  <c r="J189" i="265"/>
  <c r="I189" i="265"/>
  <c r="H189" i="265"/>
  <c r="J188" i="265"/>
  <c r="I188" i="265"/>
  <c r="H188" i="265"/>
  <c r="J186" i="265"/>
  <c r="I186" i="265"/>
  <c r="H186" i="265"/>
  <c r="J185" i="265"/>
  <c r="I185" i="265"/>
  <c r="H185" i="265"/>
  <c r="J184" i="265"/>
  <c r="I184" i="265"/>
  <c r="H184" i="265"/>
  <c r="J183" i="265"/>
  <c r="I183" i="265"/>
  <c r="H183" i="265"/>
  <c r="J182" i="265"/>
  <c r="I182" i="265"/>
  <c r="H182" i="265"/>
  <c r="J181" i="265"/>
  <c r="I181" i="265"/>
  <c r="H181" i="265"/>
  <c r="J180" i="265"/>
  <c r="I180" i="265"/>
  <c r="H180" i="265"/>
  <c r="J178" i="265"/>
  <c r="I178" i="265"/>
  <c r="H178" i="265"/>
  <c r="J177" i="265"/>
  <c r="K177" i="265" s="1"/>
  <c r="I177" i="265"/>
  <c r="H177" i="265"/>
  <c r="J176" i="265"/>
  <c r="I176" i="265"/>
  <c r="H176" i="265"/>
  <c r="J175" i="265"/>
  <c r="I175" i="265"/>
  <c r="H175" i="265"/>
  <c r="K175" i="265" s="1"/>
  <c r="J174" i="265"/>
  <c r="I174" i="265"/>
  <c r="H174" i="265"/>
  <c r="J172" i="265"/>
  <c r="I172" i="265"/>
  <c r="H172" i="265"/>
  <c r="J171" i="265"/>
  <c r="I171" i="265"/>
  <c r="H171" i="265"/>
  <c r="J170" i="265"/>
  <c r="I170" i="265"/>
  <c r="H170" i="265"/>
  <c r="J169" i="265"/>
  <c r="I169" i="265"/>
  <c r="H169" i="265"/>
  <c r="J168" i="265"/>
  <c r="I168" i="265"/>
  <c r="H168" i="265"/>
  <c r="J167" i="265"/>
  <c r="I167" i="265"/>
  <c r="H167" i="265"/>
  <c r="J166" i="265"/>
  <c r="I166" i="265"/>
  <c r="H166" i="265"/>
  <c r="J165" i="265"/>
  <c r="I165" i="265"/>
  <c r="H165" i="265"/>
  <c r="J163" i="265"/>
  <c r="I163" i="265"/>
  <c r="H163" i="265"/>
  <c r="J162" i="265"/>
  <c r="I162" i="265"/>
  <c r="H162" i="265"/>
  <c r="J161" i="265"/>
  <c r="I161" i="265"/>
  <c r="H161" i="265"/>
  <c r="J160" i="265"/>
  <c r="I160" i="265"/>
  <c r="H160" i="265"/>
  <c r="J159" i="265"/>
  <c r="I159" i="265"/>
  <c r="H159" i="265"/>
  <c r="J158" i="265"/>
  <c r="I158" i="265"/>
  <c r="H158" i="265"/>
  <c r="J157" i="265"/>
  <c r="I157" i="265"/>
  <c r="H157" i="265"/>
  <c r="J156" i="265"/>
  <c r="I156" i="265"/>
  <c r="H156" i="265"/>
  <c r="J155" i="265"/>
  <c r="I155" i="265"/>
  <c r="H155" i="265"/>
  <c r="J154" i="265"/>
  <c r="I154" i="265"/>
  <c r="H154" i="265"/>
  <c r="J152" i="265"/>
  <c r="I152" i="265"/>
  <c r="H152" i="265"/>
  <c r="J151" i="265"/>
  <c r="I151" i="265"/>
  <c r="H151" i="265"/>
  <c r="J150" i="265"/>
  <c r="I150" i="265"/>
  <c r="H150" i="265"/>
  <c r="J149" i="265"/>
  <c r="I149" i="265"/>
  <c r="H149" i="265"/>
  <c r="K149" i="265" s="1"/>
  <c r="J148" i="265"/>
  <c r="I148" i="265"/>
  <c r="H148" i="265"/>
  <c r="J147" i="265"/>
  <c r="I147" i="265"/>
  <c r="H147" i="265"/>
  <c r="J146" i="265"/>
  <c r="I146" i="265"/>
  <c r="H146" i="265"/>
  <c r="J145" i="265"/>
  <c r="I145" i="265"/>
  <c r="H145" i="265"/>
  <c r="K145" i="265" s="1"/>
  <c r="J143" i="265"/>
  <c r="I143" i="265"/>
  <c r="H143" i="265"/>
  <c r="J142" i="265"/>
  <c r="I142" i="265"/>
  <c r="H142" i="265"/>
  <c r="J141" i="265"/>
  <c r="I141" i="265"/>
  <c r="H141" i="265"/>
  <c r="J140" i="265"/>
  <c r="I140" i="265"/>
  <c r="H140" i="265"/>
  <c r="J139" i="265"/>
  <c r="I139" i="265"/>
  <c r="H139" i="265"/>
  <c r="J138" i="265"/>
  <c r="I138" i="265"/>
  <c r="H138" i="265"/>
  <c r="J137" i="265"/>
  <c r="I137" i="265"/>
  <c r="H137" i="265"/>
  <c r="J136" i="265"/>
  <c r="I136" i="265"/>
  <c r="H136" i="265"/>
  <c r="J135" i="265"/>
  <c r="I135" i="265"/>
  <c r="H135" i="265"/>
  <c r="J134" i="265"/>
  <c r="I134" i="265"/>
  <c r="H134" i="265"/>
  <c r="J133" i="265"/>
  <c r="I133" i="265"/>
  <c r="H133" i="265"/>
  <c r="J131" i="265"/>
  <c r="I131" i="265"/>
  <c r="H131" i="265"/>
  <c r="J130" i="265"/>
  <c r="I130" i="265"/>
  <c r="H130" i="265"/>
  <c r="J128" i="265"/>
  <c r="I128" i="265"/>
  <c r="H128" i="265"/>
  <c r="J127" i="265"/>
  <c r="I127" i="265"/>
  <c r="H127" i="265"/>
  <c r="J126" i="265"/>
  <c r="I126" i="265"/>
  <c r="H126" i="265"/>
  <c r="J125" i="265"/>
  <c r="I125" i="265"/>
  <c r="H125" i="265"/>
  <c r="J124" i="265"/>
  <c r="I124" i="265"/>
  <c r="H124" i="265"/>
  <c r="J122" i="265"/>
  <c r="I122" i="265"/>
  <c r="H122" i="265"/>
  <c r="J121" i="265"/>
  <c r="I121" i="265"/>
  <c r="H121" i="265"/>
  <c r="J120" i="265"/>
  <c r="I120" i="265"/>
  <c r="H120" i="265"/>
  <c r="J119" i="265"/>
  <c r="I119" i="265"/>
  <c r="H119" i="265"/>
  <c r="J117" i="265"/>
  <c r="I117" i="265"/>
  <c r="H117" i="265"/>
  <c r="J116" i="265"/>
  <c r="K116" i="265" s="1"/>
  <c r="I116" i="265"/>
  <c r="H116" i="265"/>
  <c r="J115" i="265"/>
  <c r="I115" i="265"/>
  <c r="K115" i="265" s="1"/>
  <c r="H115" i="265"/>
  <c r="J114" i="265"/>
  <c r="I114" i="265"/>
  <c r="H114" i="265"/>
  <c r="K114" i="265" s="1"/>
  <c r="J113" i="265"/>
  <c r="I113" i="265"/>
  <c r="H113" i="265"/>
  <c r="J112" i="265"/>
  <c r="K112" i="265" s="1"/>
  <c r="I112" i="265"/>
  <c r="H112" i="265"/>
  <c r="J111" i="265"/>
  <c r="I111" i="265"/>
  <c r="K111" i="265" s="1"/>
  <c r="H111" i="265"/>
  <c r="J110" i="265"/>
  <c r="I110" i="265"/>
  <c r="H110" i="265"/>
  <c r="K110" i="265" s="1"/>
  <c r="J108" i="265"/>
  <c r="I108" i="265"/>
  <c r="H108" i="265"/>
  <c r="J106" i="265"/>
  <c r="I106" i="265"/>
  <c r="H106" i="265"/>
  <c r="J105" i="265"/>
  <c r="I105" i="265"/>
  <c r="H105" i="265"/>
  <c r="J103" i="265"/>
  <c r="I103" i="265"/>
  <c r="H103" i="265"/>
  <c r="J102" i="265"/>
  <c r="I102" i="265"/>
  <c r="H102" i="265"/>
  <c r="J101" i="265"/>
  <c r="I101" i="265"/>
  <c r="H101" i="265"/>
  <c r="J100" i="265"/>
  <c r="I100" i="265"/>
  <c r="H100" i="265"/>
  <c r="J99" i="265"/>
  <c r="I99" i="265"/>
  <c r="H99" i="265"/>
  <c r="J97" i="265"/>
  <c r="I97" i="265"/>
  <c r="H97" i="265"/>
  <c r="J96" i="265"/>
  <c r="K96" i="265" s="1"/>
  <c r="I96" i="265"/>
  <c r="H96" i="265"/>
  <c r="J95" i="265"/>
  <c r="I95" i="265"/>
  <c r="K95" i="265" s="1"/>
  <c r="H95" i="265"/>
  <c r="J94" i="265"/>
  <c r="I94" i="265"/>
  <c r="H94" i="265"/>
  <c r="K94" i="265" s="1"/>
  <c r="J93" i="265"/>
  <c r="I93" i="265"/>
  <c r="H93" i="265"/>
  <c r="J91" i="265"/>
  <c r="I91" i="265"/>
  <c r="H91" i="265"/>
  <c r="J89" i="265"/>
  <c r="I89" i="265"/>
  <c r="H89" i="265"/>
  <c r="J88" i="265"/>
  <c r="I88" i="265"/>
  <c r="H88" i="265"/>
  <c r="J87" i="265"/>
  <c r="I87" i="265"/>
  <c r="H87" i="265"/>
  <c r="J86" i="265"/>
  <c r="I86" i="265"/>
  <c r="H86" i="265"/>
  <c r="K86" i="265" s="1"/>
  <c r="J85" i="265"/>
  <c r="I85" i="265"/>
  <c r="H85" i="265"/>
  <c r="J84" i="265"/>
  <c r="I84" i="265"/>
  <c r="H84" i="265"/>
  <c r="J82" i="265"/>
  <c r="I82" i="265"/>
  <c r="H82" i="265"/>
  <c r="J81" i="265"/>
  <c r="I81" i="265"/>
  <c r="H81" i="265"/>
  <c r="J80" i="265"/>
  <c r="I80" i="265"/>
  <c r="H80" i="265"/>
  <c r="J79" i="265"/>
  <c r="I79" i="265"/>
  <c r="H79" i="265"/>
  <c r="J78" i="265"/>
  <c r="I78" i="265"/>
  <c r="H78" i="265"/>
  <c r="J76" i="265"/>
  <c r="I76" i="265"/>
  <c r="H76" i="265"/>
  <c r="J75" i="265"/>
  <c r="I75" i="265"/>
  <c r="H75" i="265"/>
  <c r="J74" i="265"/>
  <c r="I74" i="265"/>
  <c r="H74" i="265"/>
  <c r="J73" i="265"/>
  <c r="I73" i="265"/>
  <c r="H73" i="265"/>
  <c r="J72" i="265"/>
  <c r="I72" i="265"/>
  <c r="H72" i="265"/>
  <c r="J71" i="265"/>
  <c r="I71" i="265"/>
  <c r="H71" i="265"/>
  <c r="J70" i="265"/>
  <c r="I70" i="265"/>
  <c r="H70" i="265"/>
  <c r="J69" i="265"/>
  <c r="I69" i="265"/>
  <c r="H69" i="265"/>
  <c r="J67" i="265"/>
  <c r="I67" i="265"/>
  <c r="H67" i="265"/>
  <c r="J66" i="265"/>
  <c r="I66" i="265"/>
  <c r="H66" i="265"/>
  <c r="J64" i="265"/>
  <c r="I64" i="265"/>
  <c r="H64" i="265"/>
  <c r="J63" i="265"/>
  <c r="I63" i="265"/>
  <c r="H63" i="265"/>
  <c r="J62" i="265"/>
  <c r="I62" i="265"/>
  <c r="H62" i="265"/>
  <c r="J61" i="265"/>
  <c r="I61" i="265"/>
  <c r="H61" i="265"/>
  <c r="J60" i="265"/>
  <c r="I60" i="265"/>
  <c r="H60" i="265"/>
  <c r="J59" i="265"/>
  <c r="I59" i="265"/>
  <c r="H59" i="265"/>
  <c r="J58" i="265"/>
  <c r="I58" i="265"/>
  <c r="H58" i="265"/>
  <c r="J56" i="265"/>
  <c r="I56" i="265"/>
  <c r="H56" i="265"/>
  <c r="J55" i="265"/>
  <c r="I55" i="265"/>
  <c r="H55" i="265"/>
  <c r="J54" i="265"/>
  <c r="I54" i="265"/>
  <c r="H54" i="265"/>
  <c r="J53" i="265"/>
  <c r="I53" i="265"/>
  <c r="H53" i="265"/>
  <c r="J52" i="265"/>
  <c r="I52" i="265"/>
  <c r="H52" i="265"/>
  <c r="J51" i="265"/>
  <c r="I51" i="265"/>
  <c r="H51" i="265"/>
  <c r="J50" i="265"/>
  <c r="I50" i="265"/>
  <c r="H50" i="265"/>
  <c r="J49" i="265"/>
  <c r="I49" i="265"/>
  <c r="H49" i="265"/>
  <c r="J48" i="265"/>
  <c r="I48" i="265"/>
  <c r="H48" i="265"/>
  <c r="J47" i="265"/>
  <c r="I47" i="265"/>
  <c r="H47" i="265"/>
  <c r="J46" i="265"/>
  <c r="I46" i="265"/>
  <c r="H46" i="265"/>
  <c r="J45" i="265"/>
  <c r="I45" i="265"/>
  <c r="H45" i="265"/>
  <c r="J43" i="265"/>
  <c r="I43" i="265"/>
  <c r="H43" i="265"/>
  <c r="J42" i="265"/>
  <c r="I42" i="265"/>
  <c r="H42" i="265"/>
  <c r="J41" i="265"/>
  <c r="I41" i="265"/>
  <c r="H41" i="265"/>
  <c r="J40" i="265"/>
  <c r="I40" i="265"/>
  <c r="H40" i="265"/>
  <c r="J39" i="265"/>
  <c r="I39" i="265"/>
  <c r="H39" i="265"/>
  <c r="J38" i="265"/>
  <c r="I38" i="265"/>
  <c r="H38" i="265"/>
  <c r="J37" i="265"/>
  <c r="I37" i="265"/>
  <c r="H37" i="265"/>
  <c r="J36" i="265"/>
  <c r="I36" i="265"/>
  <c r="H36" i="265"/>
  <c r="J35" i="265"/>
  <c r="I35" i="265"/>
  <c r="H35" i="265"/>
  <c r="J34" i="265"/>
  <c r="I34" i="265"/>
  <c r="H34" i="265"/>
  <c r="J33" i="265"/>
  <c r="I33" i="265"/>
  <c r="H33" i="265"/>
  <c r="J32" i="265"/>
  <c r="I32" i="265"/>
  <c r="H32" i="265"/>
  <c r="J31" i="265"/>
  <c r="I31" i="265"/>
  <c r="H31" i="265"/>
  <c r="J30" i="265"/>
  <c r="I30" i="265"/>
  <c r="H30" i="265"/>
  <c r="J29" i="265"/>
  <c r="I29" i="265"/>
  <c r="H29" i="265"/>
  <c r="J28" i="265"/>
  <c r="I28" i="265"/>
  <c r="H28" i="265"/>
  <c r="J27" i="265"/>
  <c r="I27" i="265"/>
  <c r="H27" i="265"/>
  <c r="J26" i="265"/>
  <c r="I26" i="265"/>
  <c r="H26" i="265"/>
  <c r="J25" i="265"/>
  <c r="I25" i="265"/>
  <c r="H25" i="265"/>
  <c r="J24" i="265"/>
  <c r="I24" i="265"/>
  <c r="H24" i="265"/>
  <c r="J23" i="265"/>
  <c r="I23" i="265"/>
  <c r="H23" i="265"/>
  <c r="J22" i="265"/>
  <c r="I22" i="265"/>
  <c r="H22" i="265"/>
  <c r="J21" i="265"/>
  <c r="I21" i="265"/>
  <c r="H21" i="265"/>
  <c r="J20" i="265"/>
  <c r="I20" i="265"/>
  <c r="H20" i="265"/>
  <c r="J19" i="265"/>
  <c r="I19" i="265"/>
  <c r="H19" i="265"/>
  <c r="J18" i="265"/>
  <c r="I18" i="265"/>
  <c r="H18" i="265"/>
  <c r="J17" i="265"/>
  <c r="I17" i="265"/>
  <c r="H17" i="265"/>
  <c r="J16" i="265"/>
  <c r="I16" i="265"/>
  <c r="H16" i="265"/>
  <c r="J15" i="265"/>
  <c r="I15" i="265"/>
  <c r="H15" i="265"/>
  <c r="J14" i="265"/>
  <c r="I14" i="265"/>
  <c r="H14" i="265"/>
  <c r="G190" i="265"/>
  <c r="K189" i="265"/>
  <c r="K188" i="265"/>
  <c r="K186" i="265"/>
  <c r="K185" i="265"/>
  <c r="K184" i="265"/>
  <c r="K183" i="265"/>
  <c r="K182" i="265"/>
  <c r="K181" i="265"/>
  <c r="K180" i="265"/>
  <c r="K178" i="265"/>
  <c r="K176" i="265"/>
  <c r="K174" i="265"/>
  <c r="K172" i="265"/>
  <c r="K171" i="265"/>
  <c r="K170" i="265"/>
  <c r="K169" i="265"/>
  <c r="K168" i="265"/>
  <c r="K167" i="265"/>
  <c r="K166" i="265"/>
  <c r="K165" i="265"/>
  <c r="K163" i="265"/>
  <c r="K162" i="265"/>
  <c r="K161" i="265"/>
  <c r="K160" i="265"/>
  <c r="K159" i="265"/>
  <c r="K158" i="265"/>
  <c r="K157" i="265"/>
  <c r="K156" i="265"/>
  <c r="K155" i="265"/>
  <c r="K154" i="265"/>
  <c r="K152" i="265"/>
  <c r="K151" i="265"/>
  <c r="K150" i="265"/>
  <c r="K148" i="265"/>
  <c r="K147" i="265"/>
  <c r="K146" i="265"/>
  <c r="K143" i="265"/>
  <c r="K142" i="265"/>
  <c r="K141" i="265"/>
  <c r="K140" i="265"/>
  <c r="K139" i="265"/>
  <c r="K138" i="265"/>
  <c r="K137" i="265"/>
  <c r="K136" i="265"/>
  <c r="K135" i="265"/>
  <c r="K134" i="265"/>
  <c r="K133" i="265"/>
  <c r="K131" i="265"/>
  <c r="K130" i="265"/>
  <c r="K128" i="265"/>
  <c r="K127" i="265"/>
  <c r="K126" i="265"/>
  <c r="K125" i="265"/>
  <c r="K124" i="265"/>
  <c r="K122" i="265"/>
  <c r="K121" i="265"/>
  <c r="K120" i="265"/>
  <c r="K119" i="265"/>
  <c r="K117" i="265"/>
  <c r="K113" i="265"/>
  <c r="K108" i="265"/>
  <c r="K106" i="265"/>
  <c r="K105" i="265"/>
  <c r="K103" i="265"/>
  <c r="K102" i="265"/>
  <c r="K101" i="265"/>
  <c r="K100" i="265"/>
  <c r="K99" i="265"/>
  <c r="K97" i="265"/>
  <c r="K93" i="265"/>
  <c r="K91" i="265"/>
  <c r="K89" i="265"/>
  <c r="K88" i="265"/>
  <c r="K87" i="265"/>
  <c r="K85" i="265"/>
  <c r="K84" i="265"/>
  <c r="K82" i="265"/>
  <c r="K81" i="265"/>
  <c r="K80" i="265"/>
  <c r="K79" i="265"/>
  <c r="K78" i="265"/>
  <c r="K76" i="265"/>
  <c r="K75" i="265"/>
  <c r="K74" i="265"/>
  <c r="K73" i="265"/>
  <c r="K72" i="265"/>
  <c r="K71" i="265"/>
  <c r="K70" i="265"/>
  <c r="K69" i="265"/>
  <c r="K67" i="265"/>
  <c r="K66" i="265"/>
  <c r="K64" i="265"/>
  <c r="K63" i="265"/>
  <c r="K62" i="265"/>
  <c r="K61" i="265"/>
  <c r="K60" i="265"/>
  <c r="K59" i="265"/>
  <c r="K58" i="265"/>
  <c r="K56" i="265"/>
  <c r="K55" i="265"/>
  <c r="K54" i="265"/>
  <c r="K53" i="265"/>
  <c r="K52" i="265"/>
  <c r="K51" i="265"/>
  <c r="K50" i="265"/>
  <c r="K49" i="265"/>
  <c r="K48" i="265"/>
  <c r="K47" i="265"/>
  <c r="K46" i="265"/>
  <c r="K45" i="265"/>
  <c r="K43" i="265"/>
  <c r="K42" i="265"/>
  <c r="K41" i="265"/>
  <c r="K40" i="265"/>
  <c r="K39" i="265"/>
  <c r="K38" i="265"/>
  <c r="K37" i="265"/>
  <c r="K36" i="265"/>
  <c r="K35" i="265"/>
  <c r="K34" i="265"/>
  <c r="K33" i="265"/>
  <c r="K32" i="265"/>
  <c r="K31" i="265"/>
  <c r="K30" i="265"/>
  <c r="K29" i="265"/>
  <c r="K28" i="265"/>
  <c r="K27" i="265"/>
  <c r="K26" i="265"/>
  <c r="K25" i="265"/>
  <c r="K24" i="265"/>
  <c r="K23" i="265"/>
  <c r="K22" i="265"/>
  <c r="K21" i="265"/>
  <c r="K20" i="265"/>
  <c r="K19" i="265"/>
  <c r="K18" i="265"/>
  <c r="K17" i="265"/>
  <c r="K16" i="265"/>
  <c r="K15" i="265"/>
  <c r="H190" i="265" l="1"/>
  <c r="I190" i="265"/>
  <c r="J190" i="265"/>
  <c r="K14" i="265"/>
  <c r="K190" i="265" s="1"/>
</calcChain>
</file>

<file path=xl/sharedStrings.xml><?xml version="1.0" encoding="utf-8"?>
<sst xmlns="http://schemas.openxmlformats.org/spreadsheetml/2006/main" count="727" uniqueCount="222">
  <si>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</si>
  <si>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</si>
  <si>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</si>
  <si>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</si>
  <si>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</si>
  <si>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</si>
  <si>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</si>
  <si>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DESCRIPCION</t>
  </si>
  <si>
    <t>UND.</t>
  </si>
  <si>
    <t>CANTIDAD</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</si>
  <si>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</si>
  <si>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</si>
  <si>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</si>
  <si>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</si>
  <si>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</si>
  <si>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</si>
  <si>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</si>
  <si>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</si>
  <si>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</si>
  <si>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I=</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</si>
  <si>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</si>
  <si>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</si>
  <si>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</si>
  <si>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</si>
  <si>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</si>
  <si>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</si>
  <si>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UTILIDAD</t>
  </si>
  <si>
    <t>MANTENIMIENTO INSTALACIONES</t>
  </si>
  <si>
    <t>PRELIMINARES</t>
  </si>
  <si>
    <t>DEMOLICIÓN DE CONCRETO MASIVO (TODO TIPO DE ELEMENTOS ESTRUCTURALES Y NO ESTRUCTURALES EN CONCRETO. (Incluye cargue y retiro de escombros).</t>
  </si>
  <si>
    <t>DESMONTE APARATOS SANITARIOS (Incluye cargue y retiro de material desmontado).</t>
  </si>
  <si>
    <t>DESMONTE Y REINSTALACION DE APARATOS SANITARIOS (Incluye limpieza y accesorios para su correcta instalación y funcionamiento).</t>
  </si>
  <si>
    <t>DESMONTE MURO EN DRY WALL   (Incluye cargue y retiro de material desmontado).</t>
  </si>
  <si>
    <t>DESMONTE PUERTAS CON MARCO  (Incluye retiro de escombros).</t>
  </si>
  <si>
    <t>DESMONTE, LIMPIEZA Y REINSTALACIÓN DE TEJAS DE CUBIERTA (incluye revisión, ajuste y retiro de tejas en mal estado e Instalación de tejas nuevas.</t>
  </si>
  <si>
    <t>DESMONTE DE IMPERMEABILIZACIÓN MANTO ASFALTICO (Incluye retiro de mantos cargue y retiro  de escombros).</t>
  </si>
  <si>
    <t>DESMONTE CIELO RASO  (Incluye cargue y retiro de material desmontado).</t>
  </si>
  <si>
    <t>DESMONTE DE CABALLETE DE CUBIERTA - todo tipo de caballete (incluye cargue y retiro de material desmontado).</t>
  </si>
  <si>
    <t>DEMOLICIÓN ENCHAPE DE PISOS O PARED espesor entre = 0.05m y 0.10m (Incluye cargue y retiro de escombros).</t>
  </si>
  <si>
    <t xml:space="preserve">MANTENIMIENTO DE CUBIERTA (Incluye desmonte, reinstalación, limpieza, cargue y retiro de tejas, caballetes.  Revisión, ajuste, limpieza manual,  anticorrosivo y  pintura esmalte  para  estructura metálica) </t>
  </si>
  <si>
    <t>MANTENIMIENTO  DE  CARPINTERÍA METÁLICA - (PUERTAS Y VENTANAS) Incluye desmonte,  limpieza, remoción de pintura, lijada, reparación hasta un 15% de lamina de iguales características a la existente y soldadura de partes afectadas, aplicación de anticorrosivo,  pintura esmalte y reinstalación).</t>
  </si>
  <si>
    <t>MANTENIMIENTO Y REINSTALACIÓN DE LUMINARIA Limpieza y puesta en funcionamiento.</t>
  </si>
  <si>
    <t>MANTENIMIENTO PREVENTIVO DE GRIFERIA TIPO PUSH. Para cualquier aparato sanitario. Incluye desmonte, limpieza y reinstalación.</t>
  </si>
  <si>
    <t>MANTENIMIENTO DE DESAGÜE SANITARIO CON SONDA ELECTRICA.(Incluye mano de obra, equipo y sonda 1/8 x 60m.)</t>
  </si>
  <si>
    <t>SUMINISTRO E Instalación DE CORDON DE SILICONA PARA SELLADO DE VIDRIO CONTRA VENTANERIA,  TODO EL CONTORNO Y ESQUINAS, INCLUYE LIMPIEZA Y RETIRO DE SILICONA EXISTENTE.</t>
  </si>
  <si>
    <t xml:space="preserve">MANTENIMIENTO DE ESTRUCTURA metálica DE CUBIERTA (Incluye: Revisión, ajuste, limpieza manual,  anticorrosivo y  pintura esmalte  para  estructura metálica) </t>
  </si>
  <si>
    <t>MANTENIMIENTO DE CANAL EN LAMINA GALVANIZADA (Incluye alineación, impermeabilización, limpieza, retiro de pintura existente y pintura nueva)</t>
  </si>
  <si>
    <t>MANTENIMIENTO  DE  CARPINTERÍA MADERA - Incluye desmonte,  limpieza, remoción de pintura, lijada, reparación hasta un 15% de iguales características a la existente, tintilla selladora, sellador, lijable, laca y reinstalación).</t>
  </si>
  <si>
    <t>MANTENIMIENTO GENERAL DE PISO EN PORCELANATO BLANCO. (Incluye retiro, re emboquillada, lavado y aseo general).</t>
  </si>
  <si>
    <t xml:space="preserve">MANTENIMIENTO CIELO RASO (Incluye resanes en estuco, 1 mano en pintura tipo 2 y una mano en pintura tipo 1, filos y dilataciones). </t>
  </si>
  <si>
    <t>DEMOLICIÓN DE GUARDAESCOBA EN MORTERO, CONCRETO O CERAMICA con alturas entre 8 y 15 cm . (Incluye, cargue y retiro de escombros).</t>
  </si>
  <si>
    <t>RETIRO DE CAPAS DE PINTURA DETERIORADA POR HUMEDAD (raspado y lijado)</t>
  </si>
  <si>
    <t>MANTENIMIENTO DE RED SANITARIA (Incluye: Tubo y accesorios).</t>
  </si>
  <si>
    <t>MANTENIMIENTO DE MAMPOSTERIA EN FACHADA INCLUYE CAMBIO DE PIEZAS DETERIORADAS, LAVADO CON HIDROFUGO, RINCE Y SELLADOR RESPECTIVO (incluye suministro, aplicación y limpieza).</t>
  </si>
  <si>
    <t>Mantenimiento de puertas y ventanas en aluminio anodizado (incluye desmonte, ajuste, revisión, limpieza, reinstalación y todos los accesorios requeridos para su correcto funcionamiento.) Según detalle.</t>
  </si>
  <si>
    <t>MANTENIMIENTO DE CANAL EN CONCRETO. Incluye remoción de concreto deteriorado y media caña en mortero.</t>
  </si>
  <si>
    <t>MANTENIMIENTO DE MURO EXTERIOR (incluye picado y reposición parcial de pañete impermeabilizado de hasta el 20% en superficies, mas resanes en estuco y dos manos en pintura Acrilica, filos y dilataciones).</t>
  </si>
  <si>
    <t>MANTENIMIENTO DE MURO INTERIOR (incluye picado y reposición parcial de pañete impermeabilizado de hasta el 20% en superficies, mas resanes en estuco y dos manos en pintura tipo 1, filos y dilataciones).</t>
  </si>
  <si>
    <t>DESMONTE MARMITAS, MANTENIMIENTO, DESENGRASE Y BRILLADO RETIRO DE OXIDO E IMPUREZAS, AJUSTE DE PIEZAS QUE CONFORMAN LOS EQUIPOS (INCLUYE RETIRO Y REInstalación CON CHAZOS AL PISO, ASI COMO TODOS LOS MATERIALES E INSUMOS NECESARIOS PARA SU CORRECTA Instalación Y PUESTA EN FUNCIONAMIENTO)</t>
  </si>
  <si>
    <t>M3</t>
  </si>
  <si>
    <t>UND</t>
  </si>
  <si>
    <t>M2</t>
  </si>
  <si>
    <t>ML</t>
  </si>
  <si>
    <t>M</t>
  </si>
  <si>
    <t>INSTALACIONES ELECTRICAS</t>
  </si>
  <si>
    <t>SUMINISTRO E INSTALACIÓN DE ACOMETIDA 4H Al THW EN CABLE 3X6THW + 6THW (N). NO INCLUYE TERMINALES NI CONDULADO.</t>
  </si>
  <si>
    <t>SUMINISTRO E INSTALACIÓN DE TABLERO DE 30 CIRCUITOS 3F5H, CON PUERTA Y ESPACIO PARA TOTALIZADOR, BARRAJE PARA 200A BARRA NEUTRO Y BARRA TIERRA Calidad Legrand, Siemens, SqareD o superior de marca reconocida y homologada por el CIDET</t>
  </si>
  <si>
    <t>SALIDA ILUMINACION EN TUBERIA CONDUIT PVC 3/4", ALAMBRE No 12 AWG Prom 3 m</t>
  </si>
  <si>
    <t>SALIDA TOMACORRIENTE NORMAL DOBLE, POLO A TIERRA, 20A,125V. NEMA 5-20R, EN TUBERIA CONDUIT PVC 3/4", ALAMBRE No 12 AWG Prom 4m</t>
  </si>
  <si>
    <t>SUMINISTRO E INSTALACIÓN DE TOMA CORRIENTE TRIPOLAR DE  50 A 250V 3P. INCLUYE TODO LO NECESARIO PARA SU CORRECTO FUNCIONAMIENTO.</t>
  </si>
  <si>
    <t xml:space="preserve">SUMINISTRO E INSTALACIÓN DE LUMINARIA TIPO PANEL LED DE 60X60 cm, Potencia 45 W, Temperatura de Color 6000K o similar, LED Tipo 2835, Flujo Luminoso 4000Lm (±10%), Angulo 110°, Voltaje 100/277 VAC, Driver 0-10V, FP&gt;0.90, Horas de Vida Útil 50.000 Horas, Garantía de 5 años o superior, La luminaria deberá ser avalada por la interventoría y cumplir con las especificaciones de diseño realizado por el COING. INCLUYE ACCESORIOS DE FIJACIÓN Y TODO LO NECESARIO PARA SU CORRECTO FUNCIONAMIENTO. </t>
  </si>
  <si>
    <t>SUMINISTRO, INSTALACIÓN Y PUESTA EN FUNCIONAMIENTO DE LUMINARIA BALA LED DE 8" DE 18 W, Temperatura de color 4000 K o similar, Flujo luminoso 1.170 lm o superior, Garantía de fábrica 5 años o superior, Horas de vida útil 36.000 Hrs o superior, En calidad Sylvania REF: P24338-33 similar o de características técnicas superiores, La luminaria deberá ser avalada por la interventoría y cumplir con las especificaciones de diseño realizado por la entidad. INCLUYE TODO LO NECESARIO PARA SU CORRECTO FUNCIONAMIENTO.</t>
  </si>
  <si>
    <t>SUMINISTRO E INSTALACIÓN DE LÁMPARA HERMETICA TIPO LED DE SUSPENDER, Potencia 70 W, Temperatura de Color 4000K-4500K, SMD2835, Lumen 6.430 lm (+/- 10%), FP &gt; 0.9, Angula 120°, Garantía de 5 años, Voltaje 120/277 VAC. INCLUYE ACCESORIOS DE FIJACIÓN Y CONEXIÓN.</t>
  </si>
  <si>
    <t>DESMONTE GENERAL DE APARATOS ELECTRICOS A LA VISTA (Interruptores, Tomas, Ventiladores, Tableros, Cable Canaleta y Tubo a la Vista).</t>
  </si>
  <si>
    <t>SALIDA INTERRUPTOR SENCILLO EN TUBERIA CONDUIT PVC 3/4", ALAMBRE No 12 AWG. INCLUYE APARATO Prom 5 m</t>
  </si>
  <si>
    <t>SALIDA INTERRUPTOR DOBLE EN TUBERIA CONDUIT PVC 3/4", ALAMBRE No 12 AWG. INCLUYE APARATO Prom 5 m</t>
  </si>
  <si>
    <t>SUMINISTRO VENTILADOR DE TECHO 3 a 5 ASPAS, KDK</t>
  </si>
  <si>
    <t>APARATOS SANITARIOS</t>
  </si>
  <si>
    <t>SUMINISTRO E INSTALACIÓN DE COMBO  Color Blanco Ref. 301411001 equivalente (Incluye sanitario coton, de bajo consumo 4.8, lavamanos de pedestal avanti , griferia sencilla piscis).</t>
  </si>
  <si>
    <t>SUMINISTRO E INSTALACIÓN CONJUNTO SANITARIO Color Blanco Ref. 340021001  equivalente (Incluye sanitario, tapa, tanque, grifería, accesorios de conexión e instalación.)</t>
  </si>
  <si>
    <t xml:space="preserve">SUMINISTRO E INSTALACIÓN DE GRIFERIA ANTIVANDALICA UA, valvula para Orinal de Empotrar Push UA E.P. REF. 703020001, </t>
  </si>
  <si>
    <t>SUMINISTRO E INSTALACIÓN DE ORINAL ARRECIFE ENTRADA SUPERIOR BLANCO. Incluye VALVULA ANTIVANDALICA push para Orinal leed con entrada horizontal para instalación pared, importada  equivalente. Ref. 4-AA-00908306 + Accesorios de conexión, Ref. 4-AA-TCDO-1. Accesorios y acabados o equivalente.</t>
  </si>
  <si>
    <t>SUMINISTRO E INSTALACIÓN DE GRIFERIA PARA LAVAMANOS MONOCONTROL TIPO KORAL MEDIO . (Incluye sifon p, canastilla 4")</t>
  </si>
  <si>
    <r>
      <t>SUMINISTRO E INSTALACIÓN DE REGISTRO DUCHA REGADERA.</t>
    </r>
    <r>
      <rPr>
        <sz val="11"/>
        <color rgb="FFFF0000"/>
        <rFont val="Arial"/>
        <family val="2"/>
      </rPr>
      <t xml:space="preserve"> </t>
    </r>
    <r>
      <rPr>
        <sz val="11"/>
        <color theme="1"/>
        <rFont val="Arial"/>
        <family val="2"/>
      </rPr>
      <t xml:space="preserve"> Tipo Grival o equivalente.(Incluye instalación)</t>
    </r>
  </si>
  <si>
    <r>
      <t>SUMINISTRO E INSTALACIÓN DE BRAZO DUCHA/LAVAMANOS.</t>
    </r>
    <r>
      <rPr>
        <sz val="11"/>
        <color rgb="FFFF0000"/>
        <rFont val="Arial"/>
        <family val="2"/>
      </rPr>
      <t xml:space="preserve"> </t>
    </r>
    <r>
      <rPr>
        <sz val="11"/>
        <color theme="1"/>
        <rFont val="Arial"/>
        <family val="2"/>
      </rPr>
      <t xml:space="preserve"> Tipo Grival o equivalente.(Incluye instalación)</t>
    </r>
  </si>
  <si>
    <t>PAÑETES Y RESANES</t>
  </si>
  <si>
    <t>PAÑETE LISO MUROS   1:3  INTERIOR  ( Incluye filos y dilataciones ).</t>
  </si>
  <si>
    <t>RESANE PAÑETE LISO MUROS   1:3  INTERIOR  ( Incluye filos y dilataciones ).</t>
  </si>
  <si>
    <t xml:space="preserve">ESTUCO Y VINILO 3 MANOS Sobre Muro Interior (Incluye estuco, 1 mano en pintura tipo 2  y dos manos en pintura tipo 1, filos y dilataciones). </t>
  </si>
  <si>
    <t>GRANIPLAS (esgrafiado) Fachadas - Colores Institucionales-(Colores Pastel) ( Incluye filos y dilataciones)</t>
  </si>
  <si>
    <t>PINTURA ESMALTE SINTETICO MATE  3 MANOS Bajo Placa (Incluye 3 mano en pintura esmalte sintetico , steel deck y estructura en concreto filos y dilataciones).</t>
  </si>
  <si>
    <t xml:space="preserve">PINTURA TIPO ESMALTE EXTERNA CONTENEDORES, INCLUYE SOLDADURAS ARREGLO DE SECTORES EN MAL ESTADO </t>
  </si>
  <si>
    <t xml:space="preserve">ESTUCO Sobre Muro Exterior Fachadas(Incluye estuco filos y dilataciones). </t>
  </si>
  <si>
    <t xml:space="preserve">ESTUCO Sobre Muro interior (Incluye estuco filos y dilataciones). </t>
  </si>
  <si>
    <t xml:space="preserve">ESTUCO Y VINILO 3 MANOS Bajo Placa Interior (Incluye estuco, 1 mano en pintura tipo 2 y dos manos en pintura tipo 1, filos y dilataciones). </t>
  </si>
  <si>
    <t>ESTUCO Y VINILO 3 MANOS Sobre Muro Exterior (Incluye estuco, 1 mano en pintura tipo 2  y dos manos en pintura tipo 1 para exteriores, filos y dilataciones).</t>
  </si>
  <si>
    <t>PINTURA</t>
  </si>
  <si>
    <t>VIDRIOS Y ESPEJOS</t>
  </si>
  <si>
    <t>VIDRIO CRUDO 5mm (Para ventanería. Incluye el suministro e instalación de todos los accesorios e insumos requeridos para el correcto montaje.)</t>
  </si>
  <si>
    <t>SUMINISTRO E INSTALACIÓN DE ESPEJO   4 mm. Biselado y Pulido cuatro lados. (Suministro e instalación incluyendo los elementos de fijación al muro).</t>
  </si>
  <si>
    <t>DESMONTE Y REINSTALACIÓN DE ESPEJO. (Incluye limpieza y accesorios para su correcta instalación y funcionamiento). Según detalle.</t>
  </si>
  <si>
    <t>SUMINISTRO E INSTALACIÓN DE PELÍCULA CONTROL SOLAR POLARIZADO NANOCERAMICA PROTECCIÓN IR7090 -70%.</t>
  </si>
  <si>
    <t>TRATAMIENTO DE VIDRIO CON PELICULA CONTROL SOLAR REF.  COLD STEEL o equivalente (incluye el suministro e instalación de todos los insumos requeridos para garantizar una perfecta instalación de todos los insumos requeridos para garantizar una perfecta instalación. SEGUN DISEÑO ARQUITECTONICO)</t>
  </si>
  <si>
    <t>PISOS Y ACABADOS</t>
  </si>
  <si>
    <t>TABLON DE GRES TRADICIÓN Liso 30,5 x 30,5 cm. . Colores Rojo, Salmón o Sahara según diseño. (Incluye boquilla color y mortero de nivelación Y acabado en gravilla lavada)</t>
  </si>
  <si>
    <t>TABLETA ROJA VITRIFICADA LISA, de dimensión 25 X 25"  (Incluye boquilla color y mortero de nivelación Y acabado en gravilla lavada).</t>
  </si>
  <si>
    <t>PORCELANATTO BOUT GRIS Mate  60 x 60 cm o MOUNTAIN FUJI 60 x 60. (Incluye boquilla y pegante)</t>
  </si>
  <si>
    <t>GRANITO FUNDIDO EN SITIO NEGRO (Incluye nivelación, fundida y pulimiento + dilatación en bronce.)</t>
  </si>
  <si>
    <t>ALISTADO PISOS Mortero 1:4  e= 0.03 m</t>
  </si>
  <si>
    <t>GUARDAESCOBA Ceramica Tipo Pompei h = 10 cm. . Color Coral o Shell según diseño (Incluye boquilla y mortero de pega.)</t>
  </si>
  <si>
    <t>ESTRUCTURA EN CONCRETO</t>
  </si>
  <si>
    <t>PLACA CONTRAPISO CONCRETO 3.500 psi  E=0.07 m CON MALLA ELECTROSOLDADA 4 mm 15X15cm AMARRE Y TRASLAPO)</t>
  </si>
  <si>
    <t>ENCHAPES Y ACCESORIOS</t>
  </si>
  <si>
    <t>CERAMICA PARED según diseño (Incluye boquilla color y win.)</t>
  </si>
  <si>
    <t>SUMINISTRO E INSTALACIÓN DE CERAMICA según diseño, Incluye pega, boquilla y todos los elementos necesarios para su correcta instalación</t>
  </si>
  <si>
    <t>SUMINISTRO E INSTALACIÓN DE PORCELANATO según diseño, Incluye pega, boquilla y todos los elementos necesarios para su correcta instalación</t>
  </si>
  <si>
    <t>SUMINISTRO E Instalación GUARDAESCOBA PORCELANATO SEGÚN DISEÑO h= 10 cm (INCLUYE BOQUILLA Y MORTERO DE PEGA</t>
  </si>
  <si>
    <t>LLAVE TERMINAL MANGUERA 1/2"  (Suministro e instalación).</t>
  </si>
  <si>
    <t>CARPINTERIA METALICA Y EN ALUMINIO</t>
  </si>
  <si>
    <t>MANTENIMIENTO PUERTA EN VIDRIO TEMPLADO 10 mm con ZOCALO EN ALUMINIO (Hoja Sencilla). Incluye cambios de partes deterioradas el suministro de todos los accesorios requeridos para el correcto montaje. (Suministro e Instalación).</t>
  </si>
  <si>
    <t>MANTENIMIENTO DE PUERTA metálica Lámina Cold Rolled Cal. 18 Tipo PANEL  ( Incluye anticorrosivo + pintura ESMALTE + marco cold rolled cal. 18). Incluye el suministro y ensamblaje de peizas y  accesorios requeridos para el correcto montaje. (Suministro e Instalación).</t>
  </si>
  <si>
    <t>VENTANERIA APOYADA EN PERFILERIA DE ALUMINIO ANODIZADO COLOR NATURAL Y CUERPO CORREDIZO+ VIDRIO LAMINADO DE4+5 (Incluye el suministro de todos los accesorios requeridos para el correcto montaje).</t>
  </si>
  <si>
    <t>PUERTA BATIENTE Perfileria Tubular en ALUMINIO ANODIZADO TIPO PESADO COLOR CHAMPAGNE -  VIDRIO 5 mm. COLOR VERDE MOTANTE FIJO EN ALUMINIO PROYECTANTE COLOR CHAMPAGNE VIDRIO DE 5 mm COLOR VERDE. Incluye el suministro de todos los accesorios requeridos para el correcto montaje. (Suministro e Instalación).</t>
  </si>
  <si>
    <t xml:space="preserve">(Suministro e Instalación) PUERTA metálica Lámina Cold Rolled Cal. 18 Tipo CON ELEMENTOS HORIZONTALES (tipo persiana) EN TUBO DE AGUAS NEGRAS DE 11/2" CADA 15 cm Falleba Acabado con anticorrosivo y esmalte. (1,90*2.3) ( Incluye marco en lámina galvanizada  cal. 18 cargados en mortero). Incluye el suministro de todos los accesorios requeridos para el correcto montaje. .Según detalle. </t>
  </si>
  <si>
    <t>MANTENIMIENTO PUERTA ENTAMBORADA EN LAMINA TRIPLEX  - Tipo Pizano o equivalente. Hoja Lisa con Marco . Acabado: tintilla, sellador y laca según diseño. (Incluye suministro y ensamble de piezas deterioradas e instalación).</t>
  </si>
  <si>
    <t xml:space="preserve">CERRADURA ORBIT POMO METALICO - ALCOBA Ref. A50PD Tipo Schalage o equivalente. Acabado según diseño. (Incluye suministro e instalación) </t>
  </si>
  <si>
    <t>CARPINTERIA EN MADERA, MUEBLES EN CONCRETO Y AMOBLAMIENTO</t>
  </si>
  <si>
    <t>MAMPOSTERIA</t>
  </si>
  <si>
    <t>MURO SUPERBOARD 8 ML. DOS CARAS ( Perfileria Cal. 24 cada 60 cm.)  Incluye tres (3) manos de pintura</t>
  </si>
  <si>
    <t>CUBIERTAS</t>
  </si>
  <si>
    <t>SUMINISTRO E INSTACIÓN TEJA TERMOACUSTICA  , ancho total=0.88 m. Espesor del acero=0.35 mm. o equivalente según diseño color verde, azul o rojo. (Incluye instalación y el suministro de todos los accesorios requeridos para el correcto montaje.)</t>
  </si>
  <si>
    <t>SUMINISTRO E Instalación DE CABALLETE LISO Teja Termoacustica  /  o equivalente. Color.  Según diseño (Incluye instalación y el suministro de todos los accesorios requeridos para el correcto montaje.)</t>
  </si>
  <si>
    <t>CANAL EN PVC Referencia AMAZONA Tipo PAVCO o equivalente (Suministro e instalación + anclaje a muro + sikaflex 1A)</t>
  </si>
  <si>
    <t>FLANCHE EN LAMINA GALVANIZADA Cal .20 d/ 0.30 m. (Suministro e instalación con wash primer + esmalte + anclaje a muro + sikaflex 1A)</t>
  </si>
  <si>
    <t>SUMINISTRO E INSTALACIÓN DE CANAL EN LAMINA GALVANIZADA Cal .18 d/ 0.60 m. (Suministro e instalación con wash primer + esmalte + anclaje a muro + sikaflex 1A)</t>
  </si>
  <si>
    <t>SUMINISTRO E INSTALACIÓN DE TEJA TIPO ETERNIT Y/O EQUIVALENTE 100% libre de asbesto. (Incluye gancho de fijación, accesorios y pintura acrílica para exteriores color institucional, pintura acrílica interior color blanco).</t>
  </si>
  <si>
    <t>SUMINISTRO E INSTALACIÓN DE CABALLETE TIPO ETERNIT Y/O EQUIVALENTE 100% libre de asbesto. (Incluye accesorios de fijación e instalación,  y pintura acrílica para exteriores color institucional).</t>
  </si>
  <si>
    <t>IMPERMEABILIZACION Tipo Manto Morter Plas AL-80 de 3.5 mm con foil de aluminio o equivalente. INCLUYE MORTERO AFINADO PENDIENTADO 1:4 (Canales y/o cubiertas planas, incluye media cañas, remates,)</t>
  </si>
  <si>
    <t>CIELORASOS</t>
  </si>
  <si>
    <t>CIELO RASO SUSPENDIDO PVC JUNTA PERDIDA (Perfileria metálica, Cal .24-26,  estructura cada 50 cm).</t>
  </si>
  <si>
    <t>CIELO RASO FIBROCEMENTO 6 mm. SUPERBOARD SUSPENDIDO JUNTA PERDIDA (Perfileria Cal. 24) Incluye tres (3) manos de pintura</t>
  </si>
  <si>
    <t>TAPA PARA CIELO RASO FIBROCEMENTO 6 mm. SUPERBOARD SUSPENDIDO JUNTA PERDIDA (Perfileria Cal. 24) Incluye tres (3) manos de pintura</t>
  </si>
  <si>
    <t>CIELO RASO SUSPENDIDO DRYWALL JUNTA PERDIDA (Perfileria metálica Cal. 24-26, estructura cada 40 cm) Incluye tres (3) manos de pintura.</t>
  </si>
  <si>
    <t>DESAGUES E INSTALACIONES SANITARIAS</t>
  </si>
  <si>
    <t>PUNTO DESAGUE PVC   2" Aparatos sanitarios y desagües  (Incluye accesorios, yee y codo).</t>
  </si>
  <si>
    <t>PUNTO DESAGUE PVC   4" Aparatos sanitarios (Incluye accesorios, yee y codo).</t>
  </si>
  <si>
    <t>SUMINISTRO E INSTALACIÓN DE BAJANTE PVC SECCIÓN 6,5X6,2 CM APROX. TIPO PAVCO O EQUIVALENTE (Incluye soporte de bajante, codo y/o unión y todos los accesorios necesarios para su correcta instalación y funcionamiento)</t>
  </si>
  <si>
    <t>SUMINISTRO E INSTALACIÓN DE BAJANTE AGUAS LLUVIAS  PVC   3"   (Incluye codo, unión y abrazadera de fijación )</t>
  </si>
  <si>
    <t>CAJA DE INSPECCIÓN 0.30*0.30*0.40 m. (Incluye excavación, base en recebo común, placa concreto, ladrillo común, marco en ángulo 1 1/2 x 1 1/2 * 1/8" y tapa reforzada en platina de 2 * 1/8" con parrilla en varilla 3/8 cada 10 cm.).Según detalle.</t>
  </si>
  <si>
    <t>PUNTO  AGUA FRIA  1/2" PVC -P ( Incluye hasta 2 m de tuberia vertical y accesorios de instalación ).</t>
  </si>
  <si>
    <t>UNID</t>
  </si>
  <si>
    <t>SUMINISTRO E Instalación DE TANQUE PARA ALMACENAMIENTO DE AGUA POTABLE EN POLIESTER REFORZADO CON FIBRA DE VIDRIO . PRFV. 20.000lts CILINDRICO VERTICAL DE FONDO PLANO Y CABEZAL SUPERIOR ABONBADO ,PARA ALMACENAMIENTO ESTATICO  DISEÑADO PARA HACER APOYADO TOTALMENTE SOBRE UNA BASE PLANA Y UNIFORME INCLUYE UN MANHOL SUPERIOR DE INSPECION SUPERIOR DE 50CM DE DIAMETRO CON TAPA CUARTRO ACCESORIOS TIPO NIPLE GALVANISADO ROSCA NP LA CONECION CON CONECION BIBRADA</t>
  </si>
  <si>
    <t>EQUIPOS Y MOILIARI EN ACERO</t>
  </si>
  <si>
    <t xml:space="preserve">SUMINISTRO, TRANSPORTE, INSTALACIÓN Y PUESTA EN FUNCIONAMIENTO DE MESA DE ACERO INOXIDABLE 2,90m. Tipo mesa plana con reborde y salpicadero; Dimensiones 2,90 mts x 0,60 mts, h=0,90m, diseñada para lavado de vajilla y utensilios de cocina, fabricada totalmente en acero inoxidable 304 2/B. Tapa con salpicadero de 15cm de alto en la parte de contacto con la pared y borde frontal y lateral bajó relieve de 5 cm. En lámina de acero inoxidable calibre 16 Ref. 304 2/B, bordes redondeados tipo media caña hacia abajo con un diámetro de 1¼". Incluye todos los elementos necesarios para su correcta Instalación y fucionamiento. </t>
  </si>
  <si>
    <t>SUMINISTRO E Instalación ESTANTERIA PARA DEPOSITO POLIURETANO, con 4 entrepaños Estanteria completa que se puede utilizar con cualquier area;  humeda o seca. Fabricadas con estructura de acero y exterior liso del poliproplleno Capacidad por estante: 272 kg La capacidad 4 estantes: 1089 Kg Los entrepanos se pueden quitar para facilitar la limpieza Dim 0,94 x 0,44 x 1,80</t>
  </si>
  <si>
    <t>MESA DE TRABAJO SIN POCETA (CON ENTREPAÑO) Tapa superior en Iamina de acero Inoxidable Cal. 16 tipo 304-2B antiacidos, bordes externos redondeados en forma de media caña hacia abajo; con refuerzos en forma de "U" Invertida, colocados longitudinal y transversalmente, soldados a la tapa con puntos de penetracion. Salpicadero de 12 cms de altura en la parte de contacto con la pared. Entrepaño en acero inoxidable cal.20 reforzado interiormente con travesaños longitudinales y transversales, Altura= 0,90 m, Profundidad = 0,60m</t>
  </si>
  <si>
    <t xml:space="preserve">SUMINISTRO, TRANSPORTE, INSTALACIÓN Y PUESTA EN FUNCIONAMIENTO DE ESTUFA DE 6 PUESTOS. Tipo estufa  industrial  a  gas de 6 puestos con plancha asadora y horno; Dimensiones minimo 1,48 mts x 0,95 mts, h=0,91m, 4 quemadores para recipientes hasta de 50cm de diámetro, 2 quemadores para recipientes hasta 25 cm de diámetro. Plancha asadora de 50 x 40 x ¾”, fabricada en platina cold rolled ASTM A-366, ASTM A-1008, JIS G-3141 SPCC. Calentamiento asador con dos quemadores tipo flauta de mínimo 25.000 BTU cada uno. Horno interior porcelanizado con circulación de aire caliente, calentado por dos quemadores tipo flauta de 50.000 BTU provisto de un kit o sistema automático de seguridad compuesto; por válvula de seguridad Ref. TS 11K y termocupla de 72” Ref. 1980-072. Piloto de encendido instantáneo sencillo para gas. Control de temperatura por termostato industrial para gas con tres conjuntos: hidráulico, mecánico y eléctrico tipo ROBERT SHAW Ref. FDO carátula con rango de 300º a 650º c o de similar calidad. Desfogue de gases en combustión para evitar acumulación de gas en la cámara del horno.   Incluye todos los elementos necesarios para su correcta Instalación y fucionamiento. Debe cumplir en su totalidad con lo especificado en el Anexo Técnico.  </t>
  </si>
  <si>
    <t>SUMINISTRO E Instalación CAMPANA EXTRACTORA DE HUMOS Tipo central manufacturada en acero Inoxidable calibre 20 tipo 304 antiácidos, línea industrial, dotada con filtros diseñados e instalados según normas técnicas americanas, canal recolector de grasas con sus respectivas cajas recolectoras en acero, iluminación con Lámpara marina. Dimensiones 3.80 x 1.10 x 0.60 m. Según detalle. Debe incluir los elementos necesarios para su correcta instalación.</t>
  </si>
  <si>
    <t>Retiro, Suministro  e Instalación de malla punta diamante calibre 12.5 con fijación de soldadura. En la instalación debe incluir todos lo necesario para su correcto montaje.</t>
  </si>
  <si>
    <t>Retiro, Suministro e instalación de Ángulo  de 1 x 1 de 2.5mm con fijación de soldadura. debe incluir todos lo necesario para su correcto montaje.</t>
  </si>
  <si>
    <t>Suministro de materiales, mano de obra, herramientas y equipos necesarios para la ejecución del mantenimiento correctivo integral del cerramiento metálico, que comprende la remoción de oxidación en mallas y perfiles mediante medios mecánicos (pulidora, grata y cepillo de alambre), la limpieza y preparación de superficies con desengrasante industrial o equivalente, la aplicación de una (1) mano de recubrimiento anticorrosivo y la aplicación final de dos (2) manos de pintura tipo esmalte anticorrosivo 3 en 1 o equivalente, sobre mallas y perfiles del cerramiento, garantizando adecuada protección, adherencia y acabado uniforme.</t>
  </si>
  <si>
    <t>Tensionado, alineación y ajuste técnico de guayas del cerramiento.</t>
  </si>
  <si>
    <t>Suministro e instalación de Césped Sintético para campo de Futbol 5, en polietileno tipo monofilamento de grosor: 150micras, ancho: 1.35mm, altura césped:  50mm, color verde oliva y verde esperanza, (incluye: Grama Sintética 2014 LICENCIATARIA FIFA. Arena Sílice con granulometría 30/80 Horneada y empacada en sacos, especial para campos sintéticos, incluye transporte y descargue. Granulo de caucho con granulometría especial para campos sintéticos debidamente empacada en sacos, incluye transporte y descargue. Esta incluido el transporte de la maquinaria para la debida instalación de la cancha sintética. Incluye cintas y pegantes especiales para la debida instalación. Asesoría técnica para la elaboración de superficies donde se realizará la aplicación del césped sintético. La demarcación de las canchas se pueden realizar en blanco, amarillo.)</t>
  </si>
  <si>
    <t xml:space="preserve">CERRAMIENTO EN MALLA SINTETICA (incluye suministro e Instalación y todos los elementos necesarios  para su correcta puesta en funcionamiento) Según Detalle Redes de polietileno de alta densidad (PEAD) o nylon de alta tenacida, con filtro UV rombos de 10-15cm, calibre grueso ( 2-5mm) en colores verde o negro </t>
  </si>
  <si>
    <t>INSTALACIONES HIDRAULICA</t>
  </si>
  <si>
    <t>MANTENIMIENTO DE REDES HIDRAULICAS</t>
  </si>
  <si>
    <t>Mantenimiento de tuberia hidraulica presion de 1/2", incluye suministro de tubería certificada, accesorios de Instalación tales como uniones, codos, semicodos, tees, y demas accesorios necesarios para su correcta Instalación y resane del mismo.</t>
  </si>
  <si>
    <t>Mantenimiento de tubería hidráulica presión de 3/4", incluye suministro de tubería certificada, accesorios de Instalación tales como uniones, codos, semicodos, tees, y demás accesorios necesarios para su correcta Instalación y materiales como limpiador, soldadura liquida etc,  tambien incluye demolición de pared o piso en concreto  y resane del mismo.</t>
  </si>
  <si>
    <t>Mantenimiento de tuberia hidraulica presion  de 1", incluye suministro de tuberia certificada, accesorios de Instalación tales como uniones, codos, semicodos, tees, y demas accesorios necesarios para su correcta Instalación y materiales como limpiador, soldadura liquida etc,  tambien incluye demolicion de pared o piso en concreto,   y resane del mismo.</t>
  </si>
  <si>
    <t>Mantenimiento de tuberia hidraulica presion  de  1  1/2" , incluye suministro de tuberia certificada, accesorios de Instalación tales como uniones, codos, semicodos, tees, y demas accesorios necesarios para su correcta Instalación y materiales como limpiador, soldadura liquida etc,  tambien incluye demolicion de pared o piso en concreto, excavacion  y resane del mismo.</t>
  </si>
  <si>
    <t>Mantenimiento de tuberia hidraulica presion  de 2", incluye suministro de tuberia certificada, accesorios de Instalación tales como uniones, codos, semicodos, tees, y demas accesorios necesarios para su correcta Instalación y materiales como limpiador, soldadura liquida etc,  tambien incluye demolicion de pared o piso en concreto, excavacion  y resane del mismo.</t>
  </si>
  <si>
    <t>Mantenimiento de tuberia hidraulica presion  de 2  1/2", incluye suministro de tuberia certificada, accesorios de Instalación tales como uniones, codos, semicodos, tees, y demas accesorios necesarios para su correcta Instalación y materiales como limpiador, soldadura liquida etc,  tambien incluye demolicion de pared o piso en concreto, y resane del mismo.</t>
  </si>
  <si>
    <t>Mantenimiento de tuberia hidraulica presion  de 3", incluye suministro de tuberia certificada, accesorios de Instalación tales como uniones, codos, semicodos, tees, y demas accesorios necesarios para su correcta Instalación y materiales como limpiador, soldadura liquida etc,  tambien incluye demolicion de pared o piso en concreto excavacion y resane del mismo.</t>
  </si>
  <si>
    <t>Mantenimiento de tuberia hidraulica presion  de 4", incluye suministro de tuberia certificada, accesorios de Instalación tales como uniones, codos, semicodos, tees, y demas accesorios necesarios para su correcta Instalación y materiales como limpiador, soldadura liquida etc,  tambien incluye demolicion de pared o piso en concreto y resane del mismo.</t>
  </si>
  <si>
    <t>PUNTO HIDRAULICO</t>
  </si>
  <si>
    <t>Instalación de punto hidraúlico de 1/2", incluye materiales certificados, accesorios, herramientas, regata sobre piso y / o pared y resane de la misma.</t>
  </si>
  <si>
    <t>UN</t>
  </si>
  <si>
    <t>Instalación de punto hidraúlico de 3/4"", incluye materiales certificados, accesorios, herramientas, regata sobre piso y / o pared  y resane de la misma.</t>
  </si>
  <si>
    <t>Instalación de punto hidraúlico de 1", incluye materiales certificados, accesorios, herramientas, regata sobre piso y / o pared y resane de la misma.</t>
  </si>
  <si>
    <t>Instalación de punto hidraúlico de 1  1/2", incluye materiales certificados, accesorios, herramientas, regata sobre piso y / o pared, excavacion y resane de la misma.</t>
  </si>
  <si>
    <t>Instalación de punto hidraúlico de 2", incluye materiales certificados, accesorios, herramientas, regata sobre piso y / o pared, excavacion  y resane de la misma.</t>
  </si>
  <si>
    <t>Mantenimiento de tuberia sanitaria de 2", incluye suministro de tuberia certificada, accesorios de Instalación tales como uniones, codos, semicodos, tees, y demas accesorios necesarios para su correcta Instalación y materiales como limpiador, soldadura liquida etc,  tambien incluye demolicion de pared o piso en concreto y resane del mismo.</t>
  </si>
  <si>
    <t>Mantenimiento de tuberia sanitaria de 3", incluye suministro de tuberia certificada, accesorios de Instalación tales como uniones, codos, semicodos, tees, y demas accesorios necesarios para su correcta Instalación y materiales como limpiador, soldadura liquida etc,  tambien incluye demolicion de pared o piso en concreto, excavacion y resane del mismo.</t>
  </si>
  <si>
    <t>Mantenimiento de tuberia sanitaria de 4", incluye suministro de tuberia certificada, accesorios de Instalación tales como uniones, codos, semicodos, tees, y demas accesorios necesarios para su correcta Instalación y materiales como limpiador, soldadura liquida etc,  tambien incluye demolicion de pared o piso en concreto y resane del mismo.</t>
  </si>
  <si>
    <t>Mantenimiento de tuberia sanitaria de 6", incluye suministro de tuberia certificada, accesorios de Instalación tales como uniones, codos, semicodos, tees, y demas accesorios necesarios para su correcta Instalación y materiales como limpiador, soldadura liquida etc,  tambien incluye demolicion de pared o piso en concreto y resane del mismo.</t>
  </si>
  <si>
    <t xml:space="preserve">Instalación de CAJA DE INSPECCIÓN  1.00 * 1.00 * 2.10m.  (Incluye excavación, base en recebo común, placa concreto, ladrillo común, marco en ángulo 2 1/2 x 2 1/2 * 3/16" y tapa reforzada en platina de 3 * 3/16" con parrilla en varilla 3/8 cada 10 cm.). Según detalle. </t>
  </si>
  <si>
    <t>RED DE SUMINISTRO</t>
  </si>
  <si>
    <t>Instalación Red de suministro presion de 1/2", incluye materiales y accesorios certificados, equipos, herramientas, regateo de piso o pared, excavacion  en concreto y resane de lamisma.</t>
  </si>
  <si>
    <t>Instalación Red de suministro presion de 3/4", incluye materiales y accesorios certificados, equipos, herramientas, regateo de piso o pared en concreto y resane de la misma.</t>
  </si>
  <si>
    <t>Instalación Red de suministro presion de 1", incluye materiales y accesorios certificados, equipos, herramientas, regateo de piso o pared en concreto y resane de la misma.</t>
  </si>
  <si>
    <t>Instalación Red de suministro presion de 1/2", incluye materiales y accesorios certificados, equipos, herramientas, regateo de piso o pared en concreto, y resane de la misma.</t>
  </si>
  <si>
    <t>Instalación Red de suministro presion de 1  1/2", incluye materiales y accesorios certificados, equipos, herramientas, regateo de piso o pared en concreto y resane de la misma.</t>
  </si>
  <si>
    <t>Instalación Red de suministro presion de 2", incluye materiales y accesorios certificados, equipos, herramientas, regateo de piso o pared en concreto y resane de la misma.</t>
  </si>
  <si>
    <t>Instalación Red de suministro presion de 2  1/2", incluye materiales y accesorios certificados, equipos, herramientas, regateo de piso o pared en concreto  y resane de la misma.</t>
  </si>
  <si>
    <t>Instalación Red de suministro presion de 3", incluye materiales y accesorios certificados, equipos, herramientas, regateo de piso o pared en concreto y resane de la misma.</t>
  </si>
  <si>
    <t>Instalación de llave de paso o llave de control metálica  de 1/2", incluye accesorios, equipos, herramientas, regatas cajilla en concreto.</t>
  </si>
  <si>
    <t>Instalación de llave de paso o llave de control metálica de 3/4", incluye accesorios, equipos, herramientas, regatas cajilla en concreto.</t>
  </si>
  <si>
    <t>Instalación de llave de paso o llave de control metálica  de 1", incluye accesorios, equipos, herramientas, regatas cajilla en concreto, excavacion  y resanes necesarios para su Instalación.</t>
  </si>
  <si>
    <t>Instalación de llave de paso o llave de control metálica de 1   1/2", incluye accesorios, equipos, herramientas, regatas cajilla en concreto para su Instalación.</t>
  </si>
  <si>
    <t>Instalación de llave de paso o llave de control metálica de  2", incluye accesorios, equipos, herramientas, regatas cajilla en concreto, excavacion  y resanes necesarios para su Instalación.</t>
  </si>
  <si>
    <t xml:space="preserve">Mantenimiento de cheque metalico de 1/2", incluye cheque metalico cortina,  excavacion, accesorios, equipos y herramientas para su correcta Instalación. </t>
  </si>
  <si>
    <t>SERVICIOS</t>
  </si>
  <si>
    <t xml:space="preserve">Mantenimiento de cheque metalico de 3/4", incluye cheque metalico cortina, excavacion, accesorios, equipos y herramientas para su correcta Instalación. </t>
  </si>
  <si>
    <t>SERVICIO</t>
  </si>
  <si>
    <t xml:space="preserve">Mantenimiento de cheque metalico de 1", incluye cheque metalico cortina, excavacion, accesorios, equipos y herramientas para su correcta Instalación. </t>
  </si>
  <si>
    <t xml:space="preserve">Mantenimiento de cheque metalico de 1  1/2", incluye cheque metalico cortina, excavacion, accesorios, equipos y herramientas para su correcta Instalación. </t>
  </si>
  <si>
    <t xml:space="preserve">Mantenimiento de cheque metalico de 2", incluye cheque metalico cortina, excavacion, accesorios, equipos y herramientas para su correcta Instalación. </t>
  </si>
  <si>
    <t xml:space="preserve">Mantenimiento de cheque metalico de  2  1/2", incluye cheque metalico cortina, excavacion, accesorios, equipos y herramientas para su correcta Instalación. </t>
  </si>
  <si>
    <t xml:space="preserve">Mantenimiento de cheque metalico de 3", incluye cheque metalico cortina, excavacion, accesorios, equipos y herramientas para su correcta Instalación. </t>
  </si>
  <si>
    <t>CHEQUES</t>
  </si>
  <si>
    <t>LLAVE DE PASO</t>
  </si>
  <si>
    <t>ACTIVIDAD DE LIMPIEZA GENERAL REDES</t>
  </si>
  <si>
    <t>Mantenimiento General y succion de lodos, lavado de manjoles, lavado de tuberia con carro vactor servicio a todo costo.</t>
  </si>
  <si>
    <t>Metro Cúbico</t>
  </si>
  <si>
    <t>Limpieza de los sumidores se realiza mediante la extracción manual o mecánical de los residuos que se encuentran acumulados en ellos, Esta limpieza cubre sumideros, fuentes, sifones y rejillas.</t>
  </si>
  <si>
    <t>INPREVISTOS</t>
  </si>
  <si>
    <t>IMPREVISTO</t>
  </si>
  <si>
    <t>VALOR UNITARIO DE REFERENCIA (SIN AIU)</t>
  </si>
  <si>
    <t xml:space="preserve">PRECIO DE REFERENCIA (INCLUIDO AIU)                         </t>
  </si>
  <si>
    <t>VALOR UNITARIO OFERTADO (SIN AIU)</t>
  </si>
  <si>
    <t xml:space="preserve">PRECIO DE OFERTA (INCLUIDO AIU)                         </t>
  </si>
  <si>
    <t>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</si>
</sst>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8" formatCode="&quot;$&quot;#,##0.00;[Red]\-&quot;$&quot;#,##0.00"/>
    <numFmt numFmtId="44" formatCode="_-&quot;$&quot;* #,##0.00_-;\-&quot;$&quot;* #,##0.00_-;_-&quot;$&quot;* &quot;-&quot;??_-;_-@_-"/>
    <numFmt numFmtId="43" formatCode="_-* #,##0.00_-;\-* #,##0.00_-;_-* &quot;-&quot;??_-;_-@_-"/>
    <numFmt numFmtId="164" formatCode="_-* #,##0.00\ &quot;€&quot;_-;\-* #,##0.00\ &quot;€&quot;_-;_-* &quot;-&quot;??\ &quot;€&quot;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s>
  <fonts count="5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sz val="11"/>
      <color rgb="FF000000"/>
      <name val="Arial"/>
      <family val="2"/>
    </font>
    <font>
      <sz val="11"/>
      <color theme="1"/>
      <name val="Arial"/>
      <family val="2"/>
    </font>
    <font>
      <sz val="11"/>
      <color theme="1"/>
      <name val="Verdana"/>
      <family val="2"/>
    </font>
    <font>
      <sz val="11"/>
      <color rgb="FF000000"/>
      <name val="Verdana"/>
      <family val="2"/>
    </font>
    <font>
      <sz val="11"/>
      <color rgb="FFFF0000"/>
      <name val="Arial"/>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indexed="64"/>
      </patternFill>
    </fill>
    <fill>
      <patternFill patternType="solid">
        <fgColor theme="0" tint="-0.14999847407452621"/>
        <bgColor indexed="64"/>
      </patternFill>
    </fill>
    <fill>
      <patternFill patternType="solid">
        <fgColor theme="2" tint="-0.249977111117893"/>
        <bgColor indexed="64"/>
      </patternFill>
    </fill>
  </fills>
  <borders count="6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thin">
        <color indexed="64"/>
      </right>
      <top style="thin">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s>
  <cellStyleXfs count="253">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38">
      <alignment horizontal="right"/>
    </xf>
    <xf numFmtId="187" fontId="6" fillId="0" borderId="38">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38">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44" fontId="4" fillId="0" borderId="0" applyFont="0" applyFill="0" applyBorder="0" applyAlignment="0" applyProtection="0"/>
    <xf numFmtId="167"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39">
      <protection locked="0"/>
    </xf>
  </cellStyleXfs>
  <cellXfs count="147">
    <xf numFmtId="0" fontId="0" fillId="0" borderId="0" xfId="0"/>
    <xf numFmtId="0" fontId="38" fillId="0" borderId="0" xfId="89" applyFont="1"/>
    <xf numFmtId="0" fontId="38" fillId="25" borderId="0" xfId="89" applyFont="1" applyFill="1"/>
    <xf numFmtId="0" fontId="38" fillId="0" borderId="32" xfId="89" applyFont="1" applyBorder="1"/>
    <xf numFmtId="0" fontId="38" fillId="0" borderId="33" xfId="89" applyFont="1" applyBorder="1"/>
    <xf numFmtId="0" fontId="39" fillId="0" borderId="0" xfId="0" applyFont="1" applyAlignment="1">
      <alignment horizontal="left"/>
    </xf>
    <xf numFmtId="0" fontId="40" fillId="0" borderId="0" xfId="0" applyFont="1" applyAlignment="1">
      <alignment horizontal="left"/>
    </xf>
    <xf numFmtId="0" fontId="38" fillId="25" borderId="33" xfId="89" applyFont="1" applyFill="1" applyBorder="1"/>
    <xf numFmtId="166" fontId="38" fillId="0" borderId="16" xfId="62" applyNumberFormat="1" applyFont="1" applyBorder="1" applyAlignment="1">
      <alignment horizontal="right" vertical="center" wrapText="1"/>
    </xf>
    <xf numFmtId="0" fontId="38" fillId="0" borderId="16" xfId="135" applyFont="1" applyBorder="1" applyAlignment="1">
      <alignment horizontal="center" vertical="center"/>
    </xf>
    <xf numFmtId="0" fontId="38" fillId="0" borderId="16" xfId="73" applyFont="1" applyBorder="1" applyAlignment="1">
      <alignment horizontal="center" vertical="center"/>
    </xf>
    <xf numFmtId="0" fontId="38" fillId="0" borderId="0" xfId="90" applyFont="1"/>
    <xf numFmtId="0" fontId="38" fillId="0" borderId="32" xfId="90" applyFont="1" applyBorder="1"/>
    <xf numFmtId="0" fontId="38" fillId="0" borderId="33" xfId="90" applyFont="1" applyBorder="1"/>
    <xf numFmtId="49" fontId="41" fillId="0" borderId="0" xfId="131" applyNumberFormat="1" applyFont="1" applyAlignment="1">
      <alignment horizontal="right" vertical="center"/>
    </xf>
    <xf numFmtId="185" fontId="41" fillId="0" borderId="0" xfId="131" applyNumberFormat="1" applyFont="1" applyAlignment="1">
      <alignment vertical="center"/>
    </xf>
    <xf numFmtId="0" fontId="38" fillId="0" borderId="0" xfId="128" applyFont="1"/>
    <xf numFmtId="0" fontId="43" fillId="0" borderId="15" xfId="128" applyFont="1" applyBorder="1" applyAlignment="1">
      <alignment horizontal="right" vertical="center"/>
    </xf>
    <xf numFmtId="180" fontId="38" fillId="0" borderId="31" xfId="129" applyNumberFormat="1" applyFont="1" applyBorder="1" applyAlignment="1">
      <alignment vertical="center"/>
    </xf>
    <xf numFmtId="0" fontId="38" fillId="0" borderId="19" xfId="128" applyFont="1" applyBorder="1" applyAlignment="1">
      <alignment horizontal="left" vertical="center"/>
    </xf>
    <xf numFmtId="179" fontId="38" fillId="0" borderId="20" xfId="129" applyNumberFormat="1" applyFont="1" applyBorder="1" applyAlignment="1">
      <alignment horizontal="center" vertical="center"/>
    </xf>
    <xf numFmtId="0" fontId="41" fillId="0" borderId="20" xfId="128" applyFont="1" applyBorder="1" applyAlignment="1">
      <alignment vertical="center"/>
    </xf>
    <xf numFmtId="0" fontId="41" fillId="0" borderId="21" xfId="128" applyFont="1" applyBorder="1" applyAlignment="1">
      <alignment horizontal="right" vertical="center"/>
    </xf>
    <xf numFmtId="180" fontId="38" fillId="0" borderId="27" xfId="129" applyNumberFormat="1" applyFont="1" applyBorder="1" applyAlignment="1">
      <alignment vertical="center"/>
    </xf>
    <xf numFmtId="9" fontId="38" fillId="0" borderId="20" xfId="129" applyNumberFormat="1" applyFont="1" applyBorder="1" applyAlignment="1">
      <alignment horizontal="center" vertical="center"/>
    </xf>
    <xf numFmtId="180" fontId="38" fillId="0" borderId="20" xfId="129" applyNumberFormat="1" applyFont="1" applyBorder="1" applyAlignment="1">
      <alignment vertical="center"/>
    </xf>
    <xf numFmtId="0" fontId="38" fillId="0" borderId="21" xfId="128" applyFont="1" applyBorder="1" applyAlignment="1">
      <alignment vertical="center"/>
    </xf>
    <xf numFmtId="0" fontId="41" fillId="0" borderId="19" xfId="128" applyFont="1" applyBorder="1" applyAlignment="1">
      <alignment horizontal="left" vertical="center"/>
    </xf>
    <xf numFmtId="180" fontId="41" fillId="0" borderId="27" xfId="129" applyNumberFormat="1" applyFont="1" applyBorder="1" applyAlignment="1">
      <alignment vertical="center"/>
    </xf>
    <xf numFmtId="0" fontId="38" fillId="0" borderId="19" xfId="128" applyFont="1" applyBorder="1" applyAlignment="1">
      <alignment horizontal="left" vertical="center" wrapText="1"/>
    </xf>
    <xf numFmtId="0" fontId="38" fillId="0" borderId="21" xfId="128" applyFont="1" applyBorder="1" applyAlignment="1">
      <alignment horizontal="right" vertical="center"/>
    </xf>
    <xf numFmtId="0" fontId="41" fillId="0" borderId="25" xfId="128" applyFont="1" applyBorder="1" applyAlignment="1">
      <alignment horizontal="left" vertical="center"/>
    </xf>
    <xf numFmtId="9" fontId="38" fillId="0" borderId="28" xfId="129" applyNumberFormat="1" applyFont="1" applyBorder="1" applyAlignment="1">
      <alignment horizontal="center" vertical="center"/>
    </xf>
    <xf numFmtId="180" fontId="41" fillId="0" borderId="28" xfId="129" applyNumberFormat="1" applyFont="1" applyBorder="1" applyAlignment="1">
      <alignment vertical="center"/>
    </xf>
    <xf numFmtId="0" fontId="38" fillId="0" borderId="26" xfId="128" applyFont="1" applyBorder="1" applyAlignment="1">
      <alignment vertical="center"/>
    </xf>
    <xf numFmtId="2" fontId="38" fillId="0" borderId="0" xfId="128" applyNumberFormat="1" applyFont="1"/>
    <xf numFmtId="180" fontId="38" fillId="0" borderId="0" xfId="129" applyNumberFormat="1" applyFont="1" applyBorder="1"/>
    <xf numFmtId="39" fontId="41" fillId="0" borderId="0" xfId="129" applyNumberFormat="1" applyFont="1" applyBorder="1" applyAlignment="1">
      <alignment vertical="center"/>
    </xf>
    <xf numFmtId="0" fontId="41" fillId="0" borderId="30" xfId="79" applyFont="1" applyBorder="1" applyAlignment="1">
      <alignment vertical="center"/>
    </xf>
    <xf numFmtId="181" fontId="38" fillId="0" borderId="33" xfId="90" applyNumberFormat="1" applyFont="1" applyBorder="1"/>
    <xf numFmtId="185" fontId="41" fillId="26" borderId="37" xfId="60" applyNumberFormat="1" applyFont="1" applyFill="1" applyBorder="1" applyAlignment="1">
      <alignment horizontal="center" vertical="center"/>
    </xf>
    <xf numFmtId="183" fontId="38" fillId="0" borderId="33" xfId="90" applyNumberFormat="1" applyFont="1" applyBorder="1"/>
    <xf numFmtId="185" fontId="41" fillId="26" borderId="16" xfId="60" applyNumberFormat="1" applyFont="1" applyFill="1" applyBorder="1" applyAlignment="1">
      <alignment horizontal="center" vertical="center"/>
    </xf>
    <xf numFmtId="9" fontId="38" fillId="27" borderId="27" xfId="95" applyFont="1" applyFill="1" applyBorder="1" applyAlignment="1">
      <alignment horizontal="center" vertical="center"/>
    </xf>
    <xf numFmtId="0" fontId="38" fillId="0" borderId="56" xfId="90" applyFont="1" applyBorder="1"/>
    <xf numFmtId="0" fontId="38" fillId="0" borderId="57" xfId="89" applyFont="1" applyBorder="1"/>
    <xf numFmtId="184" fontId="38" fillId="0" borderId="57" xfId="34" applyNumberFormat="1" applyFont="1" applyBorder="1"/>
    <xf numFmtId="0" fontId="38" fillId="0" borderId="58" xfId="89" applyFont="1" applyBorder="1"/>
    <xf numFmtId="0" fontId="38" fillId="25" borderId="32" xfId="89" applyFont="1" applyFill="1" applyBorder="1"/>
    <xf numFmtId="0" fontId="47" fillId="0" borderId="16" xfId="0" applyFont="1" applyBorder="1" applyAlignment="1">
      <alignment vertical="center" wrapText="1"/>
    </xf>
    <xf numFmtId="0" fontId="47" fillId="0" borderId="16" xfId="0" applyFont="1" applyBorder="1" applyAlignment="1">
      <alignment horizontal="center" vertical="center"/>
    </xf>
    <xf numFmtId="0" fontId="48" fillId="0" borderId="16" xfId="0" applyFont="1" applyBorder="1" applyAlignment="1">
      <alignment horizontal="center" vertical="center"/>
    </xf>
    <xf numFmtId="8" fontId="48" fillId="0" borderId="16" xfId="0" applyNumberFormat="1" applyFont="1" applyBorder="1" applyAlignment="1">
      <alignment horizontal="right" vertical="center"/>
    </xf>
    <xf numFmtId="0" fontId="41" fillId="29" borderId="17" xfId="73" applyFont="1" applyFill="1" applyBorder="1" applyAlignment="1">
      <alignment horizontal="center" vertical="center"/>
    </xf>
    <xf numFmtId="0" fontId="41" fillId="29" borderId="20" xfId="73" applyFont="1" applyFill="1" applyBorder="1" applyAlignment="1">
      <alignment horizontal="center" vertical="center"/>
    </xf>
    <xf numFmtId="0" fontId="41" fillId="29" borderId="21" xfId="73" applyFont="1" applyFill="1" applyBorder="1" applyAlignment="1">
      <alignment horizontal="center" vertical="center"/>
    </xf>
    <xf numFmtId="0" fontId="38" fillId="25" borderId="18" xfId="130" applyFont="1" applyFill="1" applyBorder="1" applyAlignment="1">
      <alignment horizontal="center" vertical="center" wrapText="1"/>
    </xf>
    <xf numFmtId="0" fontId="38" fillId="25" borderId="34" xfId="130" applyFont="1" applyFill="1" applyBorder="1" applyAlignment="1">
      <alignment horizontal="center" vertical="center" wrapText="1"/>
    </xf>
    <xf numFmtId="0" fontId="38" fillId="26" borderId="29" xfId="130" applyFont="1" applyFill="1" applyBorder="1" applyAlignment="1">
      <alignment vertical="center" wrapText="1"/>
    </xf>
    <xf numFmtId="0" fontId="38" fillId="26" borderId="16" xfId="130" applyFont="1" applyFill="1" applyBorder="1" applyAlignment="1">
      <alignment vertical="center" wrapText="1"/>
    </xf>
    <xf numFmtId="0" fontId="41" fillId="26" borderId="16" xfId="130" applyFont="1" applyFill="1" applyBorder="1" applyAlignment="1">
      <alignment horizontal="center" vertical="center" wrapText="1"/>
    </xf>
    <xf numFmtId="0" fontId="41" fillId="26" borderId="16" xfId="130" applyFont="1" applyFill="1" applyBorder="1" applyAlignment="1">
      <alignment horizontal="center" vertical="center"/>
    </xf>
    <xf numFmtId="3" fontId="41" fillId="26" borderId="16" xfId="130" applyNumberFormat="1" applyFont="1" applyFill="1" applyBorder="1" applyAlignment="1">
      <alignment horizontal="center" vertical="center" wrapText="1"/>
    </xf>
    <xf numFmtId="3" fontId="41" fillId="26" borderId="16" xfId="130" applyNumberFormat="1" applyFont="1" applyFill="1" applyBorder="1" applyAlignment="1">
      <alignment horizontal="center" vertical="center"/>
    </xf>
    <xf numFmtId="0" fontId="38" fillId="0" borderId="46" xfId="0" applyFont="1" applyBorder="1" applyAlignment="1">
      <alignment horizontal="center" vertical="center" wrapText="1"/>
    </xf>
    <xf numFmtId="0" fontId="38" fillId="0" borderId="47" xfId="0" applyFont="1" applyBorder="1" applyAlignment="1">
      <alignment horizontal="center" vertical="center" wrapText="1"/>
    </xf>
    <xf numFmtId="0" fontId="38" fillId="0" borderId="11" xfId="0" applyFont="1" applyBorder="1" applyAlignment="1">
      <alignment horizontal="center" vertical="center" wrapText="1"/>
    </xf>
    <xf numFmtId="0" fontId="38" fillId="0" borderId="35" xfId="0" applyFont="1" applyBorder="1" applyAlignment="1">
      <alignment horizontal="center" vertical="center" wrapText="1"/>
    </xf>
    <xf numFmtId="0" fontId="38" fillId="0" borderId="12" xfId="0" applyFont="1" applyBorder="1" applyAlignment="1">
      <alignment horizontal="center" vertical="center" wrapText="1"/>
    </xf>
    <xf numFmtId="0" fontId="38" fillId="0" borderId="22" xfId="0" applyFont="1" applyBorder="1" applyAlignment="1">
      <alignment horizontal="center" vertical="center" wrapText="1"/>
    </xf>
    <xf numFmtId="3" fontId="41" fillId="26" borderId="23" xfId="130" applyNumberFormat="1" applyFont="1" applyFill="1" applyBorder="1" applyAlignment="1">
      <alignment horizontal="center" vertical="center" wrapText="1"/>
    </xf>
    <xf numFmtId="0" fontId="38" fillId="0" borderId="14" xfId="79" applyFont="1" applyBorder="1" applyAlignment="1">
      <alignment horizontal="center" vertical="center"/>
    </xf>
    <xf numFmtId="0" fontId="38" fillId="0" borderId="24" xfId="79" applyFont="1" applyBorder="1" applyAlignment="1">
      <alignment horizontal="center" vertical="center"/>
    </xf>
    <xf numFmtId="0" fontId="38" fillId="0" borderId="30" xfId="128" applyFont="1" applyBorder="1" applyAlignment="1">
      <alignment horizontal="left" vertical="center" wrapText="1"/>
    </xf>
    <xf numFmtId="0" fontId="38" fillId="0" borderId="14" xfId="128" applyFont="1" applyBorder="1" applyAlignment="1">
      <alignment horizontal="left" vertical="center" wrapText="1"/>
    </xf>
    <xf numFmtId="0" fontId="38" fillId="0" borderId="15" xfId="128" applyFont="1" applyBorder="1" applyAlignment="1">
      <alignment horizontal="left" vertical="center" wrapText="1"/>
    </xf>
    <xf numFmtId="0" fontId="38" fillId="26" borderId="20" xfId="89" applyFont="1" applyFill="1" applyBorder="1" applyAlignment="1">
      <alignment horizontal="center" wrapText="1"/>
    </xf>
    <xf numFmtId="0" fontId="39" fillId="0" borderId="0" xfId="0" applyFont="1" applyAlignment="1">
      <alignment horizontal="left"/>
    </xf>
    <xf numFmtId="0" fontId="38" fillId="0" borderId="59" xfId="89" applyFont="1" applyBorder="1" applyAlignment="1">
      <alignment horizontal="center"/>
    </xf>
    <xf numFmtId="0" fontId="38" fillId="0" borderId="55" xfId="89" applyFont="1" applyBorder="1" applyAlignment="1">
      <alignment horizontal="center"/>
    </xf>
    <xf numFmtId="0" fontId="38" fillId="0" borderId="60" xfId="89" applyFont="1" applyBorder="1" applyAlignment="1">
      <alignment horizontal="center"/>
    </xf>
    <xf numFmtId="0" fontId="41" fillId="0" borderId="44" xfId="130" applyFont="1" applyBorder="1" applyAlignment="1">
      <alignment horizontal="center"/>
    </xf>
    <xf numFmtId="0" fontId="41" fillId="0" borderId="43" xfId="130" applyFont="1" applyBorder="1" applyAlignment="1">
      <alignment horizontal="center"/>
    </xf>
    <xf numFmtId="0" fontId="41" fillId="0" borderId="42" xfId="130" applyFont="1" applyBorder="1" applyAlignment="1">
      <alignment horizontal="center"/>
    </xf>
    <xf numFmtId="0" fontId="38" fillId="26" borderId="17" xfId="89" applyFont="1" applyFill="1" applyBorder="1" applyAlignment="1">
      <alignment horizontal="center" wrapText="1"/>
    </xf>
    <xf numFmtId="0" fontId="38" fillId="26" borderId="21" xfId="89" applyFont="1" applyFill="1" applyBorder="1" applyAlignment="1">
      <alignment horizontal="center" wrapText="1"/>
    </xf>
    <xf numFmtId="0" fontId="43" fillId="0" borderId="14" xfId="128" applyFont="1" applyBorder="1" applyAlignment="1">
      <alignment horizontal="right" vertical="center"/>
    </xf>
    <xf numFmtId="0" fontId="41" fillId="0" borderId="20" xfId="128" applyFont="1" applyBorder="1" applyAlignment="1">
      <alignment horizontal="right" vertical="center"/>
    </xf>
    <xf numFmtId="0" fontId="38" fillId="0" borderId="20" xfId="128" applyFont="1" applyBorder="1" applyAlignment="1">
      <alignment vertical="center"/>
    </xf>
    <xf numFmtId="0" fontId="38" fillId="0" borderId="20" xfId="128" applyFont="1" applyBorder="1" applyAlignment="1">
      <alignment horizontal="left" vertical="center"/>
    </xf>
    <xf numFmtId="0" fontId="38" fillId="0" borderId="20" xfId="128" applyFont="1" applyBorder="1" applyAlignment="1">
      <alignment horizontal="right" vertical="center"/>
    </xf>
    <xf numFmtId="0" fontId="38" fillId="0" borderId="13" xfId="128" applyFont="1" applyBorder="1" applyAlignment="1">
      <alignment vertical="center"/>
    </xf>
    <xf numFmtId="3" fontId="41" fillId="26" borderId="50" xfId="130" applyNumberFormat="1" applyFont="1" applyFill="1" applyBorder="1" applyAlignment="1">
      <alignment horizontal="center" vertical="center" wrapText="1"/>
    </xf>
    <xf numFmtId="185" fontId="41" fillId="26" borderId="17" xfId="60" applyNumberFormat="1" applyFont="1" applyFill="1" applyBorder="1" applyAlignment="1">
      <alignment horizontal="center" vertical="center"/>
    </xf>
    <xf numFmtId="0" fontId="38" fillId="25" borderId="45" xfId="130" applyFont="1" applyFill="1" applyBorder="1" applyAlignment="1">
      <alignment horizontal="center" vertical="center" wrapText="1"/>
    </xf>
    <xf numFmtId="0" fontId="41" fillId="0" borderId="16" xfId="130" applyFont="1" applyBorder="1" applyAlignment="1">
      <alignment horizontal="center"/>
    </xf>
    <xf numFmtId="0" fontId="38" fillId="0" borderId="16" xfId="130" applyFont="1" applyBorder="1" applyAlignment="1">
      <alignment horizontal="center"/>
    </xf>
    <xf numFmtId="0" fontId="38" fillId="26" borderId="16" xfId="89" applyFont="1" applyFill="1" applyBorder="1" applyAlignment="1">
      <alignment horizontal="center" wrapText="1"/>
    </xf>
    <xf numFmtId="0" fontId="41" fillId="25" borderId="16" xfId="73" applyFont="1" applyFill="1" applyBorder="1" applyAlignment="1">
      <alignment horizontal="center" vertical="center" wrapText="1"/>
    </xf>
    <xf numFmtId="4" fontId="41" fillId="25" borderId="16" xfId="73" applyNumberFormat="1" applyFont="1" applyFill="1" applyBorder="1" applyAlignment="1">
      <alignment horizontal="center" vertical="center" wrapText="1"/>
    </xf>
    <xf numFmtId="0" fontId="41" fillId="29" borderId="16" xfId="73" applyFont="1" applyFill="1" applyBorder="1" applyAlignment="1">
      <alignment horizontal="center" vertical="center"/>
    </xf>
    <xf numFmtId="0" fontId="45" fillId="0" borderId="16" xfId="0" applyFont="1" applyBorder="1" applyAlignment="1">
      <alignment horizontal="justify" vertical="center" wrapText="1"/>
    </xf>
    <xf numFmtId="0" fontId="46" fillId="0" borderId="16" xfId="0" applyFont="1" applyBorder="1" applyAlignment="1">
      <alignment horizontal="center" vertical="center"/>
    </xf>
    <xf numFmtId="0" fontId="46" fillId="0" borderId="16" xfId="0" applyFont="1" applyBorder="1" applyAlignment="1">
      <alignment horizontal="center" vertical="center" wrapText="1"/>
    </xf>
    <xf numFmtId="8" fontId="45" fillId="0" borderId="16" xfId="0" applyNumberFormat="1" applyFont="1" applyBorder="1" applyAlignment="1">
      <alignment horizontal="right" vertical="center"/>
    </xf>
    <xf numFmtId="0" fontId="45" fillId="0" borderId="16" xfId="0" applyFont="1" applyBorder="1" applyAlignment="1">
      <alignment horizontal="center" vertical="center"/>
    </xf>
    <xf numFmtId="0" fontId="46" fillId="0" borderId="16" xfId="0" applyFont="1" applyBorder="1" applyAlignment="1">
      <alignment horizontal="justify" vertical="center" wrapText="1"/>
    </xf>
    <xf numFmtId="0" fontId="47" fillId="0" borderId="16" xfId="0" applyFont="1" applyBorder="1" applyAlignment="1">
      <alignment horizontal="justify" vertical="center" wrapText="1"/>
    </xf>
    <xf numFmtId="0" fontId="46" fillId="0" borderId="16" xfId="0" applyFont="1" applyBorder="1" applyAlignment="1">
      <alignment vertical="center" wrapText="1"/>
    </xf>
    <xf numFmtId="0" fontId="47" fillId="0" borderId="16" xfId="0" applyFont="1" applyBorder="1" applyAlignment="1">
      <alignment horizontal="center" vertical="center" wrapText="1"/>
    </xf>
    <xf numFmtId="0" fontId="45" fillId="28" borderId="16" xfId="0" applyFont="1" applyFill="1" applyBorder="1" applyAlignment="1">
      <alignment horizontal="center" vertical="center" wrapText="1"/>
    </xf>
    <xf numFmtId="0" fontId="45" fillId="0" borderId="16" xfId="0" applyFont="1" applyBorder="1" applyAlignment="1">
      <alignment vertical="center" wrapText="1"/>
    </xf>
    <xf numFmtId="0" fontId="45" fillId="0" borderId="16" xfId="0" applyFont="1" applyBorder="1" applyAlignment="1">
      <alignment horizontal="center" vertical="center" wrapText="1"/>
    </xf>
    <xf numFmtId="4" fontId="41" fillId="25" borderId="54" xfId="73" applyNumberFormat="1" applyFont="1" applyFill="1" applyBorder="1" applyAlignment="1">
      <alignment horizontal="center" vertical="center" wrapText="1"/>
    </xf>
    <xf numFmtId="4" fontId="41" fillId="25" borderId="23" xfId="73" applyNumberFormat="1" applyFont="1" applyFill="1" applyBorder="1" applyAlignment="1">
      <alignment horizontal="center" vertical="center" wrapText="1"/>
    </xf>
    <xf numFmtId="0" fontId="41" fillId="30" borderId="17" xfId="73" applyFont="1" applyFill="1" applyBorder="1" applyAlignment="1">
      <alignment horizontal="center" vertical="center"/>
    </xf>
    <xf numFmtId="0" fontId="41" fillId="30" borderId="20" xfId="73" applyFont="1" applyFill="1" applyBorder="1" applyAlignment="1">
      <alignment horizontal="center" vertical="center"/>
    </xf>
    <xf numFmtId="0" fontId="41" fillId="30" borderId="21" xfId="73" applyFont="1" applyFill="1" applyBorder="1" applyAlignment="1">
      <alignment horizontal="center" vertical="center"/>
    </xf>
    <xf numFmtId="8" fontId="41" fillId="30" borderId="16" xfId="73" applyNumberFormat="1" applyFont="1" applyFill="1" applyBorder="1" applyAlignment="1">
      <alignment vertical="center"/>
    </xf>
    <xf numFmtId="0" fontId="41" fillId="30" borderId="16" xfId="73" applyFont="1" applyFill="1" applyBorder="1" applyAlignment="1">
      <alignment horizontal="center" vertical="center"/>
    </xf>
    <xf numFmtId="0" fontId="38" fillId="30" borderId="16" xfId="89" applyFont="1" applyFill="1" applyBorder="1" applyAlignment="1">
      <alignment horizontal="left" wrapText="1"/>
    </xf>
    <xf numFmtId="0" fontId="41" fillId="26" borderId="17" xfId="130" applyFont="1" applyFill="1" applyBorder="1" applyAlignment="1">
      <alignment horizontal="center" vertical="center" wrapText="1"/>
    </xf>
    <xf numFmtId="0" fontId="41" fillId="26" borderId="21" xfId="130" applyFont="1" applyFill="1" applyBorder="1" applyAlignment="1">
      <alignment horizontal="center" vertical="center" wrapText="1"/>
    </xf>
    <xf numFmtId="0" fontId="38" fillId="26" borderId="19" xfId="130" applyFont="1" applyFill="1" applyBorder="1" applyAlignment="1">
      <alignment vertical="center" wrapText="1"/>
    </xf>
    <xf numFmtId="0" fontId="38" fillId="26" borderId="21" xfId="130" applyFont="1" applyFill="1" applyBorder="1" applyAlignment="1">
      <alignment vertical="center" wrapText="1"/>
    </xf>
    <xf numFmtId="3" fontId="41" fillId="26" borderId="17" xfId="130" applyNumberFormat="1" applyFont="1" applyFill="1" applyBorder="1" applyAlignment="1">
      <alignment horizontal="center" vertical="center"/>
    </xf>
    <xf numFmtId="3" fontId="41" fillId="26" borderId="21" xfId="130" applyNumberFormat="1" applyFont="1" applyFill="1" applyBorder="1" applyAlignment="1">
      <alignment horizontal="center" vertical="center"/>
    </xf>
    <xf numFmtId="3" fontId="41" fillId="26" borderId="17" xfId="130" applyNumberFormat="1" applyFont="1" applyFill="1" applyBorder="1" applyAlignment="1">
      <alignment horizontal="center" vertical="center" wrapText="1"/>
    </xf>
    <xf numFmtId="3" fontId="41" fillId="26" borderId="20" xfId="130" applyNumberFormat="1" applyFont="1" applyFill="1" applyBorder="1" applyAlignment="1">
      <alignment horizontal="center" vertical="center" wrapText="1"/>
    </xf>
    <xf numFmtId="3" fontId="41" fillId="26" borderId="21" xfId="130" applyNumberFormat="1" applyFont="1" applyFill="1" applyBorder="1" applyAlignment="1">
      <alignment horizontal="center" vertical="center" wrapText="1"/>
    </xf>
    <xf numFmtId="0" fontId="38" fillId="25" borderId="28" xfId="130" applyFont="1" applyFill="1" applyBorder="1" applyAlignment="1">
      <alignment horizontal="center" vertical="center" wrapText="1"/>
    </xf>
    <xf numFmtId="0" fontId="38" fillId="25" borderId="51" xfId="130" applyFont="1" applyFill="1" applyBorder="1" applyAlignment="1">
      <alignment horizontal="center" vertical="center" wrapText="1"/>
    </xf>
    <xf numFmtId="0" fontId="41" fillId="24" borderId="25" xfId="73" applyFont="1" applyFill="1" applyBorder="1" applyAlignment="1">
      <alignment horizontal="left" vertical="center"/>
    </xf>
    <xf numFmtId="0" fontId="41" fillId="24" borderId="28" xfId="73" applyFont="1" applyFill="1" applyBorder="1" applyAlignment="1">
      <alignment horizontal="left" vertical="center"/>
    </xf>
    <xf numFmtId="0" fontId="41" fillId="24" borderId="51" xfId="73" applyFont="1" applyFill="1" applyBorder="1" applyAlignment="1">
      <alignment horizontal="left" vertical="center"/>
    </xf>
    <xf numFmtId="0" fontId="38" fillId="27" borderId="48" xfId="89" applyFont="1" applyFill="1" applyBorder="1" applyAlignment="1">
      <alignment horizontal="justify" vertical="center" wrapText="1"/>
    </xf>
    <xf numFmtId="0" fontId="38" fillId="27" borderId="40" xfId="89" applyFont="1" applyFill="1" applyBorder="1" applyAlignment="1">
      <alignment horizontal="justify" vertical="center" wrapText="1"/>
    </xf>
    <xf numFmtId="0" fontId="38" fillId="27" borderId="47" xfId="89" applyFont="1" applyFill="1" applyBorder="1" applyAlignment="1">
      <alignment horizontal="justify" vertical="center" wrapText="1"/>
    </xf>
    <xf numFmtId="0" fontId="38" fillId="27" borderId="50" xfId="89" applyFont="1" applyFill="1" applyBorder="1" applyAlignment="1">
      <alignment horizontal="justify" vertical="center" wrapText="1"/>
    </xf>
    <xf numFmtId="0" fontId="38" fillId="27" borderId="41" xfId="89" applyFont="1" applyFill="1" applyBorder="1" applyAlignment="1">
      <alignment horizontal="justify" vertical="center" wrapText="1"/>
    </xf>
    <xf numFmtId="0" fontId="38" fillId="27" borderId="49" xfId="89" applyFont="1" applyFill="1" applyBorder="1" applyAlignment="1">
      <alignment horizontal="justify" vertical="center" wrapText="1"/>
    </xf>
    <xf numFmtId="0" fontId="41" fillId="0" borderId="53" xfId="130" applyFont="1" applyBorder="1" applyAlignment="1">
      <alignment horizontal="center"/>
    </xf>
    <xf numFmtId="0" fontId="41" fillId="0" borderId="41" xfId="130" applyFont="1" applyBorder="1" applyAlignment="1">
      <alignment horizontal="center"/>
    </xf>
    <xf numFmtId="0" fontId="41" fillId="0" borderId="52" xfId="130" applyFont="1" applyBorder="1" applyAlignment="1">
      <alignment horizontal="center"/>
    </xf>
    <xf numFmtId="0" fontId="41" fillId="30" borderId="36" xfId="73" applyFont="1" applyFill="1" applyBorder="1" applyAlignment="1">
      <alignment horizontal="center" vertical="center"/>
    </xf>
    <xf numFmtId="0" fontId="41" fillId="30" borderId="14" xfId="73" applyFont="1" applyFill="1" applyBorder="1" applyAlignment="1">
      <alignment horizontal="center" vertical="center"/>
    </xf>
    <xf numFmtId="0" fontId="41" fillId="30" borderId="15" xfId="73" applyFont="1" applyFill="1" applyBorder="1" applyAlignment="1">
      <alignment horizontal="center" vertical="center"/>
    </xf>
  </cellXfs>
  <cellStyles count="253">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calcChain" Target="calcChain.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customXml" Target="../customXml/item1.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theme" Target="theme/theme1.xml"/><Relationship Id="rId119" Type="http://schemas.openxmlformats.org/officeDocument/2006/relationships/customXml" Target="../customXml/item2.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ustomXml" Target="../customXml/item3.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styles" Target="styles.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sharedStrings" Target="sharedStrings.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1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L210"/>
  <sheetViews>
    <sheetView showGridLines="0" tabSelected="1" view="pageBreakPreview" zoomScaleNormal="55" zoomScaleSheetLayoutView="100" zoomScalePageLayoutView="70" workbookViewId="0"/>
  </sheetViews>
  <sheetFormatPr baseColWidth="10" defaultColWidth="11.5" defaultRowHeight="14"/>
  <cols>
    <col min="1" max="2" width="4.5" style="1" customWidth="1"/>
    <col min="3" max="3" width="4.6640625" style="1" bestFit="1" customWidth="1"/>
    <col min="4" max="4" width="73.33203125" style="1" customWidth="1"/>
    <col min="5" max="5" width="8.6640625" style="1" customWidth="1"/>
    <col min="6" max="6" width="12.1640625" style="1" bestFit="1" customWidth="1"/>
    <col min="7" max="7" width="19.6640625" style="1" bestFit="1" customWidth="1"/>
    <col min="8" max="8" width="20.33203125" style="1" customWidth="1"/>
    <col min="9" max="10" width="19.6640625" style="1" customWidth="1"/>
    <col min="11" max="11" width="30" style="1" customWidth="1"/>
    <col min="12" max="13" width="4.5" style="1" customWidth="1"/>
    <col min="14" max="16384" width="11.5" style="1"/>
  </cols>
  <sheetData>
    <row r="1" spans="1:12">
      <c r="A1" s="1" t="s">
        <v>221</v>
      </c>
      <c r="B1" s="77" t="s">
        <v>0</v>
      </c>
      <c r="C1" s="77"/>
      <c r="D1" s="77"/>
    </row>
    <row r="2" spans="1:12">
      <c r="B2" s="77" t="s">
        <v>1</v>
      </c>
      <c r="C2" s="77"/>
    </row>
    <row r="3" spans="1:12" ht="15" thickBot="1">
      <c r="B3" s="5"/>
      <c r="C3" s="6"/>
    </row>
    <row r="4" spans="1:12" ht="15" thickTop="1">
      <c r="B4" s="78"/>
      <c r="C4" s="79"/>
      <c r="D4" s="79"/>
      <c r="E4" s="79"/>
      <c r="F4" s="79"/>
      <c r="G4" s="79"/>
      <c r="H4" s="79"/>
      <c r="I4" s="79"/>
      <c r="J4" s="79"/>
      <c r="K4" s="79"/>
      <c r="L4" s="80"/>
    </row>
    <row r="5" spans="1:12">
      <c r="B5" s="3"/>
      <c r="C5" s="95" t="s">
        <v>2</v>
      </c>
      <c r="D5" s="95"/>
      <c r="E5" s="95"/>
      <c r="F5" s="95"/>
      <c r="G5" s="95"/>
      <c r="H5" s="95"/>
      <c r="I5" s="95"/>
      <c r="J5" s="95"/>
      <c r="K5" s="95"/>
      <c r="L5" s="4"/>
    </row>
    <row r="6" spans="1:12">
      <c r="B6" s="3"/>
      <c r="C6" s="96" t="s">
        <v>3</v>
      </c>
      <c r="D6" s="96"/>
      <c r="E6" s="96"/>
      <c r="F6" s="96"/>
      <c r="G6" s="96"/>
      <c r="H6" s="96"/>
      <c r="I6" s="96"/>
      <c r="J6" s="96"/>
      <c r="K6" s="96"/>
      <c r="L6" s="4"/>
    </row>
    <row r="7" spans="1:12" s="2" customFormat="1">
      <c r="B7" s="48"/>
      <c r="C7" s="120" t="s">
        <v>4</v>
      </c>
      <c r="D7" s="120"/>
      <c r="E7" s="120"/>
      <c r="F7" s="120"/>
      <c r="G7" s="120"/>
      <c r="H7" s="120"/>
      <c r="I7" s="120"/>
      <c r="J7" s="120"/>
      <c r="K7" s="120"/>
      <c r="L7" s="7"/>
    </row>
    <row r="8" spans="1:12" ht="18" customHeight="1">
      <c r="B8" s="3"/>
      <c r="C8" s="120"/>
      <c r="D8" s="120"/>
      <c r="E8" s="120"/>
      <c r="F8" s="120"/>
      <c r="G8" s="120"/>
      <c r="H8" s="120"/>
      <c r="I8" s="120"/>
      <c r="J8" s="120"/>
      <c r="K8" s="120"/>
      <c r="L8" s="4"/>
    </row>
    <row r="9" spans="1:12" ht="32" customHeight="1">
      <c r="B9" s="3"/>
      <c r="C9" s="97" t="s">
        <v>5</v>
      </c>
      <c r="D9" s="97"/>
      <c r="E9" s="97"/>
      <c r="F9" s="97"/>
      <c r="G9" s="97"/>
      <c r="H9" s="97"/>
      <c r="I9" s="97"/>
      <c r="J9" s="97"/>
      <c r="K9" s="97"/>
      <c r="L9" s="4"/>
    </row>
    <row r="10" spans="1:12">
      <c r="B10" s="3"/>
      <c r="C10" s="98" t="s">
        <v>6</v>
      </c>
      <c r="D10" s="98" t="s">
        <v>7</v>
      </c>
      <c r="E10" s="98" t="s">
        <v>8</v>
      </c>
      <c r="F10" s="98" t="s">
        <v>9</v>
      </c>
      <c r="G10" s="99" t="s">
        <v>217</v>
      </c>
      <c r="H10" s="113" t="s">
        <v>16</v>
      </c>
      <c r="I10" s="113" t="s">
        <v>215</v>
      </c>
      <c r="J10" s="113" t="s">
        <v>26</v>
      </c>
      <c r="K10" s="99" t="s">
        <v>218</v>
      </c>
      <c r="L10" s="4"/>
    </row>
    <row r="11" spans="1:12" ht="35" customHeight="1">
      <c r="B11" s="3"/>
      <c r="C11" s="98"/>
      <c r="D11" s="98"/>
      <c r="E11" s="98"/>
      <c r="F11" s="98"/>
      <c r="G11" s="99"/>
      <c r="H11" s="114"/>
      <c r="I11" s="114"/>
      <c r="J11" s="114"/>
      <c r="K11" s="99"/>
      <c r="L11" s="4"/>
    </row>
    <row r="12" spans="1:12">
      <c r="B12" s="3"/>
      <c r="C12" s="119" t="s">
        <v>27</v>
      </c>
      <c r="D12" s="119"/>
      <c r="E12" s="119"/>
      <c r="F12" s="119"/>
      <c r="G12" s="119"/>
      <c r="H12" s="119"/>
      <c r="I12" s="119"/>
      <c r="J12" s="119"/>
      <c r="K12" s="119"/>
      <c r="L12" s="4"/>
    </row>
    <row r="13" spans="1:12">
      <c r="B13" s="3"/>
      <c r="C13" s="100" t="s">
        <v>28</v>
      </c>
      <c r="D13" s="100"/>
      <c r="E13" s="100"/>
      <c r="F13" s="100"/>
      <c r="G13" s="100"/>
      <c r="H13" s="100"/>
      <c r="I13" s="100"/>
      <c r="J13" s="100"/>
      <c r="K13" s="100"/>
      <c r="L13" s="4"/>
    </row>
    <row r="14" spans="1:12" ht="45">
      <c r="B14" s="3"/>
      <c r="C14" s="10">
        <v>1</v>
      </c>
      <c r="D14" s="101" t="s">
        <v>29</v>
      </c>
      <c r="E14" s="102" t="s">
        <v>59</v>
      </c>
      <c r="F14" s="103">
        <v>1</v>
      </c>
      <c r="G14" s="104">
        <v>219019.99</v>
      </c>
      <c r="H14" s="104">
        <f>ROUND(G14*0.14,2)</f>
        <v>30662.799999999999</v>
      </c>
      <c r="I14" s="104">
        <f>ROUND(G14*0.03%,2)</f>
        <v>65.709999999999994</v>
      </c>
      <c r="J14" s="104">
        <f>ROUND(G14*0.06,2)</f>
        <v>13141.2</v>
      </c>
      <c r="K14" s="8">
        <f>SUM(G14:J14)</f>
        <v>262889.69999999995</v>
      </c>
      <c r="L14" s="4"/>
    </row>
    <row r="15" spans="1:12" ht="30">
      <c r="B15" s="3"/>
      <c r="C15" s="10">
        <v>2</v>
      </c>
      <c r="D15" s="101" t="s">
        <v>30</v>
      </c>
      <c r="E15" s="102" t="s">
        <v>60</v>
      </c>
      <c r="F15" s="105">
        <v>1</v>
      </c>
      <c r="G15" s="104">
        <v>57146.91</v>
      </c>
      <c r="H15" s="104">
        <f t="shared" ref="H15:H43" si="0">ROUND(G15*0.14,2)</f>
        <v>8000.57</v>
      </c>
      <c r="I15" s="104">
        <f t="shared" ref="I15:I43" si="1">ROUND(G15*0.03%,2)</f>
        <v>17.14</v>
      </c>
      <c r="J15" s="104">
        <f t="shared" ref="J15:J43" si="2">ROUND(G15*0.06,2)</f>
        <v>3428.81</v>
      </c>
      <c r="K15" s="8">
        <f t="shared" ref="K15:K43" si="3">SUM(G15:J15)</f>
        <v>68593.430000000008</v>
      </c>
      <c r="L15" s="4"/>
    </row>
    <row r="16" spans="1:12" ht="30">
      <c r="B16" s="3"/>
      <c r="C16" s="10">
        <v>3</v>
      </c>
      <c r="D16" s="101" t="s">
        <v>31</v>
      </c>
      <c r="E16" s="102" t="s">
        <v>60</v>
      </c>
      <c r="F16" s="105">
        <v>1</v>
      </c>
      <c r="G16" s="104">
        <v>230180.82</v>
      </c>
      <c r="H16" s="104">
        <f t="shared" si="0"/>
        <v>32225.31</v>
      </c>
      <c r="I16" s="104">
        <f t="shared" si="1"/>
        <v>69.05</v>
      </c>
      <c r="J16" s="104">
        <f t="shared" si="2"/>
        <v>13810.85</v>
      </c>
      <c r="K16" s="8">
        <f t="shared" si="3"/>
        <v>276286.02999999997</v>
      </c>
      <c r="L16" s="4"/>
    </row>
    <row r="17" spans="2:12" ht="30">
      <c r="B17" s="3"/>
      <c r="C17" s="10">
        <v>4</v>
      </c>
      <c r="D17" s="101" t="s">
        <v>32</v>
      </c>
      <c r="E17" s="102" t="s">
        <v>61</v>
      </c>
      <c r="F17" s="105">
        <v>1</v>
      </c>
      <c r="G17" s="104">
        <v>26412</v>
      </c>
      <c r="H17" s="104">
        <f t="shared" si="0"/>
        <v>3697.68</v>
      </c>
      <c r="I17" s="104">
        <f t="shared" si="1"/>
        <v>7.92</v>
      </c>
      <c r="J17" s="104">
        <f t="shared" si="2"/>
        <v>1584.72</v>
      </c>
      <c r="K17" s="8">
        <f t="shared" si="3"/>
        <v>31702.32</v>
      </c>
      <c r="L17" s="4"/>
    </row>
    <row r="18" spans="2:12" ht="15">
      <c r="B18" s="3"/>
      <c r="C18" s="10">
        <v>5</v>
      </c>
      <c r="D18" s="101" t="s">
        <v>33</v>
      </c>
      <c r="E18" s="102" t="s">
        <v>60</v>
      </c>
      <c r="F18" s="105">
        <v>1</v>
      </c>
      <c r="G18" s="104">
        <v>34851</v>
      </c>
      <c r="H18" s="104">
        <f t="shared" si="0"/>
        <v>4879.1400000000003</v>
      </c>
      <c r="I18" s="104">
        <f t="shared" si="1"/>
        <v>10.46</v>
      </c>
      <c r="J18" s="104">
        <f t="shared" si="2"/>
        <v>2091.06</v>
      </c>
      <c r="K18" s="8">
        <f t="shared" si="3"/>
        <v>41831.659999999996</v>
      </c>
      <c r="L18" s="4"/>
    </row>
    <row r="19" spans="2:12" ht="30">
      <c r="B19" s="3"/>
      <c r="C19" s="10">
        <v>6</v>
      </c>
      <c r="D19" s="101" t="s">
        <v>34</v>
      </c>
      <c r="E19" s="103" t="s">
        <v>61</v>
      </c>
      <c r="F19" s="105">
        <v>1</v>
      </c>
      <c r="G19" s="104">
        <v>53989.87</v>
      </c>
      <c r="H19" s="104">
        <f t="shared" si="0"/>
        <v>7558.58</v>
      </c>
      <c r="I19" s="104">
        <f t="shared" si="1"/>
        <v>16.2</v>
      </c>
      <c r="J19" s="104">
        <f t="shared" si="2"/>
        <v>3239.39</v>
      </c>
      <c r="K19" s="8">
        <f t="shared" si="3"/>
        <v>64804.04</v>
      </c>
      <c r="L19" s="4"/>
    </row>
    <row r="20" spans="2:12" ht="30">
      <c r="B20" s="3"/>
      <c r="C20" s="10">
        <v>7</v>
      </c>
      <c r="D20" s="101" t="s">
        <v>35</v>
      </c>
      <c r="E20" s="103" t="s">
        <v>61</v>
      </c>
      <c r="F20" s="105">
        <v>1</v>
      </c>
      <c r="G20" s="104">
        <v>33442.82</v>
      </c>
      <c r="H20" s="104">
        <f t="shared" si="0"/>
        <v>4681.99</v>
      </c>
      <c r="I20" s="104">
        <f t="shared" si="1"/>
        <v>10.029999999999999</v>
      </c>
      <c r="J20" s="104">
        <f t="shared" si="2"/>
        <v>2006.57</v>
      </c>
      <c r="K20" s="8">
        <f t="shared" si="3"/>
        <v>40141.409999999996</v>
      </c>
      <c r="L20" s="4"/>
    </row>
    <row r="21" spans="2:12" ht="15">
      <c r="B21" s="3"/>
      <c r="C21" s="10">
        <v>8</v>
      </c>
      <c r="D21" s="101" t="s">
        <v>36</v>
      </c>
      <c r="E21" s="103" t="s">
        <v>61</v>
      </c>
      <c r="F21" s="105">
        <v>1</v>
      </c>
      <c r="G21" s="104">
        <v>30992.42</v>
      </c>
      <c r="H21" s="104">
        <f t="shared" si="0"/>
        <v>4338.9399999999996</v>
      </c>
      <c r="I21" s="104">
        <f t="shared" si="1"/>
        <v>9.3000000000000007</v>
      </c>
      <c r="J21" s="104">
        <f t="shared" si="2"/>
        <v>1859.55</v>
      </c>
      <c r="K21" s="8">
        <f t="shared" si="3"/>
        <v>37200.210000000006</v>
      </c>
      <c r="L21" s="4"/>
    </row>
    <row r="22" spans="2:12" ht="30">
      <c r="B22" s="3"/>
      <c r="C22" s="10">
        <v>9</v>
      </c>
      <c r="D22" s="101" t="s">
        <v>37</v>
      </c>
      <c r="E22" s="103" t="s">
        <v>62</v>
      </c>
      <c r="F22" s="105">
        <v>1</v>
      </c>
      <c r="G22" s="104">
        <v>72907.429999999993</v>
      </c>
      <c r="H22" s="104">
        <f t="shared" si="0"/>
        <v>10207.040000000001</v>
      </c>
      <c r="I22" s="104">
        <f t="shared" si="1"/>
        <v>21.87</v>
      </c>
      <c r="J22" s="104">
        <f t="shared" si="2"/>
        <v>4374.45</v>
      </c>
      <c r="K22" s="8">
        <f t="shared" si="3"/>
        <v>87510.79</v>
      </c>
      <c r="L22" s="4"/>
    </row>
    <row r="23" spans="2:12" ht="30">
      <c r="B23" s="3"/>
      <c r="C23" s="10">
        <v>10</v>
      </c>
      <c r="D23" s="101" t="s">
        <v>38</v>
      </c>
      <c r="E23" s="103" t="s">
        <v>61</v>
      </c>
      <c r="F23" s="105">
        <v>1</v>
      </c>
      <c r="G23" s="104">
        <v>24570.04</v>
      </c>
      <c r="H23" s="104">
        <f t="shared" si="0"/>
        <v>3439.81</v>
      </c>
      <c r="I23" s="104">
        <f t="shared" si="1"/>
        <v>7.37</v>
      </c>
      <c r="J23" s="104">
        <f t="shared" si="2"/>
        <v>1474.2</v>
      </c>
      <c r="K23" s="8">
        <f t="shared" si="3"/>
        <v>29491.420000000002</v>
      </c>
      <c r="L23" s="4"/>
    </row>
    <row r="24" spans="2:12" ht="45">
      <c r="B24" s="3"/>
      <c r="C24" s="10">
        <v>11</v>
      </c>
      <c r="D24" s="101" t="s">
        <v>39</v>
      </c>
      <c r="E24" s="102" t="s">
        <v>61</v>
      </c>
      <c r="F24" s="105">
        <v>1</v>
      </c>
      <c r="G24" s="104">
        <v>80712.600000000006</v>
      </c>
      <c r="H24" s="104">
        <f t="shared" si="0"/>
        <v>11299.76</v>
      </c>
      <c r="I24" s="104">
        <f t="shared" si="1"/>
        <v>24.21</v>
      </c>
      <c r="J24" s="104">
        <f t="shared" si="2"/>
        <v>4842.76</v>
      </c>
      <c r="K24" s="8">
        <f t="shared" si="3"/>
        <v>96879.33</v>
      </c>
      <c r="L24" s="4"/>
    </row>
    <row r="25" spans="2:12" ht="60">
      <c r="B25" s="3"/>
      <c r="C25" s="10">
        <v>12</v>
      </c>
      <c r="D25" s="101" t="s">
        <v>40</v>
      </c>
      <c r="E25" s="102" t="s">
        <v>61</v>
      </c>
      <c r="F25" s="105">
        <v>1</v>
      </c>
      <c r="G25" s="104">
        <v>107198.74</v>
      </c>
      <c r="H25" s="104">
        <f t="shared" si="0"/>
        <v>15007.82</v>
      </c>
      <c r="I25" s="104">
        <f t="shared" si="1"/>
        <v>32.159999999999997</v>
      </c>
      <c r="J25" s="104">
        <f t="shared" si="2"/>
        <v>6431.92</v>
      </c>
      <c r="K25" s="8">
        <f t="shared" si="3"/>
        <v>128670.64</v>
      </c>
      <c r="L25" s="4"/>
    </row>
    <row r="26" spans="2:12" ht="30">
      <c r="B26" s="3"/>
      <c r="C26" s="10">
        <v>13</v>
      </c>
      <c r="D26" s="101" t="s">
        <v>41</v>
      </c>
      <c r="E26" s="102" t="s">
        <v>60</v>
      </c>
      <c r="F26" s="105">
        <v>1</v>
      </c>
      <c r="G26" s="104">
        <v>17927.189999999999</v>
      </c>
      <c r="H26" s="104">
        <f t="shared" si="0"/>
        <v>2509.81</v>
      </c>
      <c r="I26" s="104">
        <f t="shared" si="1"/>
        <v>5.38</v>
      </c>
      <c r="J26" s="104">
        <f t="shared" si="2"/>
        <v>1075.6300000000001</v>
      </c>
      <c r="K26" s="8">
        <f t="shared" si="3"/>
        <v>21518.010000000002</v>
      </c>
      <c r="L26" s="4"/>
    </row>
    <row r="27" spans="2:12" ht="30">
      <c r="B27" s="3"/>
      <c r="C27" s="10">
        <v>14</v>
      </c>
      <c r="D27" s="101" t="s">
        <v>42</v>
      </c>
      <c r="E27" s="102" t="s">
        <v>60</v>
      </c>
      <c r="F27" s="105">
        <v>1</v>
      </c>
      <c r="G27" s="104">
        <v>59487.07</v>
      </c>
      <c r="H27" s="104">
        <f t="shared" si="0"/>
        <v>8328.19</v>
      </c>
      <c r="I27" s="104">
        <f t="shared" si="1"/>
        <v>17.850000000000001</v>
      </c>
      <c r="J27" s="104">
        <f t="shared" si="2"/>
        <v>3569.22</v>
      </c>
      <c r="K27" s="8">
        <f t="shared" si="3"/>
        <v>71402.33</v>
      </c>
      <c r="L27" s="4"/>
    </row>
    <row r="28" spans="2:12" ht="30">
      <c r="B28" s="3"/>
      <c r="C28" s="10">
        <v>15</v>
      </c>
      <c r="D28" s="101" t="s">
        <v>43</v>
      </c>
      <c r="E28" s="102" t="s">
        <v>63</v>
      </c>
      <c r="F28" s="105">
        <v>1</v>
      </c>
      <c r="G28" s="104">
        <v>78450</v>
      </c>
      <c r="H28" s="104">
        <f t="shared" si="0"/>
        <v>10983</v>
      </c>
      <c r="I28" s="104">
        <f t="shared" si="1"/>
        <v>23.54</v>
      </c>
      <c r="J28" s="104">
        <f t="shared" si="2"/>
        <v>4707</v>
      </c>
      <c r="K28" s="8">
        <f t="shared" si="3"/>
        <v>94163.54</v>
      </c>
      <c r="L28" s="4"/>
    </row>
    <row r="29" spans="2:12" ht="45">
      <c r="B29" s="3"/>
      <c r="C29" s="10">
        <v>16</v>
      </c>
      <c r="D29" s="101" t="s">
        <v>44</v>
      </c>
      <c r="E29" s="102" t="s">
        <v>63</v>
      </c>
      <c r="F29" s="105">
        <v>1</v>
      </c>
      <c r="G29" s="104">
        <v>14200</v>
      </c>
      <c r="H29" s="104">
        <f t="shared" si="0"/>
        <v>1988</v>
      </c>
      <c r="I29" s="104">
        <f t="shared" si="1"/>
        <v>4.26</v>
      </c>
      <c r="J29" s="104">
        <f t="shared" si="2"/>
        <v>852</v>
      </c>
      <c r="K29" s="8">
        <f t="shared" si="3"/>
        <v>17044.260000000002</v>
      </c>
      <c r="L29" s="4"/>
    </row>
    <row r="30" spans="2:12" ht="30">
      <c r="B30" s="3"/>
      <c r="C30" s="10">
        <v>17</v>
      </c>
      <c r="D30" s="106" t="s">
        <v>45</v>
      </c>
      <c r="E30" s="102" t="s">
        <v>61</v>
      </c>
      <c r="F30" s="105">
        <v>1</v>
      </c>
      <c r="G30" s="104">
        <v>65120</v>
      </c>
      <c r="H30" s="104">
        <f t="shared" si="0"/>
        <v>9116.7999999999993</v>
      </c>
      <c r="I30" s="104">
        <f t="shared" si="1"/>
        <v>19.54</v>
      </c>
      <c r="J30" s="104">
        <f t="shared" si="2"/>
        <v>3907.2</v>
      </c>
      <c r="K30" s="8">
        <f t="shared" si="3"/>
        <v>78163.539999999994</v>
      </c>
      <c r="L30" s="4"/>
    </row>
    <row r="31" spans="2:12" ht="30">
      <c r="B31" s="3"/>
      <c r="C31" s="10">
        <v>18</v>
      </c>
      <c r="D31" s="101" t="s">
        <v>46</v>
      </c>
      <c r="E31" s="102" t="s">
        <v>62</v>
      </c>
      <c r="F31" s="105">
        <v>1</v>
      </c>
      <c r="G31" s="104">
        <v>47650</v>
      </c>
      <c r="H31" s="104">
        <f t="shared" si="0"/>
        <v>6671</v>
      </c>
      <c r="I31" s="104">
        <f t="shared" si="1"/>
        <v>14.3</v>
      </c>
      <c r="J31" s="104">
        <f t="shared" si="2"/>
        <v>2859</v>
      </c>
      <c r="K31" s="8">
        <f t="shared" si="3"/>
        <v>57194.3</v>
      </c>
      <c r="L31" s="4"/>
    </row>
    <row r="32" spans="2:12" ht="45">
      <c r="B32" s="3"/>
      <c r="C32" s="10">
        <v>19</v>
      </c>
      <c r="D32" s="101" t="s">
        <v>47</v>
      </c>
      <c r="E32" s="102" t="s">
        <v>61</v>
      </c>
      <c r="F32" s="105">
        <v>1</v>
      </c>
      <c r="G32" s="104">
        <v>102881.2</v>
      </c>
      <c r="H32" s="104">
        <f t="shared" si="0"/>
        <v>14403.37</v>
      </c>
      <c r="I32" s="104">
        <f t="shared" si="1"/>
        <v>30.86</v>
      </c>
      <c r="J32" s="104">
        <f t="shared" si="2"/>
        <v>6172.87</v>
      </c>
      <c r="K32" s="8">
        <f t="shared" si="3"/>
        <v>123488.29999999999</v>
      </c>
      <c r="L32" s="4"/>
    </row>
    <row r="33" spans="2:12" ht="30">
      <c r="B33" s="3"/>
      <c r="C33" s="10">
        <v>20</v>
      </c>
      <c r="D33" s="106" t="s">
        <v>48</v>
      </c>
      <c r="E33" s="102" t="s">
        <v>61</v>
      </c>
      <c r="F33" s="105">
        <v>1</v>
      </c>
      <c r="G33" s="104">
        <v>45251</v>
      </c>
      <c r="H33" s="104">
        <f t="shared" si="0"/>
        <v>6335.14</v>
      </c>
      <c r="I33" s="104">
        <f t="shared" si="1"/>
        <v>13.58</v>
      </c>
      <c r="J33" s="104">
        <f t="shared" si="2"/>
        <v>2715.06</v>
      </c>
      <c r="K33" s="8">
        <f t="shared" si="3"/>
        <v>54314.78</v>
      </c>
      <c r="L33" s="4"/>
    </row>
    <row r="34" spans="2:12" ht="30">
      <c r="B34" s="3"/>
      <c r="C34" s="10">
        <v>21</v>
      </c>
      <c r="D34" s="106" t="s">
        <v>49</v>
      </c>
      <c r="E34" s="102" t="s">
        <v>61</v>
      </c>
      <c r="F34" s="105">
        <v>1</v>
      </c>
      <c r="G34" s="104">
        <v>49971.45</v>
      </c>
      <c r="H34" s="104">
        <f t="shared" si="0"/>
        <v>6996</v>
      </c>
      <c r="I34" s="104">
        <f t="shared" si="1"/>
        <v>14.99</v>
      </c>
      <c r="J34" s="104">
        <f t="shared" si="2"/>
        <v>2998.29</v>
      </c>
      <c r="K34" s="8">
        <f t="shared" si="3"/>
        <v>59980.729999999996</v>
      </c>
      <c r="L34" s="4"/>
    </row>
    <row r="35" spans="2:12" ht="30">
      <c r="B35" s="3"/>
      <c r="C35" s="10">
        <v>22</v>
      </c>
      <c r="D35" s="106" t="s">
        <v>50</v>
      </c>
      <c r="E35" s="102" t="s">
        <v>63</v>
      </c>
      <c r="F35" s="105">
        <v>1</v>
      </c>
      <c r="G35" s="104">
        <v>10622.07</v>
      </c>
      <c r="H35" s="104">
        <f t="shared" si="0"/>
        <v>1487.09</v>
      </c>
      <c r="I35" s="104">
        <f t="shared" si="1"/>
        <v>3.19</v>
      </c>
      <c r="J35" s="104">
        <f t="shared" si="2"/>
        <v>637.32000000000005</v>
      </c>
      <c r="K35" s="8">
        <f t="shared" si="3"/>
        <v>12749.67</v>
      </c>
      <c r="L35" s="4"/>
    </row>
    <row r="36" spans="2:12" ht="30">
      <c r="B36" s="3"/>
      <c r="C36" s="10">
        <v>23</v>
      </c>
      <c r="D36" s="101" t="s">
        <v>51</v>
      </c>
      <c r="E36" s="102" t="s">
        <v>61</v>
      </c>
      <c r="F36" s="105">
        <v>1</v>
      </c>
      <c r="G36" s="104">
        <v>12450</v>
      </c>
      <c r="H36" s="104">
        <f t="shared" si="0"/>
        <v>1743</v>
      </c>
      <c r="I36" s="104">
        <f t="shared" si="1"/>
        <v>3.74</v>
      </c>
      <c r="J36" s="104">
        <f t="shared" si="2"/>
        <v>747</v>
      </c>
      <c r="K36" s="8">
        <f t="shared" si="3"/>
        <v>14943.74</v>
      </c>
      <c r="L36" s="4"/>
    </row>
    <row r="37" spans="2:12" ht="15">
      <c r="B37" s="3"/>
      <c r="C37" s="10">
        <v>24</v>
      </c>
      <c r="D37" s="101" t="s">
        <v>52</v>
      </c>
      <c r="E37" s="102" t="s">
        <v>63</v>
      </c>
      <c r="F37" s="105">
        <v>1</v>
      </c>
      <c r="G37" s="104">
        <v>64649.11</v>
      </c>
      <c r="H37" s="104">
        <f t="shared" si="0"/>
        <v>9050.8799999999992</v>
      </c>
      <c r="I37" s="104">
        <f t="shared" si="1"/>
        <v>19.39</v>
      </c>
      <c r="J37" s="104">
        <f t="shared" si="2"/>
        <v>3878.95</v>
      </c>
      <c r="K37" s="8">
        <f t="shared" si="3"/>
        <v>77598.33</v>
      </c>
      <c r="L37" s="4"/>
    </row>
    <row r="38" spans="2:12" ht="45">
      <c r="B38" s="3"/>
      <c r="C38" s="10">
        <v>25</v>
      </c>
      <c r="D38" s="106" t="s">
        <v>53</v>
      </c>
      <c r="E38" s="102" t="s">
        <v>61</v>
      </c>
      <c r="F38" s="105">
        <v>1</v>
      </c>
      <c r="G38" s="104">
        <v>51540</v>
      </c>
      <c r="H38" s="104">
        <f t="shared" si="0"/>
        <v>7215.6</v>
      </c>
      <c r="I38" s="104">
        <f t="shared" si="1"/>
        <v>15.46</v>
      </c>
      <c r="J38" s="104">
        <f t="shared" si="2"/>
        <v>3092.4</v>
      </c>
      <c r="K38" s="8">
        <f t="shared" si="3"/>
        <v>61863.46</v>
      </c>
      <c r="L38" s="4"/>
    </row>
    <row r="39" spans="2:12" ht="45">
      <c r="B39" s="3"/>
      <c r="C39" s="10">
        <v>26</v>
      </c>
      <c r="D39" s="106" t="s">
        <v>54</v>
      </c>
      <c r="E39" s="102" t="s">
        <v>61</v>
      </c>
      <c r="F39" s="105">
        <v>1</v>
      </c>
      <c r="G39" s="104">
        <v>124500</v>
      </c>
      <c r="H39" s="104">
        <f t="shared" si="0"/>
        <v>17430</v>
      </c>
      <c r="I39" s="104">
        <f t="shared" si="1"/>
        <v>37.35</v>
      </c>
      <c r="J39" s="104">
        <f t="shared" si="2"/>
        <v>7470</v>
      </c>
      <c r="K39" s="8">
        <f t="shared" si="3"/>
        <v>149437.35</v>
      </c>
      <c r="L39" s="4"/>
    </row>
    <row r="40" spans="2:12" ht="30">
      <c r="B40" s="3"/>
      <c r="C40" s="10">
        <v>27</v>
      </c>
      <c r="D40" s="106" t="s">
        <v>55</v>
      </c>
      <c r="E40" s="102" t="s">
        <v>63</v>
      </c>
      <c r="F40" s="105">
        <v>1</v>
      </c>
      <c r="G40" s="104">
        <v>52437.25</v>
      </c>
      <c r="H40" s="104">
        <f t="shared" si="0"/>
        <v>7341.22</v>
      </c>
      <c r="I40" s="104">
        <f t="shared" si="1"/>
        <v>15.73</v>
      </c>
      <c r="J40" s="104">
        <f t="shared" si="2"/>
        <v>3146.24</v>
      </c>
      <c r="K40" s="8">
        <f t="shared" si="3"/>
        <v>62940.44</v>
      </c>
      <c r="L40" s="4"/>
    </row>
    <row r="41" spans="2:12" ht="45">
      <c r="B41" s="3"/>
      <c r="C41" s="10">
        <v>28</v>
      </c>
      <c r="D41" s="106" t="s">
        <v>56</v>
      </c>
      <c r="E41" s="102" t="s">
        <v>61</v>
      </c>
      <c r="F41" s="105">
        <v>1</v>
      </c>
      <c r="G41" s="104">
        <v>56612.12</v>
      </c>
      <c r="H41" s="104">
        <f t="shared" si="0"/>
        <v>7925.7</v>
      </c>
      <c r="I41" s="104">
        <f t="shared" si="1"/>
        <v>16.98</v>
      </c>
      <c r="J41" s="104">
        <f t="shared" si="2"/>
        <v>3396.73</v>
      </c>
      <c r="K41" s="8">
        <f t="shared" si="3"/>
        <v>67951.53</v>
      </c>
      <c r="L41" s="4"/>
    </row>
    <row r="42" spans="2:12" ht="45">
      <c r="B42" s="3"/>
      <c r="C42" s="10">
        <v>29</v>
      </c>
      <c r="D42" s="106" t="s">
        <v>57</v>
      </c>
      <c r="E42" s="102" t="s">
        <v>61</v>
      </c>
      <c r="F42" s="105">
        <v>1</v>
      </c>
      <c r="G42" s="104">
        <v>55113.39</v>
      </c>
      <c r="H42" s="104">
        <f t="shared" si="0"/>
        <v>7715.87</v>
      </c>
      <c r="I42" s="104">
        <f t="shared" si="1"/>
        <v>16.53</v>
      </c>
      <c r="J42" s="104">
        <f t="shared" si="2"/>
        <v>3306.8</v>
      </c>
      <c r="K42" s="8">
        <f t="shared" si="3"/>
        <v>66152.59</v>
      </c>
      <c r="L42" s="4"/>
    </row>
    <row r="43" spans="2:12" ht="75">
      <c r="B43" s="3"/>
      <c r="C43" s="10">
        <v>30</v>
      </c>
      <c r="D43" s="106" t="s">
        <v>58</v>
      </c>
      <c r="E43" s="102" t="s">
        <v>60</v>
      </c>
      <c r="F43" s="103">
        <v>1</v>
      </c>
      <c r="G43" s="104">
        <v>195450</v>
      </c>
      <c r="H43" s="104">
        <f t="shared" si="0"/>
        <v>27363</v>
      </c>
      <c r="I43" s="104">
        <f t="shared" si="1"/>
        <v>58.64</v>
      </c>
      <c r="J43" s="104">
        <f t="shared" si="2"/>
        <v>11727</v>
      </c>
      <c r="K43" s="8">
        <f t="shared" si="3"/>
        <v>234598.64</v>
      </c>
      <c r="L43" s="4"/>
    </row>
    <row r="44" spans="2:12">
      <c r="B44" s="3"/>
      <c r="C44" s="100" t="s">
        <v>64</v>
      </c>
      <c r="D44" s="100"/>
      <c r="E44" s="100"/>
      <c r="F44" s="100"/>
      <c r="G44" s="100"/>
      <c r="H44" s="100"/>
      <c r="I44" s="100"/>
      <c r="J44" s="100"/>
      <c r="K44" s="100"/>
      <c r="L44" s="4"/>
    </row>
    <row r="45" spans="2:12" ht="30">
      <c r="B45" s="3"/>
      <c r="C45" s="10">
        <v>31</v>
      </c>
      <c r="D45" s="107" t="s">
        <v>65</v>
      </c>
      <c r="E45" s="50" t="s">
        <v>63</v>
      </c>
      <c r="F45" s="51">
        <v>1</v>
      </c>
      <c r="G45" s="52">
        <v>37121.440000000002</v>
      </c>
      <c r="H45" s="104">
        <f t="shared" ref="H45:H56" si="4">ROUND(G45*0.14,2)</f>
        <v>5197</v>
      </c>
      <c r="I45" s="104">
        <f t="shared" ref="I45:I56" si="5">ROUND(G45*0.03%,2)</f>
        <v>11.14</v>
      </c>
      <c r="J45" s="104">
        <f t="shared" ref="J45:J56" si="6">ROUND(G45*0.06,2)</f>
        <v>2227.29</v>
      </c>
      <c r="K45" s="8">
        <f t="shared" ref="K45:K56" si="7">SUM(G45:J45)</f>
        <v>44556.87</v>
      </c>
      <c r="L45" s="4"/>
    </row>
    <row r="46" spans="2:12" ht="60">
      <c r="B46" s="3"/>
      <c r="C46" s="10">
        <v>32</v>
      </c>
      <c r="D46" s="107" t="s">
        <v>66</v>
      </c>
      <c r="E46" s="50" t="s">
        <v>60</v>
      </c>
      <c r="F46" s="51">
        <v>1</v>
      </c>
      <c r="G46" s="52">
        <v>3292198.47</v>
      </c>
      <c r="H46" s="104">
        <f t="shared" si="4"/>
        <v>460907.79</v>
      </c>
      <c r="I46" s="104">
        <f t="shared" si="5"/>
        <v>987.66</v>
      </c>
      <c r="J46" s="104">
        <f t="shared" si="6"/>
        <v>197531.91</v>
      </c>
      <c r="K46" s="8">
        <f t="shared" si="7"/>
        <v>3951625.8300000005</v>
      </c>
      <c r="L46" s="4"/>
    </row>
    <row r="47" spans="2:12" ht="30">
      <c r="B47" s="3"/>
      <c r="C47" s="10">
        <v>33</v>
      </c>
      <c r="D47" s="107" t="s">
        <v>67</v>
      </c>
      <c r="E47" s="50" t="s">
        <v>60</v>
      </c>
      <c r="F47" s="51">
        <v>1</v>
      </c>
      <c r="G47" s="52">
        <v>161364.22</v>
      </c>
      <c r="H47" s="104">
        <f t="shared" si="4"/>
        <v>22590.99</v>
      </c>
      <c r="I47" s="104">
        <f t="shared" si="5"/>
        <v>48.41</v>
      </c>
      <c r="J47" s="104">
        <f t="shared" si="6"/>
        <v>9681.85</v>
      </c>
      <c r="K47" s="8">
        <f t="shared" si="7"/>
        <v>193685.47</v>
      </c>
      <c r="L47" s="4"/>
    </row>
    <row r="48" spans="2:12" ht="45">
      <c r="B48" s="3"/>
      <c r="C48" s="10">
        <v>34</v>
      </c>
      <c r="D48" s="107" t="s">
        <v>68</v>
      </c>
      <c r="E48" s="50" t="s">
        <v>60</v>
      </c>
      <c r="F48" s="51">
        <v>1</v>
      </c>
      <c r="G48" s="52">
        <v>110251.36</v>
      </c>
      <c r="H48" s="104">
        <f t="shared" si="4"/>
        <v>15435.19</v>
      </c>
      <c r="I48" s="104">
        <f t="shared" si="5"/>
        <v>33.08</v>
      </c>
      <c r="J48" s="104">
        <f t="shared" si="6"/>
        <v>6615.08</v>
      </c>
      <c r="K48" s="8">
        <f t="shared" si="7"/>
        <v>132334.71</v>
      </c>
      <c r="L48" s="4"/>
    </row>
    <row r="49" spans="2:12" ht="45">
      <c r="B49" s="3"/>
      <c r="C49" s="10">
        <v>35</v>
      </c>
      <c r="D49" s="107" t="s">
        <v>69</v>
      </c>
      <c r="E49" s="50" t="s">
        <v>60</v>
      </c>
      <c r="F49" s="51">
        <v>1</v>
      </c>
      <c r="G49" s="52">
        <v>132184.47</v>
      </c>
      <c r="H49" s="104">
        <f t="shared" si="4"/>
        <v>18505.830000000002</v>
      </c>
      <c r="I49" s="104">
        <f t="shared" si="5"/>
        <v>39.659999999999997</v>
      </c>
      <c r="J49" s="104">
        <f t="shared" si="6"/>
        <v>7931.07</v>
      </c>
      <c r="K49" s="8">
        <f t="shared" si="7"/>
        <v>158661.03</v>
      </c>
      <c r="L49" s="4"/>
    </row>
    <row r="50" spans="2:12" ht="120">
      <c r="B50" s="3"/>
      <c r="C50" s="10">
        <v>36</v>
      </c>
      <c r="D50" s="49" t="s">
        <v>70</v>
      </c>
      <c r="E50" s="50" t="s">
        <v>60</v>
      </c>
      <c r="F50" s="51">
        <v>1</v>
      </c>
      <c r="G50" s="52">
        <v>212500</v>
      </c>
      <c r="H50" s="104">
        <f t="shared" si="4"/>
        <v>29750</v>
      </c>
      <c r="I50" s="104">
        <f t="shared" si="5"/>
        <v>63.75</v>
      </c>
      <c r="J50" s="104">
        <f t="shared" si="6"/>
        <v>12750</v>
      </c>
      <c r="K50" s="8">
        <f t="shared" si="7"/>
        <v>255063.75</v>
      </c>
      <c r="L50" s="4"/>
    </row>
    <row r="51" spans="2:12" ht="120">
      <c r="B51" s="3"/>
      <c r="C51" s="10">
        <v>37</v>
      </c>
      <c r="D51" s="49" t="s">
        <v>71</v>
      </c>
      <c r="E51" s="50" t="s">
        <v>60</v>
      </c>
      <c r="F51" s="51">
        <v>1</v>
      </c>
      <c r="G51" s="52">
        <v>27000</v>
      </c>
      <c r="H51" s="104">
        <f t="shared" si="4"/>
        <v>3780</v>
      </c>
      <c r="I51" s="104">
        <f t="shared" si="5"/>
        <v>8.1</v>
      </c>
      <c r="J51" s="104">
        <f t="shared" si="6"/>
        <v>1620</v>
      </c>
      <c r="K51" s="8">
        <f t="shared" si="7"/>
        <v>32408.1</v>
      </c>
      <c r="L51" s="4"/>
    </row>
    <row r="52" spans="2:12" ht="75">
      <c r="B52" s="3"/>
      <c r="C52" s="10">
        <v>38</v>
      </c>
      <c r="D52" s="49" t="s">
        <v>72</v>
      </c>
      <c r="E52" s="50" t="s">
        <v>60</v>
      </c>
      <c r="F52" s="51">
        <v>1</v>
      </c>
      <c r="G52" s="52">
        <v>289567</v>
      </c>
      <c r="H52" s="104">
        <f t="shared" si="4"/>
        <v>40539.379999999997</v>
      </c>
      <c r="I52" s="104">
        <f t="shared" si="5"/>
        <v>86.87</v>
      </c>
      <c r="J52" s="104">
        <f t="shared" si="6"/>
        <v>17374.02</v>
      </c>
      <c r="K52" s="8">
        <f t="shared" si="7"/>
        <v>347567.27</v>
      </c>
      <c r="L52" s="4"/>
    </row>
    <row r="53" spans="2:12" ht="45">
      <c r="B53" s="3"/>
      <c r="C53" s="10">
        <v>39</v>
      </c>
      <c r="D53" s="107" t="s">
        <v>73</v>
      </c>
      <c r="E53" s="50" t="s">
        <v>60</v>
      </c>
      <c r="F53" s="51">
        <v>1</v>
      </c>
      <c r="G53" s="52">
        <v>43999.06</v>
      </c>
      <c r="H53" s="104">
        <f t="shared" si="4"/>
        <v>6159.87</v>
      </c>
      <c r="I53" s="104">
        <f t="shared" si="5"/>
        <v>13.2</v>
      </c>
      <c r="J53" s="104">
        <f t="shared" si="6"/>
        <v>2639.94</v>
      </c>
      <c r="K53" s="8">
        <f t="shared" si="7"/>
        <v>52812.07</v>
      </c>
      <c r="L53" s="4"/>
    </row>
    <row r="54" spans="2:12" ht="30">
      <c r="B54" s="3"/>
      <c r="C54" s="10">
        <v>40</v>
      </c>
      <c r="D54" s="107" t="s">
        <v>74</v>
      </c>
      <c r="E54" s="50" t="s">
        <v>60</v>
      </c>
      <c r="F54" s="51">
        <v>1</v>
      </c>
      <c r="G54" s="52">
        <v>163919.03</v>
      </c>
      <c r="H54" s="104">
        <f t="shared" si="4"/>
        <v>22948.66</v>
      </c>
      <c r="I54" s="104">
        <f t="shared" si="5"/>
        <v>49.18</v>
      </c>
      <c r="J54" s="104">
        <f t="shared" si="6"/>
        <v>9835.14</v>
      </c>
      <c r="K54" s="8">
        <f t="shared" si="7"/>
        <v>196752.01</v>
      </c>
      <c r="L54" s="4"/>
    </row>
    <row r="55" spans="2:12" ht="30">
      <c r="B55" s="3"/>
      <c r="C55" s="10">
        <v>41</v>
      </c>
      <c r="D55" s="107" t="s">
        <v>75</v>
      </c>
      <c r="E55" s="50" t="s">
        <v>60</v>
      </c>
      <c r="F55" s="51">
        <v>1</v>
      </c>
      <c r="G55" s="52">
        <v>168726.58</v>
      </c>
      <c r="H55" s="104">
        <f t="shared" si="4"/>
        <v>23621.72</v>
      </c>
      <c r="I55" s="104">
        <f t="shared" si="5"/>
        <v>50.62</v>
      </c>
      <c r="J55" s="104">
        <f t="shared" si="6"/>
        <v>10123.59</v>
      </c>
      <c r="K55" s="8">
        <f t="shared" si="7"/>
        <v>202522.50999999998</v>
      </c>
      <c r="L55" s="4"/>
    </row>
    <row r="56" spans="2:12" ht="15">
      <c r="B56" s="3"/>
      <c r="C56" s="10">
        <v>42</v>
      </c>
      <c r="D56" s="49" t="s">
        <v>76</v>
      </c>
      <c r="E56" s="50" t="s">
        <v>60</v>
      </c>
      <c r="F56" s="51">
        <v>1</v>
      </c>
      <c r="G56" s="52">
        <v>785450</v>
      </c>
      <c r="H56" s="104">
        <f t="shared" si="4"/>
        <v>109963</v>
      </c>
      <c r="I56" s="104">
        <f t="shared" si="5"/>
        <v>235.64</v>
      </c>
      <c r="J56" s="104">
        <f t="shared" si="6"/>
        <v>47127</v>
      </c>
      <c r="K56" s="8">
        <f t="shared" si="7"/>
        <v>942775.64</v>
      </c>
      <c r="L56" s="4"/>
    </row>
    <row r="57" spans="2:12">
      <c r="B57" s="3"/>
      <c r="C57" s="100" t="s">
        <v>77</v>
      </c>
      <c r="D57" s="100"/>
      <c r="E57" s="100"/>
      <c r="F57" s="100"/>
      <c r="G57" s="100"/>
      <c r="H57" s="100"/>
      <c r="I57" s="100"/>
      <c r="J57" s="100"/>
      <c r="K57" s="100"/>
      <c r="L57" s="4"/>
    </row>
    <row r="58" spans="2:12" ht="45">
      <c r="B58" s="3"/>
      <c r="C58" s="10">
        <v>43</v>
      </c>
      <c r="D58" s="106" t="s">
        <v>78</v>
      </c>
      <c r="E58" s="102" t="s">
        <v>60</v>
      </c>
      <c r="F58" s="102">
        <v>1</v>
      </c>
      <c r="G58" s="104">
        <v>980000</v>
      </c>
      <c r="H58" s="104">
        <f t="shared" ref="H58:H64" si="8">ROUND(G58*0.14,2)</f>
        <v>137200</v>
      </c>
      <c r="I58" s="104">
        <f t="shared" ref="I58:I64" si="9">ROUND(G58*0.03%,2)</f>
        <v>294</v>
      </c>
      <c r="J58" s="104">
        <f t="shared" ref="J58:J64" si="10">ROUND(G58*0.06,2)</f>
        <v>58800</v>
      </c>
      <c r="K58" s="8">
        <f t="shared" ref="K58:K64" si="11">SUM(G58:J58)</f>
        <v>1176294</v>
      </c>
      <c r="L58" s="4"/>
    </row>
    <row r="59" spans="2:12" ht="45">
      <c r="B59" s="3"/>
      <c r="C59" s="10">
        <v>44</v>
      </c>
      <c r="D59" s="106" t="s">
        <v>79</v>
      </c>
      <c r="E59" s="102" t="s">
        <v>60</v>
      </c>
      <c r="F59" s="102">
        <v>1</v>
      </c>
      <c r="G59" s="104">
        <v>639709.02</v>
      </c>
      <c r="H59" s="104">
        <f t="shared" si="8"/>
        <v>89559.26</v>
      </c>
      <c r="I59" s="104">
        <f t="shared" si="9"/>
        <v>191.91</v>
      </c>
      <c r="J59" s="104">
        <f t="shared" si="10"/>
        <v>38382.54</v>
      </c>
      <c r="K59" s="8">
        <f t="shared" si="11"/>
        <v>767842.7300000001</v>
      </c>
      <c r="L59" s="4"/>
    </row>
    <row r="60" spans="2:12" ht="30">
      <c r="B60" s="3"/>
      <c r="C60" s="10">
        <v>45</v>
      </c>
      <c r="D60" s="106" t="s">
        <v>80</v>
      </c>
      <c r="E60" s="102" t="s">
        <v>60</v>
      </c>
      <c r="F60" s="102">
        <v>1</v>
      </c>
      <c r="G60" s="104">
        <v>435500</v>
      </c>
      <c r="H60" s="104">
        <f t="shared" si="8"/>
        <v>60970</v>
      </c>
      <c r="I60" s="104">
        <f t="shared" si="9"/>
        <v>130.65</v>
      </c>
      <c r="J60" s="104">
        <f t="shared" si="10"/>
        <v>26130</v>
      </c>
      <c r="K60" s="8">
        <f t="shared" si="11"/>
        <v>522730.65</v>
      </c>
      <c r="L60" s="4"/>
    </row>
    <row r="61" spans="2:12" ht="30">
      <c r="B61" s="3"/>
      <c r="C61" s="10">
        <v>46</v>
      </c>
      <c r="D61" s="108" t="s">
        <v>83</v>
      </c>
      <c r="E61" s="102" t="s">
        <v>60</v>
      </c>
      <c r="F61" s="102">
        <v>1</v>
      </c>
      <c r="G61" s="104">
        <v>115081.35</v>
      </c>
      <c r="H61" s="104">
        <f t="shared" si="8"/>
        <v>16111.39</v>
      </c>
      <c r="I61" s="104">
        <f t="shared" si="9"/>
        <v>34.520000000000003</v>
      </c>
      <c r="J61" s="104">
        <f t="shared" si="10"/>
        <v>6904.88</v>
      </c>
      <c r="K61" s="8">
        <f t="shared" si="11"/>
        <v>138132.13999999998</v>
      </c>
      <c r="L61" s="4"/>
    </row>
    <row r="62" spans="2:12" ht="30">
      <c r="B62" s="3"/>
      <c r="C62" s="10">
        <v>47</v>
      </c>
      <c r="D62" s="108" t="s">
        <v>84</v>
      </c>
      <c r="E62" s="102" t="s">
        <v>60</v>
      </c>
      <c r="F62" s="102">
        <v>1</v>
      </c>
      <c r="G62" s="104">
        <v>119888.83</v>
      </c>
      <c r="H62" s="104">
        <f t="shared" si="8"/>
        <v>16784.439999999999</v>
      </c>
      <c r="I62" s="104">
        <f t="shared" si="9"/>
        <v>35.97</v>
      </c>
      <c r="J62" s="104">
        <f t="shared" si="10"/>
        <v>7193.33</v>
      </c>
      <c r="K62" s="8">
        <f t="shared" si="11"/>
        <v>143902.56999999998</v>
      </c>
      <c r="L62" s="4"/>
    </row>
    <row r="63" spans="2:12" ht="60">
      <c r="B63" s="3"/>
      <c r="C63" s="9">
        <v>48</v>
      </c>
      <c r="D63" s="106" t="s">
        <v>81</v>
      </c>
      <c r="E63" s="102" t="s">
        <v>60</v>
      </c>
      <c r="F63" s="102">
        <v>1</v>
      </c>
      <c r="G63" s="104">
        <v>967345.66</v>
      </c>
      <c r="H63" s="104">
        <f t="shared" si="8"/>
        <v>135428.39000000001</v>
      </c>
      <c r="I63" s="104">
        <f t="shared" si="9"/>
        <v>290.2</v>
      </c>
      <c r="J63" s="104">
        <f t="shared" si="10"/>
        <v>58040.74</v>
      </c>
      <c r="K63" s="8">
        <f t="shared" si="11"/>
        <v>1161104.99</v>
      </c>
      <c r="L63" s="4"/>
    </row>
    <row r="64" spans="2:12" ht="30">
      <c r="B64" s="3"/>
      <c r="C64" s="10">
        <v>49</v>
      </c>
      <c r="D64" s="106" t="s">
        <v>82</v>
      </c>
      <c r="E64" s="102" t="s">
        <v>60</v>
      </c>
      <c r="F64" s="102">
        <v>1</v>
      </c>
      <c r="G64" s="104">
        <v>523578.12</v>
      </c>
      <c r="H64" s="104">
        <f t="shared" si="8"/>
        <v>73300.94</v>
      </c>
      <c r="I64" s="104">
        <f t="shared" si="9"/>
        <v>157.07</v>
      </c>
      <c r="J64" s="104">
        <f t="shared" si="10"/>
        <v>31414.69</v>
      </c>
      <c r="K64" s="8">
        <f t="shared" si="11"/>
        <v>628450.81999999995</v>
      </c>
      <c r="L64" s="4"/>
    </row>
    <row r="65" spans="2:12">
      <c r="B65" s="3"/>
      <c r="C65" s="100" t="s">
        <v>85</v>
      </c>
      <c r="D65" s="100"/>
      <c r="E65" s="100"/>
      <c r="F65" s="100"/>
      <c r="G65" s="100"/>
      <c r="H65" s="100"/>
      <c r="I65" s="100"/>
      <c r="J65" s="100"/>
      <c r="K65" s="100"/>
      <c r="L65" s="4"/>
    </row>
    <row r="66" spans="2:12" ht="15">
      <c r="B66" s="3"/>
      <c r="C66" s="10">
        <v>50</v>
      </c>
      <c r="D66" s="106" t="s">
        <v>86</v>
      </c>
      <c r="E66" s="102" t="s">
        <v>61</v>
      </c>
      <c r="F66" s="102">
        <v>1</v>
      </c>
      <c r="G66" s="104">
        <v>23996.43</v>
      </c>
      <c r="H66" s="104">
        <f t="shared" ref="H66:H67" si="12">ROUND(G66*0.14,2)</f>
        <v>3359.5</v>
      </c>
      <c r="I66" s="104">
        <f t="shared" ref="I66:I67" si="13">ROUND(G66*0.03%,2)</f>
        <v>7.2</v>
      </c>
      <c r="J66" s="104">
        <f t="shared" ref="J66:J67" si="14">ROUND(G66*0.06,2)</f>
        <v>1439.79</v>
      </c>
      <c r="K66" s="8">
        <f t="shared" ref="K66:K67" si="15">SUM(G66:J66)</f>
        <v>28802.920000000002</v>
      </c>
      <c r="L66" s="4"/>
    </row>
    <row r="67" spans="2:12" ht="15">
      <c r="B67" s="3"/>
      <c r="C67" s="10">
        <v>51</v>
      </c>
      <c r="D67" s="106" t="s">
        <v>87</v>
      </c>
      <c r="E67" s="102" t="s">
        <v>61</v>
      </c>
      <c r="F67" s="102">
        <v>1</v>
      </c>
      <c r="G67" s="104">
        <v>30466.32</v>
      </c>
      <c r="H67" s="104">
        <f t="shared" si="12"/>
        <v>4265.28</v>
      </c>
      <c r="I67" s="104">
        <f t="shared" si="13"/>
        <v>9.14</v>
      </c>
      <c r="J67" s="104">
        <f t="shared" si="14"/>
        <v>1827.98</v>
      </c>
      <c r="K67" s="8">
        <f t="shared" si="15"/>
        <v>36568.720000000001</v>
      </c>
      <c r="L67" s="4"/>
    </row>
    <row r="68" spans="2:12">
      <c r="B68" s="3"/>
      <c r="C68" s="100" t="s">
        <v>96</v>
      </c>
      <c r="D68" s="100"/>
      <c r="E68" s="100"/>
      <c r="F68" s="100"/>
      <c r="G68" s="100"/>
      <c r="H68" s="100"/>
      <c r="I68" s="100"/>
      <c r="J68" s="100"/>
      <c r="K68" s="100"/>
      <c r="L68" s="4"/>
    </row>
    <row r="69" spans="2:12" ht="30">
      <c r="B69" s="3"/>
      <c r="C69" s="109">
        <v>52</v>
      </c>
      <c r="D69" s="107" t="s">
        <v>88</v>
      </c>
      <c r="E69" s="50" t="s">
        <v>61</v>
      </c>
      <c r="F69" s="109">
        <v>1</v>
      </c>
      <c r="G69" s="52">
        <v>22041.65</v>
      </c>
      <c r="H69" s="104">
        <f t="shared" ref="H69:H76" si="16">ROUND(G69*0.14,2)</f>
        <v>3085.83</v>
      </c>
      <c r="I69" s="104">
        <f t="shared" ref="I69:I76" si="17">ROUND(G69*0.03%,2)</f>
        <v>6.61</v>
      </c>
      <c r="J69" s="104">
        <f t="shared" ref="J69:J76" si="18">ROUND(G69*0.06,2)</f>
        <v>1322.5</v>
      </c>
      <c r="K69" s="8">
        <f t="shared" ref="K69:K76" si="19">SUM(G69:J69)</f>
        <v>26456.590000000004</v>
      </c>
      <c r="L69" s="4"/>
    </row>
    <row r="70" spans="2:12" ht="30">
      <c r="B70" s="3"/>
      <c r="C70" s="109">
        <v>53</v>
      </c>
      <c r="D70" s="49" t="s">
        <v>89</v>
      </c>
      <c r="E70" s="109" t="s">
        <v>61</v>
      </c>
      <c r="F70" s="109">
        <v>1</v>
      </c>
      <c r="G70" s="52">
        <v>47143.66</v>
      </c>
      <c r="H70" s="104">
        <f t="shared" si="16"/>
        <v>6600.11</v>
      </c>
      <c r="I70" s="104">
        <f t="shared" si="17"/>
        <v>14.14</v>
      </c>
      <c r="J70" s="104">
        <f t="shared" si="18"/>
        <v>2828.62</v>
      </c>
      <c r="K70" s="8">
        <f t="shared" si="19"/>
        <v>56586.530000000006</v>
      </c>
      <c r="L70" s="4"/>
    </row>
    <row r="71" spans="2:12" ht="45">
      <c r="B71" s="3"/>
      <c r="C71" s="109">
        <v>54</v>
      </c>
      <c r="D71" s="107" t="s">
        <v>90</v>
      </c>
      <c r="E71" s="50" t="s">
        <v>61</v>
      </c>
      <c r="F71" s="109">
        <v>1</v>
      </c>
      <c r="G71" s="52">
        <v>26949.57</v>
      </c>
      <c r="H71" s="104">
        <f t="shared" si="16"/>
        <v>3772.94</v>
      </c>
      <c r="I71" s="104">
        <f t="shared" si="17"/>
        <v>8.08</v>
      </c>
      <c r="J71" s="104">
        <f t="shared" si="18"/>
        <v>1616.97</v>
      </c>
      <c r="K71" s="8">
        <f t="shared" si="19"/>
        <v>32347.56</v>
      </c>
      <c r="L71" s="4"/>
    </row>
    <row r="72" spans="2:12" ht="30">
      <c r="B72" s="3"/>
      <c r="C72" s="109">
        <v>55</v>
      </c>
      <c r="D72" s="107" t="s">
        <v>91</v>
      </c>
      <c r="E72" s="50" t="s">
        <v>61</v>
      </c>
      <c r="F72" s="109">
        <v>1</v>
      </c>
      <c r="G72" s="52">
        <v>50573.61</v>
      </c>
      <c r="H72" s="104">
        <f t="shared" si="16"/>
        <v>7080.31</v>
      </c>
      <c r="I72" s="104">
        <f t="shared" si="17"/>
        <v>15.17</v>
      </c>
      <c r="J72" s="104">
        <f t="shared" si="18"/>
        <v>3034.42</v>
      </c>
      <c r="K72" s="8">
        <f t="shared" si="19"/>
        <v>60703.509999999995</v>
      </c>
      <c r="L72" s="4"/>
    </row>
    <row r="73" spans="2:12" ht="30">
      <c r="B73" s="3"/>
      <c r="C73" s="109">
        <v>56</v>
      </c>
      <c r="D73" s="107" t="s">
        <v>92</v>
      </c>
      <c r="E73" s="50" t="s">
        <v>61</v>
      </c>
      <c r="F73" s="109">
        <v>1</v>
      </c>
      <c r="G73" s="52">
        <v>17680</v>
      </c>
      <c r="H73" s="104">
        <f t="shared" si="16"/>
        <v>2475.1999999999998</v>
      </c>
      <c r="I73" s="104">
        <f t="shared" si="17"/>
        <v>5.3</v>
      </c>
      <c r="J73" s="104">
        <f t="shared" si="18"/>
        <v>1060.8</v>
      </c>
      <c r="K73" s="8">
        <f t="shared" si="19"/>
        <v>21221.3</v>
      </c>
      <c r="L73" s="4"/>
    </row>
    <row r="74" spans="2:12" ht="15">
      <c r="B74" s="3"/>
      <c r="C74" s="109">
        <v>57</v>
      </c>
      <c r="D74" s="107" t="s">
        <v>93</v>
      </c>
      <c r="E74" s="50" t="s">
        <v>61</v>
      </c>
      <c r="F74" s="109">
        <v>1</v>
      </c>
      <c r="G74" s="52">
        <v>17680</v>
      </c>
      <c r="H74" s="104">
        <f t="shared" si="16"/>
        <v>2475.1999999999998</v>
      </c>
      <c r="I74" s="104">
        <f t="shared" si="17"/>
        <v>5.3</v>
      </c>
      <c r="J74" s="104">
        <f t="shared" si="18"/>
        <v>1060.8</v>
      </c>
      <c r="K74" s="8">
        <f t="shared" si="19"/>
        <v>21221.3</v>
      </c>
      <c r="L74" s="4"/>
    </row>
    <row r="75" spans="2:12" ht="30">
      <c r="B75" s="3"/>
      <c r="C75" s="109">
        <v>58</v>
      </c>
      <c r="D75" s="107" t="s">
        <v>94</v>
      </c>
      <c r="E75" s="50" t="s">
        <v>61</v>
      </c>
      <c r="F75" s="109">
        <v>1</v>
      </c>
      <c r="G75" s="52">
        <v>26306.560000000001</v>
      </c>
      <c r="H75" s="104">
        <f t="shared" si="16"/>
        <v>3682.92</v>
      </c>
      <c r="I75" s="104">
        <f t="shared" si="17"/>
        <v>7.89</v>
      </c>
      <c r="J75" s="104">
        <f t="shared" si="18"/>
        <v>1578.39</v>
      </c>
      <c r="K75" s="8">
        <f t="shared" si="19"/>
        <v>31575.760000000002</v>
      </c>
      <c r="L75" s="4"/>
    </row>
    <row r="76" spans="2:12" ht="45">
      <c r="B76" s="3"/>
      <c r="C76" s="109">
        <v>59</v>
      </c>
      <c r="D76" s="107" t="s">
        <v>95</v>
      </c>
      <c r="E76" s="50" t="s">
        <v>61</v>
      </c>
      <c r="F76" s="109">
        <v>1</v>
      </c>
      <c r="G76" s="52">
        <v>27950.04</v>
      </c>
      <c r="H76" s="104">
        <f t="shared" si="16"/>
        <v>3913.01</v>
      </c>
      <c r="I76" s="104">
        <f t="shared" si="17"/>
        <v>8.39</v>
      </c>
      <c r="J76" s="104">
        <f t="shared" si="18"/>
        <v>1677</v>
      </c>
      <c r="K76" s="8">
        <f t="shared" si="19"/>
        <v>33548.44</v>
      </c>
      <c r="L76" s="4"/>
    </row>
    <row r="77" spans="2:12">
      <c r="B77" s="3"/>
      <c r="C77" s="100" t="s">
        <v>97</v>
      </c>
      <c r="D77" s="100"/>
      <c r="E77" s="100"/>
      <c r="F77" s="100"/>
      <c r="G77" s="100"/>
      <c r="H77" s="100"/>
      <c r="I77" s="100"/>
      <c r="J77" s="100"/>
      <c r="K77" s="100"/>
      <c r="L77" s="4"/>
    </row>
    <row r="78" spans="2:12" ht="30">
      <c r="B78" s="3"/>
      <c r="C78" s="103">
        <v>60</v>
      </c>
      <c r="D78" s="106" t="s">
        <v>98</v>
      </c>
      <c r="E78" s="102" t="s">
        <v>61</v>
      </c>
      <c r="F78" s="103">
        <v>1</v>
      </c>
      <c r="G78" s="104">
        <v>209236.34</v>
      </c>
      <c r="H78" s="104">
        <f t="shared" ref="H78:H82" si="20">ROUND(G78*0.14,2)</f>
        <v>29293.09</v>
      </c>
      <c r="I78" s="104">
        <f t="shared" ref="I78:I82" si="21">ROUND(G78*0.03%,2)</f>
        <v>62.77</v>
      </c>
      <c r="J78" s="104">
        <f t="shared" ref="J78:J82" si="22">ROUND(G78*0.06,2)</f>
        <v>12554.18</v>
      </c>
      <c r="K78" s="8">
        <f t="shared" ref="K78:K82" si="23">SUM(G78:J78)</f>
        <v>251146.37999999998</v>
      </c>
      <c r="L78" s="4"/>
    </row>
    <row r="79" spans="2:12" ht="30">
      <c r="B79" s="3"/>
      <c r="C79" s="103">
        <v>61</v>
      </c>
      <c r="D79" s="106" t="s">
        <v>99</v>
      </c>
      <c r="E79" s="103" t="s">
        <v>61</v>
      </c>
      <c r="F79" s="103">
        <v>1</v>
      </c>
      <c r="G79" s="104">
        <v>116329.32</v>
      </c>
      <c r="H79" s="104">
        <f t="shared" si="20"/>
        <v>16286.1</v>
      </c>
      <c r="I79" s="104">
        <f t="shared" si="21"/>
        <v>34.9</v>
      </c>
      <c r="J79" s="104">
        <f t="shared" si="22"/>
        <v>6979.76</v>
      </c>
      <c r="K79" s="8">
        <f t="shared" si="23"/>
        <v>139630.08000000002</v>
      </c>
      <c r="L79" s="4"/>
    </row>
    <row r="80" spans="2:12" ht="30">
      <c r="B80" s="3"/>
      <c r="C80" s="103">
        <v>62</v>
      </c>
      <c r="D80" s="106" t="s">
        <v>100</v>
      </c>
      <c r="E80" s="102" t="s">
        <v>61</v>
      </c>
      <c r="F80" s="103">
        <v>1</v>
      </c>
      <c r="G80" s="104">
        <v>17704.2</v>
      </c>
      <c r="H80" s="104">
        <f t="shared" si="20"/>
        <v>2478.59</v>
      </c>
      <c r="I80" s="104">
        <f t="shared" si="21"/>
        <v>5.31</v>
      </c>
      <c r="J80" s="104">
        <f t="shared" si="22"/>
        <v>1062.25</v>
      </c>
      <c r="K80" s="8">
        <f t="shared" si="23"/>
        <v>21250.350000000002</v>
      </c>
      <c r="L80" s="4"/>
    </row>
    <row r="81" spans="2:12" ht="30">
      <c r="B81" s="3"/>
      <c r="C81" s="103">
        <v>63</v>
      </c>
      <c r="D81" s="106" t="s">
        <v>101</v>
      </c>
      <c r="E81" s="102" t="s">
        <v>61</v>
      </c>
      <c r="F81" s="103">
        <v>1</v>
      </c>
      <c r="G81" s="104">
        <v>143000</v>
      </c>
      <c r="H81" s="104">
        <f t="shared" si="20"/>
        <v>20020</v>
      </c>
      <c r="I81" s="104">
        <f t="shared" si="21"/>
        <v>42.9</v>
      </c>
      <c r="J81" s="104">
        <f t="shared" si="22"/>
        <v>8580</v>
      </c>
      <c r="K81" s="8">
        <f t="shared" si="23"/>
        <v>171642.9</v>
      </c>
      <c r="L81" s="4"/>
    </row>
    <row r="82" spans="2:12" ht="60">
      <c r="B82" s="3"/>
      <c r="C82" s="103">
        <v>64</v>
      </c>
      <c r="D82" s="106" t="s">
        <v>102</v>
      </c>
      <c r="E82" s="102" t="s">
        <v>61</v>
      </c>
      <c r="F82" s="103">
        <v>1</v>
      </c>
      <c r="G82" s="104">
        <v>148163.67000000001</v>
      </c>
      <c r="H82" s="104">
        <f t="shared" si="20"/>
        <v>20742.91</v>
      </c>
      <c r="I82" s="104">
        <f t="shared" si="21"/>
        <v>44.45</v>
      </c>
      <c r="J82" s="104">
        <f t="shared" si="22"/>
        <v>8889.82</v>
      </c>
      <c r="K82" s="8">
        <f t="shared" si="23"/>
        <v>177840.85000000003</v>
      </c>
      <c r="L82" s="4"/>
    </row>
    <row r="83" spans="2:12">
      <c r="B83" s="3"/>
      <c r="C83" s="100" t="s">
        <v>103</v>
      </c>
      <c r="D83" s="100"/>
      <c r="E83" s="100"/>
      <c r="F83" s="100"/>
      <c r="G83" s="100"/>
      <c r="H83" s="100"/>
      <c r="I83" s="100"/>
      <c r="J83" s="100"/>
      <c r="K83" s="100"/>
      <c r="L83" s="4"/>
    </row>
    <row r="84" spans="2:12" ht="45">
      <c r="B84" s="3"/>
      <c r="C84" s="105">
        <v>65</v>
      </c>
      <c r="D84" s="108" t="s">
        <v>104</v>
      </c>
      <c r="E84" s="102" t="s">
        <v>61</v>
      </c>
      <c r="F84" s="103">
        <v>1</v>
      </c>
      <c r="G84" s="104">
        <v>116278.94</v>
      </c>
      <c r="H84" s="104">
        <f t="shared" ref="H84:H89" si="24">ROUND(G84*0.14,2)</f>
        <v>16279.05</v>
      </c>
      <c r="I84" s="104">
        <f t="shared" ref="I84:I89" si="25">ROUND(G84*0.03%,2)</f>
        <v>34.880000000000003</v>
      </c>
      <c r="J84" s="104">
        <f t="shared" ref="J84:J89" si="26">ROUND(G84*0.06,2)</f>
        <v>6976.74</v>
      </c>
      <c r="K84" s="8">
        <f t="shared" ref="K84:K89" si="27">SUM(G84:J84)</f>
        <v>139569.60999999999</v>
      </c>
      <c r="L84" s="4"/>
    </row>
    <row r="85" spans="2:12" ht="30">
      <c r="B85" s="3"/>
      <c r="C85" s="105">
        <v>66</v>
      </c>
      <c r="D85" s="108" t="s">
        <v>105</v>
      </c>
      <c r="E85" s="102" t="s">
        <v>61</v>
      </c>
      <c r="F85" s="103">
        <v>1</v>
      </c>
      <c r="G85" s="104">
        <v>184680</v>
      </c>
      <c r="H85" s="104">
        <f t="shared" si="24"/>
        <v>25855.200000000001</v>
      </c>
      <c r="I85" s="104">
        <f t="shared" si="25"/>
        <v>55.4</v>
      </c>
      <c r="J85" s="104">
        <f t="shared" si="26"/>
        <v>11080.8</v>
      </c>
      <c r="K85" s="8">
        <f t="shared" si="27"/>
        <v>221671.4</v>
      </c>
      <c r="L85" s="4"/>
    </row>
    <row r="86" spans="2:12" ht="30">
      <c r="B86" s="3"/>
      <c r="C86" s="105">
        <v>67</v>
      </c>
      <c r="D86" s="108" t="s">
        <v>106</v>
      </c>
      <c r="E86" s="102" t="s">
        <v>61</v>
      </c>
      <c r="F86" s="103">
        <v>1</v>
      </c>
      <c r="G86" s="104">
        <v>217580</v>
      </c>
      <c r="H86" s="104">
        <f t="shared" si="24"/>
        <v>30461.200000000001</v>
      </c>
      <c r="I86" s="104">
        <f t="shared" si="25"/>
        <v>65.27</v>
      </c>
      <c r="J86" s="104">
        <f t="shared" si="26"/>
        <v>13054.8</v>
      </c>
      <c r="K86" s="8">
        <f t="shared" si="27"/>
        <v>261161.27</v>
      </c>
      <c r="L86" s="4"/>
    </row>
    <row r="87" spans="2:12" ht="30">
      <c r="B87" s="3"/>
      <c r="C87" s="105">
        <v>68</v>
      </c>
      <c r="D87" s="108" t="s">
        <v>107</v>
      </c>
      <c r="E87" s="102" t="s">
        <v>59</v>
      </c>
      <c r="F87" s="103">
        <v>1</v>
      </c>
      <c r="G87" s="104">
        <v>189540</v>
      </c>
      <c r="H87" s="104">
        <f t="shared" si="24"/>
        <v>26535.599999999999</v>
      </c>
      <c r="I87" s="104">
        <f t="shared" si="25"/>
        <v>56.86</v>
      </c>
      <c r="J87" s="104">
        <f t="shared" si="26"/>
        <v>11372.4</v>
      </c>
      <c r="K87" s="8">
        <f t="shared" si="27"/>
        <v>227504.86</v>
      </c>
      <c r="L87" s="4"/>
    </row>
    <row r="88" spans="2:12" ht="15">
      <c r="B88" s="3"/>
      <c r="C88" s="105">
        <v>69</v>
      </c>
      <c r="D88" s="106" t="s">
        <v>108</v>
      </c>
      <c r="E88" s="102" t="s">
        <v>61</v>
      </c>
      <c r="F88" s="103">
        <v>1</v>
      </c>
      <c r="G88" s="104">
        <v>27850</v>
      </c>
      <c r="H88" s="104">
        <f t="shared" si="24"/>
        <v>3899</v>
      </c>
      <c r="I88" s="104">
        <f t="shared" si="25"/>
        <v>8.36</v>
      </c>
      <c r="J88" s="104">
        <f t="shared" si="26"/>
        <v>1671</v>
      </c>
      <c r="K88" s="8">
        <f t="shared" si="27"/>
        <v>33428.36</v>
      </c>
      <c r="L88" s="4"/>
    </row>
    <row r="89" spans="2:12" ht="30">
      <c r="B89" s="3"/>
      <c r="C89" s="105">
        <v>70</v>
      </c>
      <c r="D89" s="108" t="s">
        <v>109</v>
      </c>
      <c r="E89" s="102" t="s">
        <v>63</v>
      </c>
      <c r="F89" s="103">
        <v>1</v>
      </c>
      <c r="G89" s="104">
        <v>34470.68</v>
      </c>
      <c r="H89" s="104">
        <f t="shared" si="24"/>
        <v>4825.8999999999996</v>
      </c>
      <c r="I89" s="104">
        <f t="shared" si="25"/>
        <v>10.34</v>
      </c>
      <c r="J89" s="104">
        <f t="shared" si="26"/>
        <v>2068.2399999999998</v>
      </c>
      <c r="K89" s="8">
        <f t="shared" si="27"/>
        <v>41375.159999999996</v>
      </c>
      <c r="L89" s="4"/>
    </row>
    <row r="90" spans="2:12">
      <c r="B90" s="3"/>
      <c r="C90" s="100" t="s">
        <v>110</v>
      </c>
      <c r="D90" s="100"/>
      <c r="E90" s="100"/>
      <c r="F90" s="100"/>
      <c r="G90" s="100"/>
      <c r="H90" s="100"/>
      <c r="I90" s="100"/>
      <c r="J90" s="100"/>
      <c r="K90" s="100"/>
      <c r="L90" s="4"/>
    </row>
    <row r="91" spans="2:12" ht="30">
      <c r="B91" s="3"/>
      <c r="C91" s="10">
        <v>71</v>
      </c>
      <c r="D91" s="106" t="s">
        <v>111</v>
      </c>
      <c r="E91" s="102" t="s">
        <v>61</v>
      </c>
      <c r="F91" s="103">
        <v>1</v>
      </c>
      <c r="G91" s="104">
        <v>111613.05</v>
      </c>
      <c r="H91" s="104">
        <f>ROUND(G91*0.14,2)</f>
        <v>15625.83</v>
      </c>
      <c r="I91" s="104">
        <f>ROUND(G91*0.03%,2)</f>
        <v>33.479999999999997</v>
      </c>
      <c r="J91" s="104">
        <f>ROUND(G91*0.06,2)</f>
        <v>6696.78</v>
      </c>
      <c r="K91" s="8">
        <f>SUM(G91:J91)</f>
        <v>133969.14000000001</v>
      </c>
      <c r="L91" s="4"/>
    </row>
    <row r="92" spans="2:12">
      <c r="B92" s="3"/>
      <c r="C92" s="100" t="s">
        <v>112</v>
      </c>
      <c r="D92" s="100"/>
      <c r="E92" s="100"/>
      <c r="F92" s="100"/>
      <c r="G92" s="100"/>
      <c r="H92" s="100"/>
      <c r="I92" s="100"/>
      <c r="J92" s="100"/>
      <c r="K92" s="100"/>
      <c r="L92" s="4"/>
    </row>
    <row r="93" spans="2:12" ht="15">
      <c r="B93" s="3"/>
      <c r="C93" s="105">
        <v>72</v>
      </c>
      <c r="D93" s="106" t="s">
        <v>113</v>
      </c>
      <c r="E93" s="102" t="s">
        <v>61</v>
      </c>
      <c r="F93" s="103">
        <v>1</v>
      </c>
      <c r="G93" s="104">
        <v>70138.490000000005</v>
      </c>
      <c r="H93" s="104">
        <f t="shared" ref="H93:H97" si="28">ROUND(G93*0.14,2)</f>
        <v>9819.39</v>
      </c>
      <c r="I93" s="104">
        <f t="shared" ref="I93:I97" si="29">ROUND(G93*0.03%,2)</f>
        <v>21.04</v>
      </c>
      <c r="J93" s="104">
        <f t="shared" ref="J93:J97" si="30">ROUND(G93*0.06,2)</f>
        <v>4208.3100000000004</v>
      </c>
      <c r="K93" s="8">
        <f t="shared" ref="K93:K97" si="31">SUM(G93:J93)</f>
        <v>84187.23</v>
      </c>
      <c r="L93" s="4"/>
    </row>
    <row r="94" spans="2:12" ht="30">
      <c r="B94" s="3"/>
      <c r="C94" s="105">
        <v>73</v>
      </c>
      <c r="D94" s="106" t="s">
        <v>114</v>
      </c>
      <c r="E94" s="102" t="s">
        <v>61</v>
      </c>
      <c r="F94" s="103">
        <v>1</v>
      </c>
      <c r="G94" s="104">
        <v>68208.850000000006</v>
      </c>
      <c r="H94" s="104">
        <f t="shared" si="28"/>
        <v>9549.24</v>
      </c>
      <c r="I94" s="104">
        <f t="shared" si="29"/>
        <v>20.46</v>
      </c>
      <c r="J94" s="104">
        <f t="shared" si="30"/>
        <v>4092.53</v>
      </c>
      <c r="K94" s="8">
        <f t="shared" si="31"/>
        <v>81871.080000000016</v>
      </c>
      <c r="L94" s="4"/>
    </row>
    <row r="95" spans="2:12" ht="30">
      <c r="B95" s="3"/>
      <c r="C95" s="105">
        <v>74</v>
      </c>
      <c r="D95" s="106" t="s">
        <v>115</v>
      </c>
      <c r="E95" s="102" t="s">
        <v>61</v>
      </c>
      <c r="F95" s="103">
        <v>1</v>
      </c>
      <c r="G95" s="104">
        <v>173638.28</v>
      </c>
      <c r="H95" s="104">
        <f t="shared" si="28"/>
        <v>24309.360000000001</v>
      </c>
      <c r="I95" s="104">
        <f t="shared" si="29"/>
        <v>52.09</v>
      </c>
      <c r="J95" s="104">
        <f t="shared" si="30"/>
        <v>10418.299999999999</v>
      </c>
      <c r="K95" s="8">
        <f t="shared" si="31"/>
        <v>208418.03</v>
      </c>
      <c r="L95" s="4"/>
    </row>
    <row r="96" spans="2:12" ht="30">
      <c r="B96" s="3"/>
      <c r="C96" s="105">
        <v>75</v>
      </c>
      <c r="D96" s="106" t="s">
        <v>116</v>
      </c>
      <c r="E96" s="102" t="s">
        <v>63</v>
      </c>
      <c r="F96" s="103">
        <v>1</v>
      </c>
      <c r="G96" s="104">
        <v>38950.06</v>
      </c>
      <c r="H96" s="104">
        <f t="shared" si="28"/>
        <v>5453.01</v>
      </c>
      <c r="I96" s="104">
        <f t="shared" si="29"/>
        <v>11.69</v>
      </c>
      <c r="J96" s="104">
        <f t="shared" si="30"/>
        <v>2337</v>
      </c>
      <c r="K96" s="8">
        <f t="shared" si="31"/>
        <v>46751.76</v>
      </c>
      <c r="L96" s="4"/>
    </row>
    <row r="97" spans="2:12" ht="15">
      <c r="B97" s="3"/>
      <c r="C97" s="105">
        <v>76</v>
      </c>
      <c r="D97" s="108" t="s">
        <v>117</v>
      </c>
      <c r="E97" s="102" t="s">
        <v>60</v>
      </c>
      <c r="F97" s="103">
        <v>1</v>
      </c>
      <c r="G97" s="104">
        <v>52562.59</v>
      </c>
      <c r="H97" s="104">
        <f t="shared" si="28"/>
        <v>7358.76</v>
      </c>
      <c r="I97" s="104">
        <f t="shared" si="29"/>
        <v>15.77</v>
      </c>
      <c r="J97" s="104">
        <f t="shared" si="30"/>
        <v>3153.76</v>
      </c>
      <c r="K97" s="8">
        <f t="shared" si="31"/>
        <v>63090.879999999997</v>
      </c>
      <c r="L97" s="4"/>
    </row>
    <row r="98" spans="2:12">
      <c r="B98" s="3"/>
      <c r="C98" s="100" t="s">
        <v>118</v>
      </c>
      <c r="D98" s="100"/>
      <c r="E98" s="100"/>
      <c r="F98" s="100"/>
      <c r="G98" s="100"/>
      <c r="H98" s="100"/>
      <c r="I98" s="100"/>
      <c r="J98" s="100"/>
      <c r="K98" s="100"/>
      <c r="L98" s="4"/>
    </row>
    <row r="99" spans="2:12" ht="45">
      <c r="B99" s="3"/>
      <c r="C99" s="103">
        <v>77</v>
      </c>
      <c r="D99" s="106" t="s">
        <v>119</v>
      </c>
      <c r="E99" s="103" t="s">
        <v>61</v>
      </c>
      <c r="F99" s="103">
        <v>1</v>
      </c>
      <c r="G99" s="104">
        <v>861837.35</v>
      </c>
      <c r="H99" s="104">
        <f t="shared" ref="H99:H103" si="32">ROUND(G99*0.14,2)</f>
        <v>120657.23</v>
      </c>
      <c r="I99" s="104">
        <f t="shared" ref="I99:I103" si="33">ROUND(G99*0.03%,2)</f>
        <v>258.55</v>
      </c>
      <c r="J99" s="104">
        <f t="shared" ref="J99:J103" si="34">ROUND(G99*0.06,2)</f>
        <v>51710.239999999998</v>
      </c>
      <c r="K99" s="8">
        <f t="shared" ref="K99:K103" si="35">SUM(G99:J99)</f>
        <v>1034463.37</v>
      </c>
      <c r="L99" s="4"/>
    </row>
    <row r="100" spans="2:12" ht="60">
      <c r="B100" s="3"/>
      <c r="C100" s="105">
        <v>78</v>
      </c>
      <c r="D100" s="108" t="s">
        <v>120</v>
      </c>
      <c r="E100" s="102" t="s">
        <v>61</v>
      </c>
      <c r="F100" s="103">
        <v>1</v>
      </c>
      <c r="G100" s="104">
        <v>802099.73</v>
      </c>
      <c r="H100" s="104">
        <f t="shared" si="32"/>
        <v>112293.96</v>
      </c>
      <c r="I100" s="104">
        <f t="shared" si="33"/>
        <v>240.63</v>
      </c>
      <c r="J100" s="104">
        <f t="shared" si="34"/>
        <v>48125.98</v>
      </c>
      <c r="K100" s="8">
        <f t="shared" si="35"/>
        <v>962760.29999999993</v>
      </c>
      <c r="L100" s="4"/>
    </row>
    <row r="101" spans="2:12" ht="45">
      <c r="B101" s="3"/>
      <c r="C101" s="105">
        <v>79</v>
      </c>
      <c r="D101" s="108" t="s">
        <v>121</v>
      </c>
      <c r="E101" s="102" t="s">
        <v>61</v>
      </c>
      <c r="F101" s="103">
        <v>1</v>
      </c>
      <c r="G101" s="104">
        <v>526367.18000000005</v>
      </c>
      <c r="H101" s="104">
        <f t="shared" si="32"/>
        <v>73691.41</v>
      </c>
      <c r="I101" s="104">
        <f t="shared" si="33"/>
        <v>157.91</v>
      </c>
      <c r="J101" s="104">
        <f t="shared" si="34"/>
        <v>31582.03</v>
      </c>
      <c r="K101" s="8">
        <f t="shared" si="35"/>
        <v>631798.53000000014</v>
      </c>
      <c r="L101" s="4"/>
    </row>
    <row r="102" spans="2:12" ht="75">
      <c r="B102" s="3"/>
      <c r="C102" s="105">
        <v>80</v>
      </c>
      <c r="D102" s="108" t="s">
        <v>122</v>
      </c>
      <c r="E102" s="102" t="s">
        <v>61</v>
      </c>
      <c r="F102" s="103">
        <v>1</v>
      </c>
      <c r="G102" s="104">
        <v>1013455.08</v>
      </c>
      <c r="H102" s="104">
        <f t="shared" si="32"/>
        <v>141883.71</v>
      </c>
      <c r="I102" s="104">
        <f t="shared" si="33"/>
        <v>304.04000000000002</v>
      </c>
      <c r="J102" s="104">
        <f t="shared" si="34"/>
        <v>60807.3</v>
      </c>
      <c r="K102" s="8">
        <f t="shared" si="35"/>
        <v>1216450.1300000001</v>
      </c>
      <c r="L102" s="4"/>
    </row>
    <row r="103" spans="2:12" ht="75">
      <c r="B103" s="3"/>
      <c r="C103" s="105">
        <v>81</v>
      </c>
      <c r="D103" s="106" t="s">
        <v>123</v>
      </c>
      <c r="E103" s="102" t="s">
        <v>60</v>
      </c>
      <c r="F103" s="103">
        <v>1</v>
      </c>
      <c r="G103" s="104">
        <v>4560000</v>
      </c>
      <c r="H103" s="104">
        <f t="shared" si="32"/>
        <v>638400</v>
      </c>
      <c r="I103" s="104">
        <f t="shared" si="33"/>
        <v>1368</v>
      </c>
      <c r="J103" s="104">
        <f t="shared" si="34"/>
        <v>273600</v>
      </c>
      <c r="K103" s="8">
        <f t="shared" si="35"/>
        <v>5473368</v>
      </c>
      <c r="L103" s="4"/>
    </row>
    <row r="104" spans="2:12">
      <c r="B104" s="3"/>
      <c r="C104" s="100" t="s">
        <v>126</v>
      </c>
      <c r="D104" s="100"/>
      <c r="E104" s="100"/>
      <c r="F104" s="100"/>
      <c r="G104" s="100"/>
      <c r="H104" s="100"/>
      <c r="I104" s="100"/>
      <c r="J104" s="100"/>
      <c r="K104" s="100"/>
      <c r="L104" s="4"/>
    </row>
    <row r="105" spans="2:12" ht="45">
      <c r="B105" s="3"/>
      <c r="C105" s="105">
        <v>82</v>
      </c>
      <c r="D105" s="108" t="s">
        <v>124</v>
      </c>
      <c r="E105" s="102" t="s">
        <v>61</v>
      </c>
      <c r="F105" s="103">
        <v>1</v>
      </c>
      <c r="G105" s="104">
        <v>210699.54</v>
      </c>
      <c r="H105" s="104">
        <f t="shared" ref="H105:H106" si="36">ROUND(G105*0.14,2)</f>
        <v>29497.94</v>
      </c>
      <c r="I105" s="104">
        <f t="shared" ref="I105:I106" si="37">ROUND(G105*0.03%,2)</f>
        <v>63.21</v>
      </c>
      <c r="J105" s="104">
        <f t="shared" ref="J105:J106" si="38">ROUND(G105*0.06,2)</f>
        <v>12641.97</v>
      </c>
      <c r="K105" s="8">
        <f t="shared" ref="K105:K106" si="39">SUM(G105:J105)</f>
        <v>252902.66</v>
      </c>
      <c r="L105" s="4"/>
    </row>
    <row r="106" spans="2:12" ht="30">
      <c r="B106" s="3"/>
      <c r="C106" s="105">
        <v>83</v>
      </c>
      <c r="D106" s="108" t="s">
        <v>125</v>
      </c>
      <c r="E106" s="102" t="s">
        <v>60</v>
      </c>
      <c r="F106" s="103">
        <v>1</v>
      </c>
      <c r="G106" s="104">
        <v>154000</v>
      </c>
      <c r="H106" s="104">
        <f t="shared" si="36"/>
        <v>21560</v>
      </c>
      <c r="I106" s="104">
        <f t="shared" si="37"/>
        <v>46.2</v>
      </c>
      <c r="J106" s="104">
        <f t="shared" si="38"/>
        <v>9240</v>
      </c>
      <c r="K106" s="8">
        <f t="shared" si="39"/>
        <v>184846.2</v>
      </c>
      <c r="L106" s="4"/>
    </row>
    <row r="107" spans="2:12">
      <c r="B107" s="3"/>
      <c r="C107" s="100" t="s">
        <v>127</v>
      </c>
      <c r="D107" s="100"/>
      <c r="E107" s="100"/>
      <c r="F107" s="100"/>
      <c r="G107" s="100"/>
      <c r="H107" s="100"/>
      <c r="I107" s="100"/>
      <c r="J107" s="100"/>
      <c r="K107" s="100"/>
      <c r="L107" s="4"/>
    </row>
    <row r="108" spans="2:12" ht="30">
      <c r="B108" s="3"/>
      <c r="C108" s="10">
        <v>84</v>
      </c>
      <c r="D108" s="108" t="s">
        <v>128</v>
      </c>
      <c r="E108" s="102" t="s">
        <v>61</v>
      </c>
      <c r="F108" s="103">
        <v>1</v>
      </c>
      <c r="G108" s="104">
        <v>168160</v>
      </c>
      <c r="H108" s="104">
        <f>ROUND(G108*0.14,2)</f>
        <v>23542.400000000001</v>
      </c>
      <c r="I108" s="104">
        <f>ROUND(G108*0.03%,2)</f>
        <v>50.45</v>
      </c>
      <c r="J108" s="104">
        <f>ROUND(G108*0.06,2)</f>
        <v>10089.6</v>
      </c>
      <c r="K108" s="8">
        <f>SUM(G108:J108)</f>
        <v>201842.45</v>
      </c>
      <c r="L108" s="4"/>
    </row>
    <row r="109" spans="2:12">
      <c r="B109" s="3"/>
      <c r="C109" s="100" t="s">
        <v>129</v>
      </c>
      <c r="D109" s="100"/>
      <c r="E109" s="100"/>
      <c r="F109" s="100"/>
      <c r="G109" s="100"/>
      <c r="H109" s="100"/>
      <c r="I109" s="100"/>
      <c r="J109" s="100"/>
      <c r="K109" s="100"/>
      <c r="L109" s="4"/>
    </row>
    <row r="110" spans="2:12" ht="60">
      <c r="B110" s="3"/>
      <c r="C110" s="105">
        <v>85</v>
      </c>
      <c r="D110" s="108" t="s">
        <v>130</v>
      </c>
      <c r="E110" s="102" t="s">
        <v>61</v>
      </c>
      <c r="F110" s="103">
        <v>1</v>
      </c>
      <c r="G110" s="104">
        <v>147733.99</v>
      </c>
      <c r="H110" s="104">
        <f t="shared" ref="H110:H117" si="40">ROUND(G110*0.14,2)</f>
        <v>20682.759999999998</v>
      </c>
      <c r="I110" s="104">
        <f t="shared" ref="I110:I117" si="41">ROUND(G110*0.03%,2)</f>
        <v>44.32</v>
      </c>
      <c r="J110" s="104">
        <f t="shared" ref="J110:J117" si="42">ROUND(G110*0.06,2)</f>
        <v>8864.0400000000009</v>
      </c>
      <c r="K110" s="8">
        <f t="shared" ref="K110:K117" si="43">SUM(G110:J110)</f>
        <v>177325.11000000002</v>
      </c>
      <c r="L110" s="4"/>
    </row>
    <row r="111" spans="2:12" ht="45">
      <c r="B111" s="3"/>
      <c r="C111" s="105">
        <v>86</v>
      </c>
      <c r="D111" s="108" t="s">
        <v>131</v>
      </c>
      <c r="E111" s="102" t="s">
        <v>63</v>
      </c>
      <c r="F111" s="103">
        <v>1</v>
      </c>
      <c r="G111" s="104">
        <v>77948.47</v>
      </c>
      <c r="H111" s="104">
        <f t="shared" si="40"/>
        <v>10912.79</v>
      </c>
      <c r="I111" s="104">
        <f t="shared" si="41"/>
        <v>23.38</v>
      </c>
      <c r="J111" s="104">
        <f t="shared" si="42"/>
        <v>4676.91</v>
      </c>
      <c r="K111" s="8">
        <f t="shared" si="43"/>
        <v>93561.550000000017</v>
      </c>
      <c r="L111" s="4"/>
    </row>
    <row r="112" spans="2:12" ht="30">
      <c r="B112" s="3"/>
      <c r="C112" s="105">
        <v>87</v>
      </c>
      <c r="D112" s="108" t="s">
        <v>132</v>
      </c>
      <c r="E112" s="102" t="s">
        <v>63</v>
      </c>
      <c r="F112" s="103">
        <v>1</v>
      </c>
      <c r="G112" s="104">
        <v>97781.89</v>
      </c>
      <c r="H112" s="104">
        <f t="shared" si="40"/>
        <v>13689.46</v>
      </c>
      <c r="I112" s="104">
        <f t="shared" si="41"/>
        <v>29.33</v>
      </c>
      <c r="J112" s="104">
        <f t="shared" si="42"/>
        <v>5866.91</v>
      </c>
      <c r="K112" s="8">
        <f t="shared" si="43"/>
        <v>117367.59000000001</v>
      </c>
      <c r="L112" s="4"/>
    </row>
    <row r="113" spans="2:12" ht="30">
      <c r="B113" s="3"/>
      <c r="C113" s="105">
        <v>88</v>
      </c>
      <c r="D113" s="108" t="s">
        <v>133</v>
      </c>
      <c r="E113" s="102" t="s">
        <v>63</v>
      </c>
      <c r="F113" s="103">
        <v>1</v>
      </c>
      <c r="G113" s="104">
        <v>66662.83</v>
      </c>
      <c r="H113" s="104">
        <f t="shared" si="40"/>
        <v>9332.7999999999993</v>
      </c>
      <c r="I113" s="104">
        <f t="shared" si="41"/>
        <v>20</v>
      </c>
      <c r="J113" s="104">
        <f t="shared" si="42"/>
        <v>3999.77</v>
      </c>
      <c r="K113" s="8">
        <f t="shared" si="43"/>
        <v>80015.400000000009</v>
      </c>
      <c r="L113" s="4"/>
    </row>
    <row r="114" spans="2:12" ht="45">
      <c r="B114" s="3"/>
      <c r="C114" s="105">
        <v>89</v>
      </c>
      <c r="D114" s="108" t="s">
        <v>134</v>
      </c>
      <c r="E114" s="102" t="s">
        <v>63</v>
      </c>
      <c r="F114" s="103">
        <v>1</v>
      </c>
      <c r="G114" s="104">
        <v>98720.43</v>
      </c>
      <c r="H114" s="104">
        <f t="shared" si="40"/>
        <v>13820.86</v>
      </c>
      <c r="I114" s="104">
        <f t="shared" si="41"/>
        <v>29.62</v>
      </c>
      <c r="J114" s="104">
        <f t="shared" si="42"/>
        <v>5923.23</v>
      </c>
      <c r="K114" s="8">
        <f t="shared" si="43"/>
        <v>118494.13999999998</v>
      </c>
      <c r="L114" s="4"/>
    </row>
    <row r="115" spans="2:12" ht="45">
      <c r="B115" s="3"/>
      <c r="C115" s="105">
        <v>90</v>
      </c>
      <c r="D115" s="108" t="s">
        <v>135</v>
      </c>
      <c r="E115" s="102" t="s">
        <v>61</v>
      </c>
      <c r="F115" s="103">
        <v>1</v>
      </c>
      <c r="G115" s="104">
        <v>131107.35999999999</v>
      </c>
      <c r="H115" s="104">
        <f t="shared" si="40"/>
        <v>18355.03</v>
      </c>
      <c r="I115" s="104">
        <f t="shared" si="41"/>
        <v>39.33</v>
      </c>
      <c r="J115" s="104">
        <f t="shared" si="42"/>
        <v>7866.44</v>
      </c>
      <c r="K115" s="8">
        <f t="shared" si="43"/>
        <v>157368.15999999997</v>
      </c>
      <c r="L115" s="4"/>
    </row>
    <row r="116" spans="2:12" ht="45">
      <c r="B116" s="3"/>
      <c r="C116" s="105">
        <v>91</v>
      </c>
      <c r="D116" s="108" t="s">
        <v>136</v>
      </c>
      <c r="E116" s="102" t="s">
        <v>62</v>
      </c>
      <c r="F116" s="103">
        <v>1</v>
      </c>
      <c r="G116" s="104">
        <v>60810.86</v>
      </c>
      <c r="H116" s="104">
        <f t="shared" si="40"/>
        <v>8513.52</v>
      </c>
      <c r="I116" s="104">
        <f t="shared" si="41"/>
        <v>18.239999999999998</v>
      </c>
      <c r="J116" s="104">
        <f t="shared" si="42"/>
        <v>3648.65</v>
      </c>
      <c r="K116" s="8">
        <f t="shared" si="43"/>
        <v>72991.27</v>
      </c>
      <c r="L116" s="4"/>
    </row>
    <row r="117" spans="2:12" ht="45">
      <c r="B117" s="3"/>
      <c r="C117" s="105">
        <v>92</v>
      </c>
      <c r="D117" s="101" t="s">
        <v>137</v>
      </c>
      <c r="E117" s="103" t="s">
        <v>61</v>
      </c>
      <c r="F117" s="103">
        <v>1</v>
      </c>
      <c r="G117" s="104">
        <v>92488</v>
      </c>
      <c r="H117" s="104">
        <f t="shared" si="40"/>
        <v>12948.32</v>
      </c>
      <c r="I117" s="104">
        <f t="shared" si="41"/>
        <v>27.75</v>
      </c>
      <c r="J117" s="104">
        <f t="shared" si="42"/>
        <v>5549.28</v>
      </c>
      <c r="K117" s="8">
        <f t="shared" si="43"/>
        <v>111013.35</v>
      </c>
      <c r="L117" s="4"/>
    </row>
    <row r="118" spans="2:12">
      <c r="B118" s="3"/>
      <c r="C118" s="100" t="s">
        <v>138</v>
      </c>
      <c r="D118" s="100"/>
      <c r="E118" s="100"/>
      <c r="F118" s="100"/>
      <c r="G118" s="100"/>
      <c r="H118" s="100"/>
      <c r="I118" s="100"/>
      <c r="J118" s="100"/>
      <c r="K118" s="100"/>
      <c r="L118" s="4"/>
    </row>
    <row r="119" spans="2:12" ht="30">
      <c r="B119" s="3"/>
      <c r="C119" s="105">
        <v>93</v>
      </c>
      <c r="D119" s="108" t="s">
        <v>139</v>
      </c>
      <c r="E119" s="102" t="s">
        <v>61</v>
      </c>
      <c r="F119" s="103">
        <v>1</v>
      </c>
      <c r="G119" s="104">
        <v>184445.62</v>
      </c>
      <c r="H119" s="104">
        <f t="shared" ref="H119:H122" si="44">ROUND(G119*0.14,2)</f>
        <v>25822.39</v>
      </c>
      <c r="I119" s="104">
        <f t="shared" ref="I119:I122" si="45">ROUND(G119*0.03%,2)</f>
        <v>55.33</v>
      </c>
      <c r="J119" s="104">
        <f t="shared" ref="J119:J122" si="46">ROUND(G119*0.06,2)</f>
        <v>11066.74</v>
      </c>
      <c r="K119" s="8">
        <f t="shared" ref="K119:K122" si="47">SUM(G119:J119)</f>
        <v>221390.07999999999</v>
      </c>
      <c r="L119" s="4"/>
    </row>
    <row r="120" spans="2:12" ht="30">
      <c r="B120" s="3"/>
      <c r="C120" s="105">
        <v>94</v>
      </c>
      <c r="D120" s="108" t="s">
        <v>140</v>
      </c>
      <c r="E120" s="102" t="s">
        <v>61</v>
      </c>
      <c r="F120" s="103">
        <v>1</v>
      </c>
      <c r="G120" s="104">
        <v>184598.37</v>
      </c>
      <c r="H120" s="104">
        <f t="shared" si="44"/>
        <v>25843.77</v>
      </c>
      <c r="I120" s="104">
        <f t="shared" si="45"/>
        <v>55.38</v>
      </c>
      <c r="J120" s="104">
        <f t="shared" si="46"/>
        <v>11075.9</v>
      </c>
      <c r="K120" s="8">
        <f t="shared" si="47"/>
        <v>221573.41999999998</v>
      </c>
      <c r="L120" s="4"/>
    </row>
    <row r="121" spans="2:12" ht="30">
      <c r="B121" s="3"/>
      <c r="C121" s="105">
        <v>95</v>
      </c>
      <c r="D121" s="108" t="s">
        <v>141</v>
      </c>
      <c r="E121" s="102" t="s">
        <v>62</v>
      </c>
      <c r="F121" s="103">
        <v>1</v>
      </c>
      <c r="G121" s="104">
        <v>87991.58</v>
      </c>
      <c r="H121" s="104">
        <f t="shared" si="44"/>
        <v>12318.82</v>
      </c>
      <c r="I121" s="104">
        <f t="shared" si="45"/>
        <v>26.4</v>
      </c>
      <c r="J121" s="104">
        <f t="shared" si="46"/>
        <v>5279.49</v>
      </c>
      <c r="K121" s="8">
        <f t="shared" si="47"/>
        <v>105616.29</v>
      </c>
      <c r="L121" s="4"/>
    </row>
    <row r="122" spans="2:12" ht="30">
      <c r="B122" s="3"/>
      <c r="C122" s="105">
        <v>96</v>
      </c>
      <c r="D122" s="108" t="s">
        <v>142</v>
      </c>
      <c r="E122" s="102" t="s">
        <v>61</v>
      </c>
      <c r="F122" s="103">
        <v>1</v>
      </c>
      <c r="G122" s="104">
        <v>146187.21</v>
      </c>
      <c r="H122" s="104">
        <f t="shared" si="44"/>
        <v>20466.21</v>
      </c>
      <c r="I122" s="104">
        <f t="shared" si="45"/>
        <v>43.86</v>
      </c>
      <c r="J122" s="104">
        <f t="shared" si="46"/>
        <v>8771.23</v>
      </c>
      <c r="K122" s="8">
        <f t="shared" si="47"/>
        <v>175468.50999999998</v>
      </c>
      <c r="L122" s="4"/>
    </row>
    <row r="123" spans="2:12">
      <c r="B123" s="3"/>
      <c r="C123" s="100" t="s">
        <v>143</v>
      </c>
      <c r="D123" s="100"/>
      <c r="E123" s="100"/>
      <c r="F123" s="100"/>
      <c r="G123" s="100"/>
      <c r="H123" s="100"/>
      <c r="I123" s="100"/>
      <c r="J123" s="100"/>
      <c r="K123" s="100"/>
      <c r="L123" s="4"/>
    </row>
    <row r="124" spans="2:12" ht="30">
      <c r="B124" s="3"/>
      <c r="C124" s="105">
        <v>97</v>
      </c>
      <c r="D124" s="108" t="s">
        <v>144</v>
      </c>
      <c r="E124" s="102" t="s">
        <v>60</v>
      </c>
      <c r="F124" s="103">
        <v>1</v>
      </c>
      <c r="G124" s="104">
        <v>86740</v>
      </c>
      <c r="H124" s="104">
        <f t="shared" ref="H124:H128" si="48">ROUND(G124*0.14,2)</f>
        <v>12143.6</v>
      </c>
      <c r="I124" s="104">
        <f t="shared" ref="I124:I128" si="49">ROUND(G124*0.03%,2)</f>
        <v>26.02</v>
      </c>
      <c r="J124" s="104">
        <f t="shared" ref="J124:J128" si="50">ROUND(G124*0.06,2)</f>
        <v>5204.3999999999996</v>
      </c>
      <c r="K124" s="8">
        <f t="shared" ref="K124:K128" si="51">SUM(G124:J124)</f>
        <v>104114.02</v>
      </c>
      <c r="L124" s="4"/>
    </row>
    <row r="125" spans="2:12" ht="15">
      <c r="B125" s="3"/>
      <c r="C125" s="105">
        <v>98</v>
      </c>
      <c r="D125" s="108" t="s">
        <v>145</v>
      </c>
      <c r="E125" s="102" t="s">
        <v>60</v>
      </c>
      <c r="F125" s="103">
        <v>1</v>
      </c>
      <c r="G125" s="104">
        <v>140186.13</v>
      </c>
      <c r="H125" s="104">
        <f t="shared" si="48"/>
        <v>19626.060000000001</v>
      </c>
      <c r="I125" s="104">
        <f t="shared" si="49"/>
        <v>42.06</v>
      </c>
      <c r="J125" s="104">
        <f t="shared" si="50"/>
        <v>8411.17</v>
      </c>
      <c r="K125" s="8">
        <f t="shared" si="51"/>
        <v>168265.42</v>
      </c>
      <c r="L125" s="4"/>
    </row>
    <row r="126" spans="2:12" ht="45">
      <c r="B126" s="3"/>
      <c r="C126" s="105">
        <v>99</v>
      </c>
      <c r="D126" s="108" t="s">
        <v>146</v>
      </c>
      <c r="E126" s="102" t="s">
        <v>63</v>
      </c>
      <c r="F126" s="103">
        <v>1</v>
      </c>
      <c r="G126" s="104">
        <v>63450</v>
      </c>
      <c r="H126" s="104">
        <f t="shared" si="48"/>
        <v>8883</v>
      </c>
      <c r="I126" s="104">
        <f t="shared" si="49"/>
        <v>19.04</v>
      </c>
      <c r="J126" s="104">
        <f t="shared" si="50"/>
        <v>3807</v>
      </c>
      <c r="K126" s="8">
        <f t="shared" si="51"/>
        <v>76159.039999999994</v>
      </c>
      <c r="L126" s="4"/>
    </row>
    <row r="127" spans="2:12" ht="30">
      <c r="B127" s="3"/>
      <c r="C127" s="105">
        <v>100</v>
      </c>
      <c r="D127" s="101" t="s">
        <v>147</v>
      </c>
      <c r="E127" s="103" t="s">
        <v>63</v>
      </c>
      <c r="F127" s="103">
        <v>1</v>
      </c>
      <c r="G127" s="104">
        <v>57540</v>
      </c>
      <c r="H127" s="104">
        <f t="shared" si="48"/>
        <v>8055.6</v>
      </c>
      <c r="I127" s="104">
        <f t="shared" si="49"/>
        <v>17.260000000000002</v>
      </c>
      <c r="J127" s="104">
        <f t="shared" si="50"/>
        <v>3452.4</v>
      </c>
      <c r="K127" s="8">
        <f t="shared" si="51"/>
        <v>69065.259999999995</v>
      </c>
      <c r="L127" s="4"/>
    </row>
    <row r="128" spans="2:12" ht="45">
      <c r="B128" s="3"/>
      <c r="C128" s="105">
        <v>101</v>
      </c>
      <c r="D128" s="106" t="s">
        <v>148</v>
      </c>
      <c r="E128" s="102" t="s">
        <v>61</v>
      </c>
      <c r="F128" s="103">
        <v>1</v>
      </c>
      <c r="G128" s="104">
        <v>712000</v>
      </c>
      <c r="H128" s="104">
        <f t="shared" si="48"/>
        <v>99680</v>
      </c>
      <c r="I128" s="104">
        <f t="shared" si="49"/>
        <v>213.6</v>
      </c>
      <c r="J128" s="104">
        <f t="shared" si="50"/>
        <v>42720</v>
      </c>
      <c r="K128" s="8">
        <f t="shared" si="51"/>
        <v>854613.6</v>
      </c>
      <c r="L128" s="4"/>
    </row>
    <row r="129" spans="2:12">
      <c r="B129" s="3"/>
      <c r="C129" s="100" t="s">
        <v>164</v>
      </c>
      <c r="D129" s="100"/>
      <c r="E129" s="100"/>
      <c r="F129" s="100"/>
      <c r="G129" s="100"/>
      <c r="H129" s="100"/>
      <c r="I129" s="100"/>
      <c r="J129" s="100"/>
      <c r="K129" s="100"/>
      <c r="L129" s="4"/>
    </row>
    <row r="130" spans="2:12" ht="30">
      <c r="B130" s="3"/>
      <c r="C130" s="105">
        <v>102</v>
      </c>
      <c r="D130" s="108" t="s">
        <v>149</v>
      </c>
      <c r="E130" s="102" t="s">
        <v>150</v>
      </c>
      <c r="F130" s="103">
        <v>1</v>
      </c>
      <c r="G130" s="104">
        <v>82025.37</v>
      </c>
      <c r="H130" s="104">
        <f t="shared" ref="H130:H131" si="52">ROUND(G130*0.14,2)</f>
        <v>11483.55</v>
      </c>
      <c r="I130" s="104">
        <f t="shared" ref="I130:I131" si="53">ROUND(G130*0.03%,2)</f>
        <v>24.61</v>
      </c>
      <c r="J130" s="104">
        <f t="shared" ref="J130:J131" si="54">ROUND(G130*0.06,2)</f>
        <v>4921.5200000000004</v>
      </c>
      <c r="K130" s="8">
        <f t="shared" ref="K130:K131" si="55">SUM(G130:J130)</f>
        <v>98455.05</v>
      </c>
      <c r="L130" s="4"/>
    </row>
    <row r="131" spans="2:12" ht="120">
      <c r="B131" s="3"/>
      <c r="C131" s="105">
        <v>103</v>
      </c>
      <c r="D131" s="106" t="s">
        <v>151</v>
      </c>
      <c r="E131" s="102" t="s">
        <v>60</v>
      </c>
      <c r="F131" s="103">
        <v>1</v>
      </c>
      <c r="G131" s="104">
        <v>35120000</v>
      </c>
      <c r="H131" s="104">
        <f t="shared" si="52"/>
        <v>4916800</v>
      </c>
      <c r="I131" s="104">
        <f t="shared" si="53"/>
        <v>10536</v>
      </c>
      <c r="J131" s="104">
        <f t="shared" si="54"/>
        <v>2107200</v>
      </c>
      <c r="K131" s="8">
        <f t="shared" si="55"/>
        <v>42154536</v>
      </c>
      <c r="L131" s="4"/>
    </row>
    <row r="132" spans="2:12">
      <c r="B132" s="3"/>
      <c r="C132" s="100" t="s">
        <v>152</v>
      </c>
      <c r="D132" s="100"/>
      <c r="E132" s="100"/>
      <c r="F132" s="100"/>
      <c r="G132" s="100"/>
      <c r="H132" s="100"/>
      <c r="I132" s="100"/>
      <c r="J132" s="100"/>
      <c r="K132" s="100"/>
      <c r="L132" s="4"/>
    </row>
    <row r="133" spans="2:12" ht="120">
      <c r="B133" s="3"/>
      <c r="C133" s="105">
        <v>104</v>
      </c>
      <c r="D133" s="101" t="s">
        <v>153</v>
      </c>
      <c r="E133" s="102" t="s">
        <v>60</v>
      </c>
      <c r="F133" s="103">
        <v>1</v>
      </c>
      <c r="G133" s="104">
        <v>7650000</v>
      </c>
      <c r="H133" s="104">
        <f t="shared" ref="H133:H143" si="56">ROUND(G133*0.14,2)</f>
        <v>1071000</v>
      </c>
      <c r="I133" s="104">
        <f t="shared" ref="I133:I143" si="57">ROUND(G133*0.03%,2)</f>
        <v>2295</v>
      </c>
      <c r="J133" s="104">
        <f t="shared" ref="J133:J143" si="58">ROUND(G133*0.06,2)</f>
        <v>459000</v>
      </c>
      <c r="K133" s="8">
        <f t="shared" ref="K133:K143" si="59">SUM(G133:J133)</f>
        <v>9182295</v>
      </c>
      <c r="L133" s="4"/>
    </row>
    <row r="134" spans="2:12" ht="75">
      <c r="B134" s="3"/>
      <c r="C134" s="105">
        <v>105</v>
      </c>
      <c r="D134" s="101" t="s">
        <v>154</v>
      </c>
      <c r="E134" s="102" t="s">
        <v>60</v>
      </c>
      <c r="F134" s="103">
        <v>1</v>
      </c>
      <c r="G134" s="104">
        <v>687500</v>
      </c>
      <c r="H134" s="104">
        <f t="shared" si="56"/>
        <v>96250</v>
      </c>
      <c r="I134" s="104">
        <f t="shared" si="57"/>
        <v>206.25</v>
      </c>
      <c r="J134" s="104">
        <f t="shared" si="58"/>
        <v>41250</v>
      </c>
      <c r="K134" s="8">
        <f t="shared" si="59"/>
        <v>825206.25</v>
      </c>
      <c r="L134" s="4"/>
    </row>
    <row r="135" spans="2:12" ht="105">
      <c r="B135" s="3"/>
      <c r="C135" s="105">
        <v>106</v>
      </c>
      <c r="D135" s="101" t="s">
        <v>155</v>
      </c>
      <c r="E135" s="102" t="s">
        <v>62</v>
      </c>
      <c r="F135" s="103">
        <v>1</v>
      </c>
      <c r="G135" s="104">
        <v>4650000</v>
      </c>
      <c r="H135" s="104">
        <f t="shared" si="56"/>
        <v>651000</v>
      </c>
      <c r="I135" s="104">
        <f t="shared" si="57"/>
        <v>1395</v>
      </c>
      <c r="J135" s="104">
        <f t="shared" si="58"/>
        <v>279000</v>
      </c>
      <c r="K135" s="8">
        <f t="shared" si="59"/>
        <v>5581395</v>
      </c>
      <c r="L135" s="4"/>
    </row>
    <row r="136" spans="2:12" ht="240">
      <c r="B136" s="3"/>
      <c r="C136" s="105">
        <v>107</v>
      </c>
      <c r="D136" s="101" t="s">
        <v>156</v>
      </c>
      <c r="E136" s="102" t="s">
        <v>60</v>
      </c>
      <c r="F136" s="103">
        <v>1</v>
      </c>
      <c r="G136" s="104">
        <v>16450000</v>
      </c>
      <c r="H136" s="104">
        <f t="shared" si="56"/>
        <v>2303000</v>
      </c>
      <c r="I136" s="104">
        <f t="shared" si="57"/>
        <v>4935</v>
      </c>
      <c r="J136" s="104">
        <f t="shared" si="58"/>
        <v>987000</v>
      </c>
      <c r="K136" s="8">
        <f t="shared" si="59"/>
        <v>19744935</v>
      </c>
      <c r="L136" s="4"/>
    </row>
    <row r="137" spans="2:12" ht="90">
      <c r="B137" s="3"/>
      <c r="C137" s="105">
        <v>108</v>
      </c>
      <c r="D137" s="101" t="s">
        <v>157</v>
      </c>
      <c r="E137" s="102" t="s">
        <v>60</v>
      </c>
      <c r="F137" s="103">
        <v>1</v>
      </c>
      <c r="G137" s="104">
        <v>25740000</v>
      </c>
      <c r="H137" s="104">
        <f t="shared" si="56"/>
        <v>3603600</v>
      </c>
      <c r="I137" s="104">
        <f t="shared" si="57"/>
        <v>7722</v>
      </c>
      <c r="J137" s="104">
        <f t="shared" si="58"/>
        <v>1544400</v>
      </c>
      <c r="K137" s="8">
        <f t="shared" si="59"/>
        <v>30895722</v>
      </c>
      <c r="L137" s="4"/>
    </row>
    <row r="138" spans="2:12" ht="30">
      <c r="B138" s="3"/>
      <c r="C138" s="110">
        <v>109</v>
      </c>
      <c r="D138" s="101" t="s">
        <v>158</v>
      </c>
      <c r="E138" s="110" t="s">
        <v>61</v>
      </c>
      <c r="F138" s="103">
        <v>1</v>
      </c>
      <c r="G138" s="104">
        <v>89540</v>
      </c>
      <c r="H138" s="104">
        <f t="shared" si="56"/>
        <v>12535.6</v>
      </c>
      <c r="I138" s="104">
        <f t="shared" si="57"/>
        <v>26.86</v>
      </c>
      <c r="J138" s="104">
        <f t="shared" si="58"/>
        <v>5372.4</v>
      </c>
      <c r="K138" s="8">
        <f t="shared" si="59"/>
        <v>107474.86</v>
      </c>
      <c r="L138" s="4"/>
    </row>
    <row r="139" spans="2:12" ht="30">
      <c r="B139" s="3"/>
      <c r="C139" s="110">
        <v>110</v>
      </c>
      <c r="D139" s="101" t="s">
        <v>159</v>
      </c>
      <c r="E139" s="110" t="s">
        <v>62</v>
      </c>
      <c r="F139" s="103">
        <v>1</v>
      </c>
      <c r="G139" s="104">
        <v>25000</v>
      </c>
      <c r="H139" s="104">
        <f t="shared" si="56"/>
        <v>3500</v>
      </c>
      <c r="I139" s="104">
        <f t="shared" si="57"/>
        <v>7.5</v>
      </c>
      <c r="J139" s="104">
        <f t="shared" si="58"/>
        <v>1500</v>
      </c>
      <c r="K139" s="8">
        <f t="shared" si="59"/>
        <v>30007.5</v>
      </c>
      <c r="L139" s="4"/>
    </row>
    <row r="140" spans="2:12" ht="120">
      <c r="B140" s="3"/>
      <c r="C140" s="110">
        <v>111</v>
      </c>
      <c r="D140" s="101" t="s">
        <v>160</v>
      </c>
      <c r="E140" s="110" t="s">
        <v>61</v>
      </c>
      <c r="F140" s="103">
        <v>1</v>
      </c>
      <c r="G140" s="104">
        <v>451500</v>
      </c>
      <c r="H140" s="104">
        <f t="shared" si="56"/>
        <v>63210</v>
      </c>
      <c r="I140" s="104">
        <f t="shared" si="57"/>
        <v>135.44999999999999</v>
      </c>
      <c r="J140" s="104">
        <f t="shared" si="58"/>
        <v>27090</v>
      </c>
      <c r="K140" s="8">
        <f t="shared" si="59"/>
        <v>541935.44999999995</v>
      </c>
      <c r="L140" s="4"/>
    </row>
    <row r="141" spans="2:12" ht="15">
      <c r="B141" s="3"/>
      <c r="C141" s="110">
        <v>112</v>
      </c>
      <c r="D141" s="108" t="s">
        <v>161</v>
      </c>
      <c r="E141" s="105" t="s">
        <v>62</v>
      </c>
      <c r="F141" s="103">
        <v>1</v>
      </c>
      <c r="G141" s="104">
        <v>120000</v>
      </c>
      <c r="H141" s="104">
        <f t="shared" si="56"/>
        <v>16800</v>
      </c>
      <c r="I141" s="104">
        <f t="shared" si="57"/>
        <v>36</v>
      </c>
      <c r="J141" s="104">
        <f t="shared" si="58"/>
        <v>7200</v>
      </c>
      <c r="K141" s="8">
        <f t="shared" si="59"/>
        <v>144036</v>
      </c>
      <c r="L141" s="4"/>
    </row>
    <row r="142" spans="2:12" ht="165">
      <c r="B142" s="3"/>
      <c r="C142" s="110">
        <v>113</v>
      </c>
      <c r="D142" s="106" t="s">
        <v>162</v>
      </c>
      <c r="E142" s="102" t="s">
        <v>61</v>
      </c>
      <c r="F142" s="103">
        <v>1</v>
      </c>
      <c r="G142" s="104">
        <v>125650</v>
      </c>
      <c r="H142" s="104">
        <f t="shared" si="56"/>
        <v>17591</v>
      </c>
      <c r="I142" s="104">
        <f t="shared" si="57"/>
        <v>37.700000000000003</v>
      </c>
      <c r="J142" s="104">
        <f t="shared" si="58"/>
        <v>7539</v>
      </c>
      <c r="K142" s="8">
        <f t="shared" si="59"/>
        <v>150817.70000000001</v>
      </c>
      <c r="L142" s="4"/>
    </row>
    <row r="143" spans="2:12" ht="60">
      <c r="B143" s="3"/>
      <c r="C143" s="110">
        <v>114</v>
      </c>
      <c r="D143" s="108" t="s">
        <v>163</v>
      </c>
      <c r="E143" s="102" t="s">
        <v>61</v>
      </c>
      <c r="F143" s="102">
        <v>1</v>
      </c>
      <c r="G143" s="104">
        <v>302500</v>
      </c>
      <c r="H143" s="104">
        <f t="shared" si="56"/>
        <v>42350</v>
      </c>
      <c r="I143" s="104">
        <f t="shared" si="57"/>
        <v>90.75</v>
      </c>
      <c r="J143" s="104">
        <f t="shared" si="58"/>
        <v>18150</v>
      </c>
      <c r="K143" s="8">
        <f t="shared" si="59"/>
        <v>363090.75</v>
      </c>
      <c r="L143" s="4"/>
    </row>
    <row r="144" spans="2:12">
      <c r="B144" s="3"/>
      <c r="C144" s="119" t="s">
        <v>165</v>
      </c>
      <c r="D144" s="119"/>
      <c r="E144" s="119"/>
      <c r="F144" s="119"/>
      <c r="G144" s="119"/>
      <c r="H144" s="119"/>
      <c r="I144" s="119"/>
      <c r="J144" s="119"/>
      <c r="K144" s="119"/>
      <c r="L144" s="4"/>
    </row>
    <row r="145" spans="2:12" ht="45">
      <c r="B145" s="3"/>
      <c r="C145" s="110">
        <v>115</v>
      </c>
      <c r="D145" s="101" t="s">
        <v>166</v>
      </c>
      <c r="E145" s="105" t="s">
        <v>62</v>
      </c>
      <c r="F145" s="110">
        <v>1</v>
      </c>
      <c r="G145" s="104">
        <v>25309.86</v>
      </c>
      <c r="H145" s="104">
        <f t="shared" ref="H145:H152" si="60">ROUND(G145*0.14,2)</f>
        <v>3543.38</v>
      </c>
      <c r="I145" s="104">
        <f t="shared" ref="I145:I152" si="61">ROUND(G145*0.03%,2)</f>
        <v>7.59</v>
      </c>
      <c r="J145" s="104">
        <f t="shared" ref="J145:J152" si="62">ROUND(G145*0.06,2)</f>
        <v>1518.59</v>
      </c>
      <c r="K145" s="8">
        <f t="shared" ref="K145:K152" si="63">SUM(G145:J145)</f>
        <v>30379.420000000002</v>
      </c>
      <c r="L145" s="4"/>
    </row>
    <row r="146" spans="2:12" ht="75">
      <c r="B146" s="3"/>
      <c r="C146" s="110">
        <v>116</v>
      </c>
      <c r="D146" s="101" t="s">
        <v>167</v>
      </c>
      <c r="E146" s="105" t="s">
        <v>62</v>
      </c>
      <c r="F146" s="110">
        <v>1</v>
      </c>
      <c r="G146" s="104">
        <v>41983.25</v>
      </c>
      <c r="H146" s="104">
        <f t="shared" si="60"/>
        <v>5877.66</v>
      </c>
      <c r="I146" s="104">
        <f t="shared" si="61"/>
        <v>12.59</v>
      </c>
      <c r="J146" s="104">
        <f t="shared" si="62"/>
        <v>2519</v>
      </c>
      <c r="K146" s="8">
        <f t="shared" si="63"/>
        <v>50392.5</v>
      </c>
      <c r="L146" s="4"/>
    </row>
    <row r="147" spans="2:12" ht="75">
      <c r="B147" s="3"/>
      <c r="C147" s="110">
        <v>117</v>
      </c>
      <c r="D147" s="101" t="s">
        <v>168</v>
      </c>
      <c r="E147" s="105" t="s">
        <v>62</v>
      </c>
      <c r="F147" s="110">
        <v>1</v>
      </c>
      <c r="G147" s="104">
        <v>63121.7</v>
      </c>
      <c r="H147" s="104">
        <f t="shared" si="60"/>
        <v>8837.0400000000009</v>
      </c>
      <c r="I147" s="104">
        <f t="shared" si="61"/>
        <v>18.940000000000001</v>
      </c>
      <c r="J147" s="104">
        <f t="shared" si="62"/>
        <v>3787.3</v>
      </c>
      <c r="K147" s="8">
        <f t="shared" si="63"/>
        <v>75764.98</v>
      </c>
      <c r="L147" s="4"/>
    </row>
    <row r="148" spans="2:12" ht="75">
      <c r="B148" s="3"/>
      <c r="C148" s="110">
        <v>118</v>
      </c>
      <c r="D148" s="101" t="s">
        <v>169</v>
      </c>
      <c r="E148" s="105" t="s">
        <v>62</v>
      </c>
      <c r="F148" s="110">
        <v>1</v>
      </c>
      <c r="G148" s="104">
        <v>54780</v>
      </c>
      <c r="H148" s="104">
        <f t="shared" si="60"/>
        <v>7669.2</v>
      </c>
      <c r="I148" s="104">
        <f t="shared" si="61"/>
        <v>16.43</v>
      </c>
      <c r="J148" s="104">
        <f t="shared" si="62"/>
        <v>3286.8</v>
      </c>
      <c r="K148" s="8">
        <f t="shared" si="63"/>
        <v>65752.429999999993</v>
      </c>
      <c r="L148" s="4"/>
    </row>
    <row r="149" spans="2:12" ht="75">
      <c r="B149" s="3"/>
      <c r="C149" s="110">
        <v>119</v>
      </c>
      <c r="D149" s="101" t="s">
        <v>170</v>
      </c>
      <c r="E149" s="105" t="s">
        <v>62</v>
      </c>
      <c r="F149" s="110">
        <v>1</v>
      </c>
      <c r="G149" s="104">
        <v>86559.3</v>
      </c>
      <c r="H149" s="104">
        <f t="shared" si="60"/>
        <v>12118.3</v>
      </c>
      <c r="I149" s="104">
        <f t="shared" si="61"/>
        <v>25.97</v>
      </c>
      <c r="J149" s="104">
        <f t="shared" si="62"/>
        <v>5193.5600000000004</v>
      </c>
      <c r="K149" s="8">
        <f t="shared" si="63"/>
        <v>103897.13</v>
      </c>
      <c r="L149" s="4"/>
    </row>
    <row r="150" spans="2:12" ht="75">
      <c r="B150" s="3"/>
      <c r="C150" s="110">
        <v>120</v>
      </c>
      <c r="D150" s="101" t="s">
        <v>171</v>
      </c>
      <c r="E150" s="105" t="s">
        <v>62</v>
      </c>
      <c r="F150" s="110">
        <v>1</v>
      </c>
      <c r="G150" s="104">
        <v>98529</v>
      </c>
      <c r="H150" s="104">
        <f t="shared" si="60"/>
        <v>13794.06</v>
      </c>
      <c r="I150" s="104">
        <f t="shared" si="61"/>
        <v>29.56</v>
      </c>
      <c r="J150" s="104">
        <f t="shared" si="62"/>
        <v>5911.74</v>
      </c>
      <c r="K150" s="8">
        <f t="shared" si="63"/>
        <v>118264.36</v>
      </c>
      <c r="L150" s="4"/>
    </row>
    <row r="151" spans="2:12" ht="75">
      <c r="B151" s="3"/>
      <c r="C151" s="110">
        <v>121</v>
      </c>
      <c r="D151" s="101" t="s">
        <v>172</v>
      </c>
      <c r="E151" s="105" t="s">
        <v>62</v>
      </c>
      <c r="F151" s="110">
        <v>1</v>
      </c>
      <c r="G151" s="104">
        <v>97890.14</v>
      </c>
      <c r="H151" s="104">
        <f t="shared" si="60"/>
        <v>13704.62</v>
      </c>
      <c r="I151" s="104">
        <f t="shared" si="61"/>
        <v>29.37</v>
      </c>
      <c r="J151" s="104">
        <f t="shared" si="62"/>
        <v>5873.41</v>
      </c>
      <c r="K151" s="8">
        <f t="shared" si="63"/>
        <v>117497.54</v>
      </c>
      <c r="L151" s="4"/>
    </row>
    <row r="152" spans="2:12" ht="75">
      <c r="B152" s="3"/>
      <c r="C152" s="110">
        <v>122</v>
      </c>
      <c r="D152" s="101" t="s">
        <v>173</v>
      </c>
      <c r="E152" s="105" t="s">
        <v>62</v>
      </c>
      <c r="F152" s="110">
        <v>1</v>
      </c>
      <c r="G152" s="104">
        <v>151270.96</v>
      </c>
      <c r="H152" s="104">
        <f t="shared" si="60"/>
        <v>21177.93</v>
      </c>
      <c r="I152" s="104">
        <f t="shared" si="61"/>
        <v>45.38</v>
      </c>
      <c r="J152" s="104">
        <f t="shared" si="62"/>
        <v>9076.26</v>
      </c>
      <c r="K152" s="8">
        <f t="shared" si="63"/>
        <v>181570.53</v>
      </c>
      <c r="L152" s="4"/>
    </row>
    <row r="153" spans="2:12">
      <c r="B153" s="3"/>
      <c r="C153" s="100" t="s">
        <v>174</v>
      </c>
      <c r="D153" s="100"/>
      <c r="E153" s="100"/>
      <c r="F153" s="100"/>
      <c r="G153" s="100"/>
      <c r="H153" s="100"/>
      <c r="I153" s="100"/>
      <c r="J153" s="100"/>
      <c r="K153" s="100"/>
      <c r="L153" s="4"/>
    </row>
    <row r="154" spans="2:12" ht="30">
      <c r="B154" s="3"/>
      <c r="C154" s="110">
        <v>123</v>
      </c>
      <c r="D154" s="101" t="s">
        <v>175</v>
      </c>
      <c r="E154" s="105" t="s">
        <v>176</v>
      </c>
      <c r="F154" s="110">
        <v>1</v>
      </c>
      <c r="G154" s="104">
        <v>80676.36</v>
      </c>
      <c r="H154" s="104">
        <f t="shared" ref="H154:H163" si="64">ROUND(G154*0.14,2)</f>
        <v>11294.69</v>
      </c>
      <c r="I154" s="104">
        <f t="shared" ref="I154:I163" si="65">ROUND(G154*0.03%,2)</f>
        <v>24.2</v>
      </c>
      <c r="J154" s="104">
        <f t="shared" ref="J154:J163" si="66">ROUND(G154*0.06,2)</f>
        <v>4840.58</v>
      </c>
      <c r="K154" s="8">
        <f t="shared" ref="K154:K163" si="67">SUM(G154:J154)</f>
        <v>96835.83</v>
      </c>
      <c r="L154" s="4"/>
    </row>
    <row r="155" spans="2:12" ht="30">
      <c r="B155" s="3"/>
      <c r="C155" s="110">
        <v>124</v>
      </c>
      <c r="D155" s="101" t="s">
        <v>177</v>
      </c>
      <c r="E155" s="105" t="s">
        <v>176</v>
      </c>
      <c r="F155" s="110">
        <v>1</v>
      </c>
      <c r="G155" s="104">
        <v>86472.02</v>
      </c>
      <c r="H155" s="104">
        <f t="shared" si="64"/>
        <v>12106.08</v>
      </c>
      <c r="I155" s="104">
        <f t="shared" si="65"/>
        <v>25.94</v>
      </c>
      <c r="J155" s="104">
        <f t="shared" si="66"/>
        <v>5188.32</v>
      </c>
      <c r="K155" s="8">
        <f t="shared" si="67"/>
        <v>103792.36000000002</v>
      </c>
      <c r="L155" s="4"/>
    </row>
    <row r="156" spans="2:12" ht="30">
      <c r="B156" s="3"/>
      <c r="C156" s="110">
        <v>125</v>
      </c>
      <c r="D156" s="101" t="s">
        <v>178</v>
      </c>
      <c r="E156" s="105" t="s">
        <v>176</v>
      </c>
      <c r="F156" s="110">
        <v>1</v>
      </c>
      <c r="G156" s="104">
        <v>106736.48</v>
      </c>
      <c r="H156" s="104">
        <f t="shared" si="64"/>
        <v>14943.11</v>
      </c>
      <c r="I156" s="104">
        <f t="shared" si="65"/>
        <v>32.020000000000003</v>
      </c>
      <c r="J156" s="104">
        <f t="shared" si="66"/>
        <v>6404.19</v>
      </c>
      <c r="K156" s="8">
        <f t="shared" si="67"/>
        <v>128115.8</v>
      </c>
      <c r="L156" s="4"/>
    </row>
    <row r="157" spans="2:12" ht="30">
      <c r="B157" s="3"/>
      <c r="C157" s="110">
        <v>126</v>
      </c>
      <c r="D157" s="101" t="s">
        <v>179</v>
      </c>
      <c r="E157" s="105" t="s">
        <v>176</v>
      </c>
      <c r="F157" s="110">
        <v>1</v>
      </c>
      <c r="G157" s="104">
        <v>95563.23</v>
      </c>
      <c r="H157" s="104">
        <f t="shared" si="64"/>
        <v>13378.85</v>
      </c>
      <c r="I157" s="104">
        <f t="shared" si="65"/>
        <v>28.67</v>
      </c>
      <c r="J157" s="104">
        <f t="shared" si="66"/>
        <v>5733.79</v>
      </c>
      <c r="K157" s="8">
        <f t="shared" si="67"/>
        <v>114704.54</v>
      </c>
      <c r="L157" s="4"/>
    </row>
    <row r="158" spans="2:12" ht="30">
      <c r="B158" s="3"/>
      <c r="C158" s="110">
        <v>127</v>
      </c>
      <c r="D158" s="101" t="s">
        <v>180</v>
      </c>
      <c r="E158" s="105" t="s">
        <v>176</v>
      </c>
      <c r="F158" s="110">
        <v>1</v>
      </c>
      <c r="G158" s="104">
        <v>128450</v>
      </c>
      <c r="H158" s="104">
        <f t="shared" si="64"/>
        <v>17983</v>
      </c>
      <c r="I158" s="104">
        <f t="shared" si="65"/>
        <v>38.54</v>
      </c>
      <c r="J158" s="104">
        <f t="shared" si="66"/>
        <v>7707</v>
      </c>
      <c r="K158" s="8">
        <f t="shared" si="67"/>
        <v>154178.54</v>
      </c>
      <c r="L158" s="4"/>
    </row>
    <row r="159" spans="2:12" ht="75">
      <c r="B159" s="3"/>
      <c r="C159" s="110">
        <v>128</v>
      </c>
      <c r="D159" s="101" t="s">
        <v>181</v>
      </c>
      <c r="E159" s="105" t="s">
        <v>62</v>
      </c>
      <c r="F159" s="110">
        <v>1</v>
      </c>
      <c r="G159" s="104">
        <v>43150</v>
      </c>
      <c r="H159" s="104">
        <f t="shared" si="64"/>
        <v>6041</v>
      </c>
      <c r="I159" s="104">
        <f t="shared" si="65"/>
        <v>12.95</v>
      </c>
      <c r="J159" s="104">
        <f t="shared" si="66"/>
        <v>2589</v>
      </c>
      <c r="K159" s="8">
        <f t="shared" si="67"/>
        <v>51792.95</v>
      </c>
      <c r="L159" s="4"/>
    </row>
    <row r="160" spans="2:12" ht="75">
      <c r="B160" s="3"/>
      <c r="C160" s="110">
        <v>129</v>
      </c>
      <c r="D160" s="101" t="s">
        <v>182</v>
      </c>
      <c r="E160" s="105" t="s">
        <v>62</v>
      </c>
      <c r="F160" s="110">
        <v>1</v>
      </c>
      <c r="G160" s="104">
        <v>54210</v>
      </c>
      <c r="H160" s="104">
        <f t="shared" si="64"/>
        <v>7589.4</v>
      </c>
      <c r="I160" s="104">
        <f t="shared" si="65"/>
        <v>16.260000000000002</v>
      </c>
      <c r="J160" s="104">
        <f t="shared" si="66"/>
        <v>3252.6</v>
      </c>
      <c r="K160" s="8">
        <f t="shared" si="67"/>
        <v>65068.26</v>
      </c>
      <c r="L160" s="4"/>
    </row>
    <row r="161" spans="2:12" ht="75">
      <c r="B161" s="3"/>
      <c r="C161" s="110">
        <v>130</v>
      </c>
      <c r="D161" s="101" t="s">
        <v>183</v>
      </c>
      <c r="E161" s="105" t="s">
        <v>62</v>
      </c>
      <c r="F161" s="110">
        <v>1</v>
      </c>
      <c r="G161" s="104">
        <v>67532</v>
      </c>
      <c r="H161" s="104">
        <f t="shared" si="64"/>
        <v>9454.48</v>
      </c>
      <c r="I161" s="104">
        <f t="shared" si="65"/>
        <v>20.260000000000002</v>
      </c>
      <c r="J161" s="104">
        <f t="shared" si="66"/>
        <v>4051.92</v>
      </c>
      <c r="K161" s="8">
        <f t="shared" si="67"/>
        <v>81058.659999999989</v>
      </c>
      <c r="L161" s="4"/>
    </row>
    <row r="162" spans="2:12" ht="75">
      <c r="B162" s="3"/>
      <c r="C162" s="110">
        <v>131</v>
      </c>
      <c r="D162" s="101" t="s">
        <v>184</v>
      </c>
      <c r="E162" s="105" t="s">
        <v>62</v>
      </c>
      <c r="F162" s="110">
        <v>1</v>
      </c>
      <c r="G162" s="104">
        <v>119394</v>
      </c>
      <c r="H162" s="104">
        <f t="shared" si="64"/>
        <v>16715.16</v>
      </c>
      <c r="I162" s="104">
        <f t="shared" si="65"/>
        <v>35.82</v>
      </c>
      <c r="J162" s="104">
        <f t="shared" si="66"/>
        <v>7163.64</v>
      </c>
      <c r="K162" s="8">
        <f t="shared" si="67"/>
        <v>143308.62000000002</v>
      </c>
      <c r="L162" s="4"/>
    </row>
    <row r="163" spans="2:12" ht="60">
      <c r="B163" s="3"/>
      <c r="C163" s="103">
        <v>132</v>
      </c>
      <c r="D163" s="111" t="s">
        <v>185</v>
      </c>
      <c r="E163" s="105" t="s">
        <v>176</v>
      </c>
      <c r="F163" s="110">
        <v>1</v>
      </c>
      <c r="G163" s="104">
        <v>1238999.73</v>
      </c>
      <c r="H163" s="104">
        <f t="shared" si="64"/>
        <v>173459.96</v>
      </c>
      <c r="I163" s="104">
        <f t="shared" si="65"/>
        <v>371.7</v>
      </c>
      <c r="J163" s="104">
        <f t="shared" si="66"/>
        <v>74339.98</v>
      </c>
      <c r="K163" s="8">
        <f t="shared" si="67"/>
        <v>1487171.3699999999</v>
      </c>
      <c r="L163" s="4"/>
    </row>
    <row r="164" spans="2:12">
      <c r="B164" s="3"/>
      <c r="C164" s="100" t="s">
        <v>186</v>
      </c>
      <c r="D164" s="100"/>
      <c r="E164" s="100"/>
      <c r="F164" s="100"/>
      <c r="G164" s="100"/>
      <c r="H164" s="100"/>
      <c r="I164" s="100"/>
      <c r="J164" s="100"/>
      <c r="K164" s="100"/>
      <c r="L164" s="4"/>
    </row>
    <row r="165" spans="2:12" ht="45">
      <c r="B165" s="3"/>
      <c r="C165" s="110">
        <v>133</v>
      </c>
      <c r="D165" s="101" t="s">
        <v>187</v>
      </c>
      <c r="E165" s="105" t="s">
        <v>62</v>
      </c>
      <c r="F165" s="110">
        <v>1</v>
      </c>
      <c r="G165" s="104">
        <v>23450</v>
      </c>
      <c r="H165" s="104">
        <f t="shared" ref="H165:H172" si="68">ROUND(G165*0.14,2)</f>
        <v>3283</v>
      </c>
      <c r="I165" s="104">
        <f t="shared" ref="I165:I172" si="69">ROUND(G165*0.03%,2)</f>
        <v>7.04</v>
      </c>
      <c r="J165" s="104">
        <f t="shared" ref="J165:J172" si="70">ROUND(G165*0.06,2)</f>
        <v>1407</v>
      </c>
      <c r="K165" s="8">
        <f t="shared" ref="K165:K172" si="71">SUM(G165:J165)</f>
        <v>28147.040000000001</v>
      </c>
      <c r="L165" s="4"/>
    </row>
    <row r="166" spans="2:12" ht="45">
      <c r="B166" s="3"/>
      <c r="C166" s="110">
        <v>134</v>
      </c>
      <c r="D166" s="101" t="s">
        <v>188</v>
      </c>
      <c r="E166" s="105" t="s">
        <v>62</v>
      </c>
      <c r="F166" s="110">
        <v>1</v>
      </c>
      <c r="G166" s="104">
        <v>27641.3</v>
      </c>
      <c r="H166" s="104">
        <f t="shared" si="68"/>
        <v>3869.78</v>
      </c>
      <c r="I166" s="104">
        <f t="shared" si="69"/>
        <v>8.2899999999999991</v>
      </c>
      <c r="J166" s="104">
        <f t="shared" si="70"/>
        <v>1658.48</v>
      </c>
      <c r="K166" s="8">
        <f t="shared" si="71"/>
        <v>33177.85</v>
      </c>
      <c r="L166" s="4"/>
    </row>
    <row r="167" spans="2:12" ht="45">
      <c r="B167" s="3"/>
      <c r="C167" s="110">
        <v>135</v>
      </c>
      <c r="D167" s="101" t="s">
        <v>189</v>
      </c>
      <c r="E167" s="105" t="s">
        <v>62</v>
      </c>
      <c r="F167" s="110">
        <v>1</v>
      </c>
      <c r="G167" s="104">
        <v>31745</v>
      </c>
      <c r="H167" s="104">
        <f t="shared" si="68"/>
        <v>4444.3</v>
      </c>
      <c r="I167" s="104">
        <f t="shared" si="69"/>
        <v>9.52</v>
      </c>
      <c r="J167" s="104">
        <f t="shared" si="70"/>
        <v>1904.7</v>
      </c>
      <c r="K167" s="8">
        <f t="shared" si="71"/>
        <v>38103.519999999997</v>
      </c>
      <c r="L167" s="4"/>
    </row>
    <row r="168" spans="2:12" ht="45">
      <c r="B168" s="3"/>
      <c r="C168" s="110">
        <v>136</v>
      </c>
      <c r="D168" s="101" t="s">
        <v>190</v>
      </c>
      <c r="E168" s="105" t="s">
        <v>62</v>
      </c>
      <c r="F168" s="110">
        <v>1</v>
      </c>
      <c r="G168" s="104">
        <v>23450</v>
      </c>
      <c r="H168" s="104">
        <f t="shared" si="68"/>
        <v>3283</v>
      </c>
      <c r="I168" s="104">
        <f t="shared" si="69"/>
        <v>7.04</v>
      </c>
      <c r="J168" s="104">
        <f t="shared" si="70"/>
        <v>1407</v>
      </c>
      <c r="K168" s="8">
        <f t="shared" si="71"/>
        <v>28147.040000000001</v>
      </c>
      <c r="L168" s="4"/>
    </row>
    <row r="169" spans="2:12" ht="45">
      <c r="B169" s="3"/>
      <c r="C169" s="110">
        <v>137</v>
      </c>
      <c r="D169" s="101" t="s">
        <v>191</v>
      </c>
      <c r="E169" s="105" t="s">
        <v>62</v>
      </c>
      <c r="F169" s="110">
        <v>1</v>
      </c>
      <c r="G169" s="104">
        <v>38697.82</v>
      </c>
      <c r="H169" s="104">
        <f t="shared" si="68"/>
        <v>5417.69</v>
      </c>
      <c r="I169" s="104">
        <f t="shared" si="69"/>
        <v>11.61</v>
      </c>
      <c r="J169" s="104">
        <f t="shared" si="70"/>
        <v>2321.87</v>
      </c>
      <c r="K169" s="8">
        <f t="shared" si="71"/>
        <v>46448.990000000005</v>
      </c>
      <c r="L169" s="4"/>
    </row>
    <row r="170" spans="2:12" ht="45">
      <c r="B170" s="3"/>
      <c r="C170" s="110">
        <v>138</v>
      </c>
      <c r="D170" s="101" t="s">
        <v>192</v>
      </c>
      <c r="E170" s="105" t="s">
        <v>62</v>
      </c>
      <c r="F170" s="110">
        <v>1</v>
      </c>
      <c r="G170" s="104">
        <v>46513</v>
      </c>
      <c r="H170" s="104">
        <f t="shared" si="68"/>
        <v>6511.82</v>
      </c>
      <c r="I170" s="104">
        <f t="shared" si="69"/>
        <v>13.95</v>
      </c>
      <c r="J170" s="104">
        <f t="shared" si="70"/>
        <v>2790.78</v>
      </c>
      <c r="K170" s="8">
        <f t="shared" si="71"/>
        <v>55829.549999999996</v>
      </c>
      <c r="L170" s="4"/>
    </row>
    <row r="171" spans="2:12" ht="45">
      <c r="B171" s="3"/>
      <c r="C171" s="110">
        <v>139</v>
      </c>
      <c r="D171" s="101" t="s">
        <v>193</v>
      </c>
      <c r="E171" s="105" t="s">
        <v>62</v>
      </c>
      <c r="F171" s="110">
        <v>1</v>
      </c>
      <c r="G171" s="104">
        <v>50456</v>
      </c>
      <c r="H171" s="104">
        <f t="shared" si="68"/>
        <v>7063.84</v>
      </c>
      <c r="I171" s="104">
        <f t="shared" si="69"/>
        <v>15.14</v>
      </c>
      <c r="J171" s="104">
        <f t="shared" si="70"/>
        <v>3027.36</v>
      </c>
      <c r="K171" s="8">
        <f t="shared" si="71"/>
        <v>60562.34</v>
      </c>
      <c r="L171" s="4"/>
    </row>
    <row r="172" spans="2:12" ht="45">
      <c r="B172" s="3"/>
      <c r="C172" s="110">
        <v>140</v>
      </c>
      <c r="D172" s="101" t="s">
        <v>194</v>
      </c>
      <c r="E172" s="105" t="s">
        <v>62</v>
      </c>
      <c r="F172" s="110">
        <v>1</v>
      </c>
      <c r="G172" s="104">
        <v>62782.52</v>
      </c>
      <c r="H172" s="104">
        <f t="shared" si="68"/>
        <v>8789.5499999999993</v>
      </c>
      <c r="I172" s="104">
        <f t="shared" si="69"/>
        <v>18.829999999999998</v>
      </c>
      <c r="J172" s="104">
        <f t="shared" si="70"/>
        <v>3766.95</v>
      </c>
      <c r="K172" s="8">
        <f t="shared" si="71"/>
        <v>75357.849999999991</v>
      </c>
      <c r="L172" s="4"/>
    </row>
    <row r="173" spans="2:12">
      <c r="B173" s="3"/>
      <c r="C173" s="100" t="s">
        <v>210</v>
      </c>
      <c r="D173" s="100"/>
      <c r="E173" s="100"/>
      <c r="F173" s="100"/>
      <c r="G173" s="100"/>
      <c r="H173" s="100"/>
      <c r="I173" s="100"/>
      <c r="J173" s="100"/>
      <c r="K173" s="100"/>
      <c r="L173" s="4"/>
    </row>
    <row r="174" spans="2:12" ht="30">
      <c r="B174" s="3"/>
      <c r="C174" s="110">
        <v>141</v>
      </c>
      <c r="D174" s="101" t="s">
        <v>195</v>
      </c>
      <c r="E174" s="105" t="s">
        <v>176</v>
      </c>
      <c r="F174" s="110">
        <v>1</v>
      </c>
      <c r="G174" s="104">
        <v>54450</v>
      </c>
      <c r="H174" s="104">
        <f t="shared" ref="H174:H178" si="72">ROUND(G174*0.14,2)</f>
        <v>7623</v>
      </c>
      <c r="I174" s="104">
        <f t="shared" ref="I174:I178" si="73">ROUND(G174*0.03%,2)</f>
        <v>16.34</v>
      </c>
      <c r="J174" s="104">
        <f t="shared" ref="J174:J178" si="74">ROUND(G174*0.06,2)</f>
        <v>3267</v>
      </c>
      <c r="K174" s="8">
        <f t="shared" ref="K174:K178" si="75">SUM(G174:J174)</f>
        <v>65356.34</v>
      </c>
      <c r="L174" s="4"/>
    </row>
    <row r="175" spans="2:12" ht="30">
      <c r="B175" s="3"/>
      <c r="C175" s="110">
        <v>142</v>
      </c>
      <c r="D175" s="101" t="s">
        <v>196</v>
      </c>
      <c r="E175" s="105" t="s">
        <v>176</v>
      </c>
      <c r="F175" s="110">
        <v>1</v>
      </c>
      <c r="G175" s="104">
        <v>60950</v>
      </c>
      <c r="H175" s="104">
        <f t="shared" si="72"/>
        <v>8533</v>
      </c>
      <c r="I175" s="104">
        <f t="shared" si="73"/>
        <v>18.29</v>
      </c>
      <c r="J175" s="104">
        <f t="shared" si="74"/>
        <v>3657</v>
      </c>
      <c r="K175" s="8">
        <f t="shared" si="75"/>
        <v>73158.289999999994</v>
      </c>
      <c r="L175" s="4"/>
    </row>
    <row r="176" spans="2:12" ht="45">
      <c r="B176" s="3"/>
      <c r="C176" s="110">
        <v>143</v>
      </c>
      <c r="D176" s="101" t="s">
        <v>197</v>
      </c>
      <c r="E176" s="105" t="s">
        <v>176</v>
      </c>
      <c r="F176" s="110">
        <v>1</v>
      </c>
      <c r="G176" s="104">
        <v>83050</v>
      </c>
      <c r="H176" s="104">
        <f t="shared" si="72"/>
        <v>11627</v>
      </c>
      <c r="I176" s="104">
        <f t="shared" si="73"/>
        <v>24.92</v>
      </c>
      <c r="J176" s="104">
        <f t="shared" si="74"/>
        <v>4983</v>
      </c>
      <c r="K176" s="8">
        <f t="shared" si="75"/>
        <v>99684.92</v>
      </c>
      <c r="L176" s="4"/>
    </row>
    <row r="177" spans="2:12" ht="30">
      <c r="B177" s="3"/>
      <c r="C177" s="110">
        <v>144</v>
      </c>
      <c r="D177" s="101" t="s">
        <v>198</v>
      </c>
      <c r="E177" s="105" t="s">
        <v>176</v>
      </c>
      <c r="F177" s="110">
        <v>1</v>
      </c>
      <c r="G177" s="104">
        <v>131014.51</v>
      </c>
      <c r="H177" s="104">
        <f t="shared" si="72"/>
        <v>18342.03</v>
      </c>
      <c r="I177" s="104">
        <f t="shared" si="73"/>
        <v>39.299999999999997</v>
      </c>
      <c r="J177" s="104">
        <f t="shared" si="74"/>
        <v>7860.87</v>
      </c>
      <c r="K177" s="8">
        <f t="shared" si="75"/>
        <v>157256.70999999996</v>
      </c>
      <c r="L177" s="4"/>
    </row>
    <row r="178" spans="2:12" ht="45">
      <c r="B178" s="3"/>
      <c r="C178" s="110">
        <v>145</v>
      </c>
      <c r="D178" s="101" t="s">
        <v>199</v>
      </c>
      <c r="E178" s="105" t="s">
        <v>176</v>
      </c>
      <c r="F178" s="110">
        <v>1</v>
      </c>
      <c r="G178" s="104">
        <v>258839.15</v>
      </c>
      <c r="H178" s="104">
        <f t="shared" si="72"/>
        <v>36237.480000000003</v>
      </c>
      <c r="I178" s="104">
        <f t="shared" si="73"/>
        <v>77.650000000000006</v>
      </c>
      <c r="J178" s="104">
        <f t="shared" si="74"/>
        <v>15530.35</v>
      </c>
      <c r="K178" s="8">
        <f t="shared" si="75"/>
        <v>310684.63</v>
      </c>
      <c r="L178" s="4"/>
    </row>
    <row r="179" spans="2:12">
      <c r="B179" s="3"/>
      <c r="C179" s="100" t="s">
        <v>209</v>
      </c>
      <c r="D179" s="100"/>
      <c r="E179" s="100"/>
      <c r="F179" s="100"/>
      <c r="G179" s="100"/>
      <c r="H179" s="100"/>
      <c r="I179" s="100"/>
      <c r="J179" s="100"/>
      <c r="K179" s="100"/>
      <c r="L179" s="4"/>
    </row>
    <row r="180" spans="2:12" ht="30">
      <c r="B180" s="3"/>
      <c r="C180" s="110">
        <v>146</v>
      </c>
      <c r="D180" s="101" t="s">
        <v>200</v>
      </c>
      <c r="E180" s="105" t="s">
        <v>201</v>
      </c>
      <c r="F180" s="110">
        <v>1</v>
      </c>
      <c r="G180" s="104">
        <v>79606.94</v>
      </c>
      <c r="H180" s="104">
        <f t="shared" ref="H180:H186" si="76">ROUND(G180*0.14,2)</f>
        <v>11144.97</v>
      </c>
      <c r="I180" s="104">
        <f t="shared" ref="I180:I186" si="77">ROUND(G180*0.03%,2)</f>
        <v>23.88</v>
      </c>
      <c r="J180" s="104">
        <f t="shared" ref="J180:J186" si="78">ROUND(G180*0.06,2)</f>
        <v>4776.42</v>
      </c>
      <c r="K180" s="8">
        <f t="shared" ref="K180:K186" si="79">SUM(G180:J180)</f>
        <v>95552.21</v>
      </c>
      <c r="L180" s="4"/>
    </row>
    <row r="181" spans="2:12" ht="30">
      <c r="B181" s="3"/>
      <c r="C181" s="110">
        <v>147</v>
      </c>
      <c r="D181" s="101" t="s">
        <v>202</v>
      </c>
      <c r="E181" s="105" t="s">
        <v>203</v>
      </c>
      <c r="F181" s="110">
        <v>1</v>
      </c>
      <c r="G181" s="104">
        <v>88452.160000000003</v>
      </c>
      <c r="H181" s="104">
        <f t="shared" si="76"/>
        <v>12383.3</v>
      </c>
      <c r="I181" s="104">
        <f t="shared" si="77"/>
        <v>26.54</v>
      </c>
      <c r="J181" s="104">
        <f t="shared" si="78"/>
        <v>5307.13</v>
      </c>
      <c r="K181" s="8">
        <f t="shared" si="79"/>
        <v>106169.13</v>
      </c>
      <c r="L181" s="4"/>
    </row>
    <row r="182" spans="2:12" ht="30">
      <c r="B182" s="3"/>
      <c r="C182" s="110">
        <v>148</v>
      </c>
      <c r="D182" s="101" t="s">
        <v>204</v>
      </c>
      <c r="E182" s="105" t="s">
        <v>203</v>
      </c>
      <c r="F182" s="110">
        <v>1</v>
      </c>
      <c r="G182" s="104">
        <v>129450</v>
      </c>
      <c r="H182" s="104">
        <f t="shared" si="76"/>
        <v>18123</v>
      </c>
      <c r="I182" s="104">
        <f t="shared" si="77"/>
        <v>38.840000000000003</v>
      </c>
      <c r="J182" s="104">
        <f t="shared" si="78"/>
        <v>7767</v>
      </c>
      <c r="K182" s="8">
        <f t="shared" si="79"/>
        <v>155378.84</v>
      </c>
      <c r="L182" s="4"/>
    </row>
    <row r="183" spans="2:12" ht="30">
      <c r="B183" s="3"/>
      <c r="C183" s="110">
        <v>149</v>
      </c>
      <c r="D183" s="101" t="s">
        <v>205</v>
      </c>
      <c r="E183" s="105" t="s">
        <v>203</v>
      </c>
      <c r="F183" s="110">
        <v>1</v>
      </c>
      <c r="G183" s="104">
        <v>179023.49</v>
      </c>
      <c r="H183" s="104">
        <f t="shared" si="76"/>
        <v>25063.29</v>
      </c>
      <c r="I183" s="104">
        <f t="shared" si="77"/>
        <v>53.71</v>
      </c>
      <c r="J183" s="104">
        <f t="shared" si="78"/>
        <v>10741.41</v>
      </c>
      <c r="K183" s="8">
        <f t="shared" si="79"/>
        <v>214881.9</v>
      </c>
      <c r="L183" s="4"/>
    </row>
    <row r="184" spans="2:12" ht="30">
      <c r="B184" s="3"/>
      <c r="C184" s="110">
        <v>150</v>
      </c>
      <c r="D184" s="101" t="s">
        <v>206</v>
      </c>
      <c r="E184" s="105" t="s">
        <v>203</v>
      </c>
      <c r="F184" s="110">
        <v>1</v>
      </c>
      <c r="G184" s="104">
        <v>219894.57</v>
      </c>
      <c r="H184" s="104">
        <f t="shared" si="76"/>
        <v>30785.24</v>
      </c>
      <c r="I184" s="104">
        <f t="shared" si="77"/>
        <v>65.97</v>
      </c>
      <c r="J184" s="104">
        <f t="shared" si="78"/>
        <v>13193.67</v>
      </c>
      <c r="K184" s="8">
        <f t="shared" si="79"/>
        <v>263939.45</v>
      </c>
      <c r="L184" s="4"/>
    </row>
    <row r="185" spans="2:12" ht="30">
      <c r="B185" s="3"/>
      <c r="C185" s="110">
        <v>151</v>
      </c>
      <c r="D185" s="101" t="s">
        <v>207</v>
      </c>
      <c r="E185" s="105" t="s">
        <v>203</v>
      </c>
      <c r="F185" s="110">
        <v>1</v>
      </c>
      <c r="G185" s="104">
        <v>261660.21</v>
      </c>
      <c r="H185" s="104">
        <f t="shared" si="76"/>
        <v>36632.43</v>
      </c>
      <c r="I185" s="104">
        <f t="shared" si="77"/>
        <v>78.5</v>
      </c>
      <c r="J185" s="104">
        <f t="shared" si="78"/>
        <v>15699.61</v>
      </c>
      <c r="K185" s="8">
        <f t="shared" si="79"/>
        <v>314070.75</v>
      </c>
      <c r="L185" s="4"/>
    </row>
    <row r="186" spans="2:12" ht="30">
      <c r="B186" s="3"/>
      <c r="C186" s="110">
        <v>152</v>
      </c>
      <c r="D186" s="101" t="s">
        <v>208</v>
      </c>
      <c r="E186" s="105" t="s">
        <v>203</v>
      </c>
      <c r="F186" s="110">
        <v>1</v>
      </c>
      <c r="G186" s="104">
        <v>211238.85</v>
      </c>
      <c r="H186" s="104">
        <f t="shared" si="76"/>
        <v>29573.439999999999</v>
      </c>
      <c r="I186" s="104">
        <f t="shared" si="77"/>
        <v>63.37</v>
      </c>
      <c r="J186" s="104">
        <f t="shared" si="78"/>
        <v>12674.33</v>
      </c>
      <c r="K186" s="8">
        <f t="shared" si="79"/>
        <v>253549.99</v>
      </c>
      <c r="L186" s="4"/>
    </row>
    <row r="187" spans="2:12">
      <c r="B187" s="3"/>
      <c r="C187" s="100" t="s">
        <v>211</v>
      </c>
      <c r="D187" s="100"/>
      <c r="E187" s="100"/>
      <c r="F187" s="100"/>
      <c r="G187" s="100"/>
      <c r="H187" s="100"/>
      <c r="I187" s="100"/>
      <c r="J187" s="100"/>
      <c r="K187" s="100"/>
      <c r="L187" s="4"/>
    </row>
    <row r="188" spans="2:12" ht="30">
      <c r="B188" s="3"/>
      <c r="C188" s="10">
        <v>153</v>
      </c>
      <c r="D188" s="101" t="s">
        <v>212</v>
      </c>
      <c r="E188" s="112" t="s">
        <v>213</v>
      </c>
      <c r="F188" s="110">
        <v>1</v>
      </c>
      <c r="G188" s="104">
        <v>568769.67000000004</v>
      </c>
      <c r="H188" s="104">
        <f t="shared" ref="H188:H189" si="80">ROUND(G188*0.14,2)</f>
        <v>79627.75</v>
      </c>
      <c r="I188" s="104">
        <f t="shared" ref="I188:I189" si="81">ROUND(G188*0.03%,2)</f>
        <v>170.63</v>
      </c>
      <c r="J188" s="104">
        <f t="shared" ref="J188:J189" si="82">ROUND(G188*0.06,2)</f>
        <v>34126.18</v>
      </c>
      <c r="K188" s="8">
        <f t="shared" ref="K188:K189" si="83">SUM(G188:J188)</f>
        <v>682694.2300000001</v>
      </c>
      <c r="L188" s="4"/>
    </row>
    <row r="189" spans="2:12" ht="45">
      <c r="B189" s="3"/>
      <c r="C189" s="10">
        <v>154</v>
      </c>
      <c r="D189" s="101" t="s">
        <v>214</v>
      </c>
      <c r="E189" s="112" t="s">
        <v>213</v>
      </c>
      <c r="F189" s="110">
        <v>1</v>
      </c>
      <c r="G189" s="104">
        <v>621203.44999999995</v>
      </c>
      <c r="H189" s="104">
        <f t="shared" si="80"/>
        <v>86968.48</v>
      </c>
      <c r="I189" s="104">
        <f t="shared" si="81"/>
        <v>186.36</v>
      </c>
      <c r="J189" s="104">
        <f t="shared" si="82"/>
        <v>37272.21</v>
      </c>
      <c r="K189" s="8">
        <f t="shared" si="83"/>
        <v>745630.49999999988</v>
      </c>
      <c r="L189" s="4"/>
    </row>
    <row r="190" spans="2:12">
      <c r="B190" s="3"/>
      <c r="C190" s="115" t="s">
        <v>10</v>
      </c>
      <c r="D190" s="116"/>
      <c r="E190" s="116"/>
      <c r="F190" s="117"/>
      <c r="G190" s="118">
        <f>SUM(G14:G43,G45:G56,G58:G64,G66:G67,G69:G76,G78:G82,G84:G89,G91,G93:G97,G99:G103,G105:G106,G108,G110:G117,G119:G122,G124:G128,G130:G131,G133:G143,G145:G152,G154:G163,G165:G172,G174:G178,G180:G186,G188:G189)</f>
        <v>121611547.06999996</v>
      </c>
      <c r="H190" s="118">
        <f t="shared" ref="H190:K190" si="84">SUM(H14:H43,H45:H56,H58:H64,H66:H67,H69:H76,H78:H82,H84:H89,H91,H93:H97,H99:H103,H105:H106,H108,H110:H117,H119:H122,H124:H128,H130:H131,H133:H143,H145:H152,H154:H163,H165:H172,H174:H178,H180:H186,H188:H189)</f>
        <v>17025616.59</v>
      </c>
      <c r="I190" s="118">
        <f t="shared" si="84"/>
        <v>36483.489999999976</v>
      </c>
      <c r="J190" s="118">
        <f t="shared" si="84"/>
        <v>7296692.8000000017</v>
      </c>
      <c r="K190" s="118">
        <f t="shared" si="84"/>
        <v>145970339.94999999</v>
      </c>
      <c r="L190" s="4"/>
    </row>
    <row r="191" spans="2:12" s="11" customFormat="1" ht="15" thickBot="1">
      <c r="B191" s="12"/>
      <c r="C191" s="14"/>
      <c r="D191" s="14"/>
      <c r="E191" s="14"/>
      <c r="F191" s="14"/>
      <c r="G191" s="14"/>
      <c r="H191" s="14"/>
      <c r="I191" s="14"/>
      <c r="J191" s="14"/>
      <c r="K191" s="15"/>
      <c r="L191" s="13"/>
    </row>
    <row r="192" spans="2:12" s="11" customFormat="1">
      <c r="B192" s="12"/>
      <c r="C192" s="16"/>
      <c r="D192" s="73"/>
      <c r="E192" s="74"/>
      <c r="F192" s="75"/>
      <c r="G192" s="17"/>
      <c r="H192" s="86"/>
      <c r="I192" s="86"/>
      <c r="J192" s="86"/>
      <c r="K192" s="18"/>
      <c r="L192" s="13"/>
    </row>
    <row r="193" spans="2:12" s="11" customFormat="1">
      <c r="B193" s="12"/>
      <c r="C193" s="16"/>
      <c r="D193" s="19"/>
      <c r="E193" s="20"/>
      <c r="F193" s="21"/>
      <c r="G193" s="22"/>
      <c r="H193" s="87"/>
      <c r="I193" s="87"/>
      <c r="J193" s="87"/>
      <c r="K193" s="23"/>
      <c r="L193" s="13"/>
    </row>
    <row r="194" spans="2:12" s="11" customFormat="1">
      <c r="B194" s="12"/>
      <c r="C194" s="16"/>
      <c r="D194" s="19"/>
      <c r="E194" s="24"/>
      <c r="F194" s="25"/>
      <c r="G194" s="26"/>
      <c r="H194" s="88"/>
      <c r="I194" s="88"/>
      <c r="J194" s="88"/>
      <c r="K194" s="23"/>
      <c r="L194" s="13"/>
    </row>
    <row r="195" spans="2:12" s="11" customFormat="1">
      <c r="B195" s="12"/>
      <c r="C195" s="16"/>
      <c r="D195" s="27" t="s">
        <v>11</v>
      </c>
      <c r="E195" s="24"/>
      <c r="F195" s="25"/>
      <c r="G195" s="26"/>
      <c r="H195" s="88"/>
      <c r="I195" s="88"/>
      <c r="J195" s="88"/>
      <c r="K195" s="28">
        <f>+K190+(J190*0.19)</f>
        <v>147356711.58199999</v>
      </c>
      <c r="L195" s="13"/>
    </row>
    <row r="196" spans="2:12" s="11" customFormat="1">
      <c r="B196" s="12"/>
      <c r="C196" s="16"/>
      <c r="D196" s="19"/>
      <c r="E196" s="19"/>
      <c r="F196" s="19"/>
      <c r="G196" s="19"/>
      <c r="H196" s="89"/>
      <c r="I196" s="89"/>
      <c r="J196" s="89"/>
      <c r="K196" s="23"/>
      <c r="L196" s="13"/>
    </row>
    <row r="197" spans="2:12" s="11" customFormat="1">
      <c r="B197" s="12"/>
      <c r="C197" s="16"/>
      <c r="D197" s="29"/>
      <c r="E197" s="24"/>
      <c r="F197" s="25"/>
      <c r="G197" s="30"/>
      <c r="H197" s="90"/>
      <c r="I197" s="90"/>
      <c r="J197" s="90"/>
      <c r="K197" s="23"/>
      <c r="L197" s="13"/>
    </row>
    <row r="198" spans="2:12" s="11" customFormat="1">
      <c r="B198" s="12"/>
      <c r="C198" s="16"/>
      <c r="D198" s="29"/>
      <c r="E198" s="24"/>
      <c r="F198" s="25"/>
      <c r="G198" s="30"/>
      <c r="H198" s="90"/>
      <c r="I198" s="90"/>
      <c r="J198" s="90"/>
      <c r="K198" s="28"/>
      <c r="L198" s="13"/>
    </row>
    <row r="199" spans="2:12" s="11" customFormat="1" ht="15" thickBot="1">
      <c r="B199" s="12"/>
      <c r="C199" s="16"/>
      <c r="D199" s="31" t="s">
        <v>12</v>
      </c>
      <c r="E199" s="32"/>
      <c r="F199" s="33"/>
      <c r="G199" s="34"/>
      <c r="H199" s="91"/>
      <c r="I199" s="91"/>
      <c r="J199" s="91"/>
      <c r="K199" s="118">
        <f>+K195</f>
        <v>147356711.58199999</v>
      </c>
      <c r="L199" s="13"/>
    </row>
    <row r="200" spans="2:12" s="11" customFormat="1" ht="15" thickBot="1">
      <c r="B200" s="12"/>
      <c r="C200" s="16"/>
      <c r="D200" s="16"/>
      <c r="E200" s="16"/>
      <c r="F200" s="35"/>
      <c r="G200" s="36"/>
      <c r="H200" s="36"/>
      <c r="I200" s="36"/>
      <c r="J200" s="36"/>
      <c r="K200" s="37"/>
      <c r="L200" s="13"/>
    </row>
    <row r="201" spans="2:12" s="11" customFormat="1">
      <c r="B201" s="12"/>
      <c r="C201" s="38"/>
      <c r="D201" s="71"/>
      <c r="E201" s="71"/>
      <c r="F201" s="71"/>
      <c r="G201" s="71"/>
      <c r="H201" s="71"/>
      <c r="I201" s="71"/>
      <c r="J201" s="71"/>
      <c r="K201" s="72"/>
      <c r="L201" s="13"/>
    </row>
    <row r="202" spans="2:12" s="11" customFormat="1" ht="35" customHeight="1">
      <c r="B202" s="12"/>
      <c r="C202" s="58" t="s">
        <v>13</v>
      </c>
      <c r="D202" s="59"/>
      <c r="E202" s="70" t="s">
        <v>7</v>
      </c>
      <c r="F202" s="70"/>
      <c r="G202" s="70"/>
      <c r="H202" s="92"/>
      <c r="I202" s="92"/>
      <c r="J202" s="92"/>
      <c r="K202" s="40" t="s">
        <v>14</v>
      </c>
      <c r="L202" s="39"/>
    </row>
    <row r="203" spans="2:12" s="11" customFormat="1" ht="58" customHeight="1">
      <c r="B203" s="12"/>
      <c r="C203" s="58" t="s">
        <v>15</v>
      </c>
      <c r="D203" s="59"/>
      <c r="E203" s="63" t="s">
        <v>16</v>
      </c>
      <c r="F203" s="63"/>
      <c r="G203" s="42" t="s">
        <v>17</v>
      </c>
      <c r="H203" s="93"/>
      <c r="I203" s="93"/>
      <c r="J203" s="93"/>
      <c r="K203" s="43">
        <v>0.14000000000000001</v>
      </c>
      <c r="L203" s="41"/>
    </row>
    <row r="204" spans="2:12" s="11" customFormat="1" ht="20" customHeight="1">
      <c r="B204" s="12"/>
      <c r="C204" s="58" t="s">
        <v>18</v>
      </c>
      <c r="D204" s="59"/>
      <c r="E204" s="60" t="s">
        <v>216</v>
      </c>
      <c r="F204" s="61"/>
      <c r="G204" s="42" t="s">
        <v>19</v>
      </c>
      <c r="H204" s="93"/>
      <c r="I204" s="93"/>
      <c r="J204" s="93"/>
      <c r="K204" s="43">
        <v>0.03</v>
      </c>
      <c r="L204" s="41"/>
    </row>
    <row r="205" spans="2:12" s="11" customFormat="1" ht="20" customHeight="1">
      <c r="B205" s="12"/>
      <c r="C205" s="64"/>
      <c r="D205" s="65"/>
      <c r="E205" s="62" t="s">
        <v>26</v>
      </c>
      <c r="F205" s="63"/>
      <c r="G205" s="42" t="s">
        <v>20</v>
      </c>
      <c r="H205" s="93"/>
      <c r="I205" s="93"/>
      <c r="J205" s="93"/>
      <c r="K205" s="43">
        <v>0.06</v>
      </c>
      <c r="L205" s="41"/>
    </row>
    <row r="206" spans="2:12" s="11" customFormat="1">
      <c r="B206" s="12"/>
      <c r="C206" s="66"/>
      <c r="D206" s="67"/>
      <c r="E206" s="63" t="s">
        <v>21</v>
      </c>
      <c r="F206" s="63"/>
      <c r="G206" s="42" t="s">
        <v>22</v>
      </c>
      <c r="H206" s="93"/>
      <c r="I206" s="93"/>
      <c r="J206" s="93"/>
      <c r="K206" s="43">
        <v>0.23</v>
      </c>
      <c r="L206" s="13"/>
    </row>
    <row r="207" spans="2:12" ht="15" thickBot="1">
      <c r="B207" s="3"/>
      <c r="C207" s="68"/>
      <c r="D207" s="69"/>
      <c r="E207" s="56"/>
      <c r="F207" s="56"/>
      <c r="G207" s="56"/>
      <c r="H207" s="94"/>
      <c r="I207" s="94"/>
      <c r="J207" s="94"/>
      <c r="K207" s="57"/>
      <c r="L207" s="4"/>
    </row>
    <row r="208" spans="2:12" ht="15" thickBot="1">
      <c r="B208" s="3"/>
      <c r="C208" s="45"/>
      <c r="D208" s="46"/>
      <c r="E208" s="45"/>
      <c r="F208" s="45"/>
      <c r="G208" s="45"/>
      <c r="H208" s="45"/>
      <c r="I208" s="45"/>
      <c r="J208" s="45"/>
      <c r="K208" s="45"/>
      <c r="L208" s="4"/>
    </row>
    <row r="209" spans="2:12" ht="16" thickTop="1" thickBot="1">
      <c r="B209" s="44"/>
      <c r="L209" s="47"/>
    </row>
    <row r="210" spans="2:12" ht="15" thickTop="1"/>
  </sheetData>
  <mergeCells count="53">
    <mergeCell ref="C190:F190"/>
    <mergeCell ref="C153:K153"/>
    <mergeCell ref="C164:K164"/>
    <mergeCell ref="C173:K173"/>
    <mergeCell ref="C179:K179"/>
    <mergeCell ref="C187:K187"/>
    <mergeCell ref="C7:K8"/>
    <mergeCell ref="C9:K9"/>
    <mergeCell ref="B1:D1"/>
    <mergeCell ref="B2:C2"/>
    <mergeCell ref="B4:L4"/>
    <mergeCell ref="C5:K5"/>
    <mergeCell ref="C6:K6"/>
    <mergeCell ref="F10:F11"/>
    <mergeCell ref="G10:G11"/>
    <mergeCell ref="K10:K11"/>
    <mergeCell ref="C10:C11"/>
    <mergeCell ref="D10:D11"/>
    <mergeCell ref="E10:E11"/>
    <mergeCell ref="H10:H11"/>
    <mergeCell ref="I10:I11"/>
    <mergeCell ref="J10:J11"/>
    <mergeCell ref="C12:K12"/>
    <mergeCell ref="C13:K13"/>
    <mergeCell ref="C44:K44"/>
    <mergeCell ref="E207:K207"/>
    <mergeCell ref="C204:D204"/>
    <mergeCell ref="E204:F204"/>
    <mergeCell ref="E205:F205"/>
    <mergeCell ref="E206:F206"/>
    <mergeCell ref="C205:D207"/>
    <mergeCell ref="C203:D203"/>
    <mergeCell ref="C202:D202"/>
    <mergeCell ref="E202:G202"/>
    <mergeCell ref="E203:F203"/>
    <mergeCell ref="D201:K201"/>
    <mergeCell ref="D192:F192"/>
    <mergeCell ref="C57:K57"/>
    <mergeCell ref="C65:K65"/>
    <mergeCell ref="C68:K68"/>
    <mergeCell ref="C77:K77"/>
    <mergeCell ref="C83:K83"/>
    <mergeCell ref="C90:K90"/>
    <mergeCell ref="C92:K92"/>
    <mergeCell ref="C98:K98"/>
    <mergeCell ref="C104:K104"/>
    <mergeCell ref="C107:K107"/>
    <mergeCell ref="C144:K144"/>
    <mergeCell ref="C109:K109"/>
    <mergeCell ref="C118:K118"/>
    <mergeCell ref="C123:K123"/>
    <mergeCell ref="C129:K129"/>
    <mergeCell ref="C132:K13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211"/>
  <sheetViews>
    <sheetView showGridLines="0" view="pageBreakPreview" zoomScale="90" zoomScaleNormal="100" zoomScaleSheetLayoutView="90" zoomScalePageLayoutView="145" workbookViewId="0"/>
  </sheetViews>
  <sheetFormatPr baseColWidth="10" defaultColWidth="11.5" defaultRowHeight="14"/>
  <cols>
    <col min="1" max="2" width="2.83203125" style="1" customWidth="1"/>
    <col min="3" max="3" width="11.1640625" style="1" customWidth="1"/>
    <col min="4" max="4" width="73.33203125" style="1" customWidth="1"/>
    <col min="5" max="5" width="8.6640625" style="1" customWidth="1"/>
    <col min="6" max="6" width="12.1640625" style="1" bestFit="1" customWidth="1"/>
    <col min="7" max="10" width="23.83203125" style="1" customWidth="1"/>
    <col min="11" max="11" width="30" style="1" customWidth="1"/>
    <col min="12" max="13" width="2.83203125" style="1" customWidth="1"/>
    <col min="14" max="16384" width="11.5" style="1"/>
  </cols>
  <sheetData>
    <row r="1" spans="2:12">
      <c r="B1" s="77" t="s">
        <v>0</v>
      </c>
      <c r="C1" s="77"/>
      <c r="D1" s="77"/>
    </row>
    <row r="2" spans="2:12">
      <c r="B2" s="77" t="s">
        <v>1</v>
      </c>
      <c r="C2" s="77"/>
    </row>
    <row r="3" spans="2:12" ht="15" thickBot="1">
      <c r="C3" s="5"/>
    </row>
    <row r="4" spans="2:12" ht="16" thickTop="1" thickBot="1">
      <c r="B4" s="78"/>
      <c r="C4" s="79"/>
      <c r="D4" s="79"/>
      <c r="E4" s="79"/>
      <c r="F4" s="79"/>
      <c r="G4" s="79"/>
      <c r="H4" s="79"/>
      <c r="I4" s="79"/>
      <c r="J4" s="79"/>
      <c r="K4" s="79"/>
      <c r="L4" s="80"/>
    </row>
    <row r="5" spans="2:12">
      <c r="B5" s="3"/>
      <c r="C5" s="81" t="s">
        <v>2</v>
      </c>
      <c r="D5" s="82"/>
      <c r="E5" s="82"/>
      <c r="F5" s="82"/>
      <c r="G5" s="82"/>
      <c r="H5" s="82"/>
      <c r="I5" s="82"/>
      <c r="J5" s="82"/>
      <c r="K5" s="83"/>
      <c r="L5" s="4"/>
    </row>
    <row r="6" spans="2:12">
      <c r="B6" s="3"/>
      <c r="C6" s="141" t="s">
        <v>23</v>
      </c>
      <c r="D6" s="142"/>
      <c r="E6" s="142"/>
      <c r="F6" s="142"/>
      <c r="G6" s="142"/>
      <c r="H6" s="142"/>
      <c r="I6" s="142"/>
      <c r="J6" s="142"/>
      <c r="K6" s="143"/>
      <c r="L6" s="4"/>
    </row>
    <row r="7" spans="2:12" s="2" customFormat="1">
      <c r="B7" s="48"/>
      <c r="C7" s="135" t="s">
        <v>24</v>
      </c>
      <c r="D7" s="136"/>
      <c r="E7" s="136"/>
      <c r="F7" s="136"/>
      <c r="G7" s="136"/>
      <c r="H7" s="136"/>
      <c r="I7" s="136"/>
      <c r="J7" s="136"/>
      <c r="K7" s="137"/>
      <c r="L7" s="7"/>
    </row>
    <row r="8" spans="2:12" ht="70" customHeight="1">
      <c r="B8" s="3"/>
      <c r="C8" s="138"/>
      <c r="D8" s="139"/>
      <c r="E8" s="139"/>
      <c r="F8" s="139"/>
      <c r="G8" s="139"/>
      <c r="H8" s="139"/>
      <c r="I8" s="139"/>
      <c r="J8" s="139"/>
      <c r="K8" s="140"/>
      <c r="L8" s="4"/>
    </row>
    <row r="9" spans="2:12" ht="40" customHeight="1">
      <c r="B9" s="3"/>
      <c r="C9" s="84" t="s">
        <v>25</v>
      </c>
      <c r="D9" s="76"/>
      <c r="E9" s="76"/>
      <c r="F9" s="76"/>
      <c r="G9" s="76"/>
      <c r="H9" s="76"/>
      <c r="I9" s="76"/>
      <c r="J9" s="76"/>
      <c r="K9" s="85"/>
      <c r="L9" s="4"/>
    </row>
    <row r="10" spans="2:12" ht="15" thickBot="1">
      <c r="B10" s="3"/>
      <c r="C10" s="132"/>
      <c r="D10" s="133"/>
      <c r="E10" s="133"/>
      <c r="F10" s="133"/>
      <c r="G10" s="133"/>
      <c r="H10" s="133"/>
      <c r="I10" s="133"/>
      <c r="J10" s="133"/>
      <c r="K10" s="134"/>
      <c r="L10" s="4"/>
    </row>
    <row r="11" spans="2:12">
      <c r="B11" s="3"/>
      <c r="C11" s="98" t="s">
        <v>6</v>
      </c>
      <c r="D11" s="98" t="s">
        <v>7</v>
      </c>
      <c r="E11" s="98" t="s">
        <v>8</v>
      </c>
      <c r="F11" s="98" t="s">
        <v>9</v>
      </c>
      <c r="G11" s="99" t="s">
        <v>219</v>
      </c>
      <c r="H11" s="113" t="s">
        <v>16</v>
      </c>
      <c r="I11" s="113" t="s">
        <v>215</v>
      </c>
      <c r="J11" s="113" t="s">
        <v>26</v>
      </c>
      <c r="K11" s="99" t="s">
        <v>220</v>
      </c>
      <c r="L11" s="4"/>
    </row>
    <row r="12" spans="2:12" ht="15" thickBot="1">
      <c r="B12" s="3"/>
      <c r="C12" s="98"/>
      <c r="D12" s="98"/>
      <c r="E12" s="98"/>
      <c r="F12" s="98"/>
      <c r="G12" s="99"/>
      <c r="H12" s="114"/>
      <c r="I12" s="114"/>
      <c r="J12" s="114"/>
      <c r="K12" s="99"/>
      <c r="L12" s="4"/>
    </row>
    <row r="13" spans="2:12">
      <c r="B13" s="3"/>
      <c r="C13" s="144" t="s">
        <v>27</v>
      </c>
      <c r="D13" s="145"/>
      <c r="E13" s="145"/>
      <c r="F13" s="145"/>
      <c r="G13" s="145"/>
      <c r="H13" s="145"/>
      <c r="I13" s="145"/>
      <c r="J13" s="145"/>
      <c r="K13" s="146"/>
      <c r="L13" s="4"/>
    </row>
    <row r="14" spans="2:12">
      <c r="B14" s="3"/>
      <c r="C14" s="53" t="s">
        <v>28</v>
      </c>
      <c r="D14" s="54"/>
      <c r="E14" s="54"/>
      <c r="F14" s="54"/>
      <c r="G14" s="54"/>
      <c r="H14" s="54"/>
      <c r="I14" s="54"/>
      <c r="J14" s="54"/>
      <c r="K14" s="55"/>
      <c r="L14" s="4"/>
    </row>
    <row r="15" spans="2:12" ht="45">
      <c r="B15" s="3"/>
      <c r="C15" s="10">
        <v>1</v>
      </c>
      <c r="D15" s="101" t="s">
        <v>29</v>
      </c>
      <c r="E15" s="102" t="s">
        <v>59</v>
      </c>
      <c r="F15" s="103">
        <v>1</v>
      </c>
      <c r="G15" s="104"/>
      <c r="H15" s="104"/>
      <c r="I15" s="104"/>
      <c r="J15" s="104"/>
      <c r="K15" s="8"/>
      <c r="L15" s="4"/>
    </row>
    <row r="16" spans="2:12" ht="30">
      <c r="B16" s="3"/>
      <c r="C16" s="10">
        <v>2</v>
      </c>
      <c r="D16" s="101" t="s">
        <v>30</v>
      </c>
      <c r="E16" s="102" t="s">
        <v>60</v>
      </c>
      <c r="F16" s="105">
        <v>1</v>
      </c>
      <c r="G16" s="104"/>
      <c r="H16" s="104"/>
      <c r="I16" s="104"/>
      <c r="J16" s="104"/>
      <c r="K16" s="8"/>
      <c r="L16" s="4"/>
    </row>
    <row r="17" spans="2:12" ht="30">
      <c r="B17" s="3"/>
      <c r="C17" s="10">
        <v>3</v>
      </c>
      <c r="D17" s="101" t="s">
        <v>31</v>
      </c>
      <c r="E17" s="102" t="s">
        <v>60</v>
      </c>
      <c r="F17" s="105">
        <v>1</v>
      </c>
      <c r="G17" s="104"/>
      <c r="H17" s="104"/>
      <c r="I17" s="104"/>
      <c r="J17" s="104"/>
      <c r="K17" s="8"/>
      <c r="L17" s="4"/>
    </row>
    <row r="18" spans="2:12" ht="30">
      <c r="B18" s="3"/>
      <c r="C18" s="10">
        <v>4</v>
      </c>
      <c r="D18" s="101" t="s">
        <v>32</v>
      </c>
      <c r="E18" s="102" t="s">
        <v>61</v>
      </c>
      <c r="F18" s="105">
        <v>1</v>
      </c>
      <c r="G18" s="104"/>
      <c r="H18" s="104"/>
      <c r="I18" s="104"/>
      <c r="J18" s="104"/>
      <c r="K18" s="8"/>
      <c r="L18" s="4"/>
    </row>
    <row r="19" spans="2:12" ht="15">
      <c r="B19" s="3"/>
      <c r="C19" s="10">
        <v>5</v>
      </c>
      <c r="D19" s="101" t="s">
        <v>33</v>
      </c>
      <c r="E19" s="102" t="s">
        <v>60</v>
      </c>
      <c r="F19" s="105">
        <v>1</v>
      </c>
      <c r="G19" s="104"/>
      <c r="H19" s="104"/>
      <c r="I19" s="104"/>
      <c r="J19" s="104"/>
      <c r="K19" s="8"/>
      <c r="L19" s="4"/>
    </row>
    <row r="20" spans="2:12" ht="30">
      <c r="B20" s="3"/>
      <c r="C20" s="10">
        <v>6</v>
      </c>
      <c r="D20" s="101" t="s">
        <v>34</v>
      </c>
      <c r="E20" s="103" t="s">
        <v>61</v>
      </c>
      <c r="F20" s="105">
        <v>1</v>
      </c>
      <c r="G20" s="104"/>
      <c r="H20" s="104"/>
      <c r="I20" s="104"/>
      <c r="J20" s="104"/>
      <c r="K20" s="8"/>
      <c r="L20" s="4"/>
    </row>
    <row r="21" spans="2:12" ht="30">
      <c r="B21" s="3"/>
      <c r="C21" s="10">
        <v>7</v>
      </c>
      <c r="D21" s="101" t="s">
        <v>35</v>
      </c>
      <c r="E21" s="103" t="s">
        <v>61</v>
      </c>
      <c r="F21" s="105">
        <v>1</v>
      </c>
      <c r="G21" s="104"/>
      <c r="H21" s="104"/>
      <c r="I21" s="104"/>
      <c r="J21" s="104"/>
      <c r="K21" s="8"/>
      <c r="L21" s="4"/>
    </row>
    <row r="22" spans="2:12" ht="15">
      <c r="B22" s="3"/>
      <c r="C22" s="10">
        <v>8</v>
      </c>
      <c r="D22" s="101" t="s">
        <v>36</v>
      </c>
      <c r="E22" s="103" t="s">
        <v>61</v>
      </c>
      <c r="F22" s="105">
        <v>1</v>
      </c>
      <c r="G22" s="104"/>
      <c r="H22" s="104"/>
      <c r="I22" s="104"/>
      <c r="J22" s="104"/>
      <c r="K22" s="8"/>
      <c r="L22" s="4"/>
    </row>
    <row r="23" spans="2:12" ht="30">
      <c r="B23" s="3"/>
      <c r="C23" s="10">
        <v>9</v>
      </c>
      <c r="D23" s="101" t="s">
        <v>37</v>
      </c>
      <c r="E23" s="103" t="s">
        <v>62</v>
      </c>
      <c r="F23" s="105">
        <v>1</v>
      </c>
      <c r="G23" s="104"/>
      <c r="H23" s="104"/>
      <c r="I23" s="104"/>
      <c r="J23" s="104"/>
      <c r="K23" s="8"/>
      <c r="L23" s="4"/>
    </row>
    <row r="24" spans="2:12" ht="30">
      <c r="B24" s="3"/>
      <c r="C24" s="10">
        <v>10</v>
      </c>
      <c r="D24" s="101" t="s">
        <v>38</v>
      </c>
      <c r="E24" s="103" t="s">
        <v>61</v>
      </c>
      <c r="F24" s="105">
        <v>1</v>
      </c>
      <c r="G24" s="104"/>
      <c r="H24" s="104"/>
      <c r="I24" s="104"/>
      <c r="J24" s="104"/>
      <c r="K24" s="8"/>
      <c r="L24" s="4"/>
    </row>
    <row r="25" spans="2:12" ht="45">
      <c r="B25" s="3"/>
      <c r="C25" s="10">
        <v>11</v>
      </c>
      <c r="D25" s="101" t="s">
        <v>39</v>
      </c>
      <c r="E25" s="102" t="s">
        <v>61</v>
      </c>
      <c r="F25" s="105">
        <v>1</v>
      </c>
      <c r="G25" s="104"/>
      <c r="H25" s="104"/>
      <c r="I25" s="104"/>
      <c r="J25" s="104"/>
      <c r="K25" s="8"/>
      <c r="L25" s="4"/>
    </row>
    <row r="26" spans="2:12" ht="60">
      <c r="B26" s="3"/>
      <c r="C26" s="10">
        <v>12</v>
      </c>
      <c r="D26" s="101" t="s">
        <v>40</v>
      </c>
      <c r="E26" s="102" t="s">
        <v>61</v>
      </c>
      <c r="F26" s="105">
        <v>1</v>
      </c>
      <c r="G26" s="104"/>
      <c r="H26" s="104"/>
      <c r="I26" s="104"/>
      <c r="J26" s="104"/>
      <c r="K26" s="8"/>
      <c r="L26" s="4"/>
    </row>
    <row r="27" spans="2:12" ht="30">
      <c r="B27" s="3"/>
      <c r="C27" s="10">
        <v>13</v>
      </c>
      <c r="D27" s="101" t="s">
        <v>41</v>
      </c>
      <c r="E27" s="102" t="s">
        <v>60</v>
      </c>
      <c r="F27" s="105">
        <v>1</v>
      </c>
      <c r="G27" s="104"/>
      <c r="H27" s="104"/>
      <c r="I27" s="104"/>
      <c r="J27" s="104"/>
      <c r="K27" s="8"/>
      <c r="L27" s="4"/>
    </row>
    <row r="28" spans="2:12" ht="30">
      <c r="B28" s="3"/>
      <c r="C28" s="10">
        <v>14</v>
      </c>
      <c r="D28" s="101" t="s">
        <v>42</v>
      </c>
      <c r="E28" s="102" t="s">
        <v>60</v>
      </c>
      <c r="F28" s="105">
        <v>1</v>
      </c>
      <c r="G28" s="104"/>
      <c r="H28" s="104"/>
      <c r="I28" s="104"/>
      <c r="J28" s="104"/>
      <c r="K28" s="8"/>
      <c r="L28" s="4"/>
    </row>
    <row r="29" spans="2:12" ht="30">
      <c r="B29" s="3"/>
      <c r="C29" s="10">
        <v>15</v>
      </c>
      <c r="D29" s="101" t="s">
        <v>43</v>
      </c>
      <c r="E29" s="102" t="s">
        <v>63</v>
      </c>
      <c r="F29" s="105">
        <v>1</v>
      </c>
      <c r="G29" s="104"/>
      <c r="H29" s="104"/>
      <c r="I29" s="104"/>
      <c r="J29" s="104"/>
      <c r="K29" s="8"/>
      <c r="L29" s="4"/>
    </row>
    <row r="30" spans="2:12" ht="45">
      <c r="B30" s="3"/>
      <c r="C30" s="10">
        <v>16</v>
      </c>
      <c r="D30" s="101" t="s">
        <v>44</v>
      </c>
      <c r="E30" s="102" t="s">
        <v>63</v>
      </c>
      <c r="F30" s="105">
        <v>1</v>
      </c>
      <c r="G30" s="104"/>
      <c r="H30" s="104"/>
      <c r="I30" s="104"/>
      <c r="J30" s="104"/>
      <c r="K30" s="8"/>
      <c r="L30" s="4"/>
    </row>
    <row r="31" spans="2:12" ht="30">
      <c r="B31" s="3"/>
      <c r="C31" s="10">
        <v>17</v>
      </c>
      <c r="D31" s="106" t="s">
        <v>45</v>
      </c>
      <c r="E31" s="102" t="s">
        <v>61</v>
      </c>
      <c r="F31" s="105">
        <v>1</v>
      </c>
      <c r="G31" s="104"/>
      <c r="H31" s="104"/>
      <c r="I31" s="104"/>
      <c r="J31" s="104"/>
      <c r="K31" s="8"/>
      <c r="L31" s="4"/>
    </row>
    <row r="32" spans="2:12" ht="30">
      <c r="B32" s="3"/>
      <c r="C32" s="10">
        <v>18</v>
      </c>
      <c r="D32" s="101" t="s">
        <v>46</v>
      </c>
      <c r="E32" s="102" t="s">
        <v>62</v>
      </c>
      <c r="F32" s="105">
        <v>1</v>
      </c>
      <c r="G32" s="104"/>
      <c r="H32" s="104"/>
      <c r="I32" s="104"/>
      <c r="J32" s="104"/>
      <c r="K32" s="8"/>
      <c r="L32" s="4"/>
    </row>
    <row r="33" spans="1:13" ht="45">
      <c r="B33" s="3"/>
      <c r="C33" s="10">
        <v>19</v>
      </c>
      <c r="D33" s="101" t="s">
        <v>47</v>
      </c>
      <c r="E33" s="102" t="s">
        <v>61</v>
      </c>
      <c r="F33" s="105">
        <v>1</v>
      </c>
      <c r="G33" s="104"/>
      <c r="H33" s="104"/>
      <c r="I33" s="104"/>
      <c r="J33" s="104"/>
      <c r="K33" s="8"/>
      <c r="L33" s="4"/>
    </row>
    <row r="34" spans="1:13" ht="30">
      <c r="B34" s="3"/>
      <c r="C34" s="10">
        <v>20</v>
      </c>
      <c r="D34" s="106" t="s">
        <v>48</v>
      </c>
      <c r="E34" s="102" t="s">
        <v>61</v>
      </c>
      <c r="F34" s="105">
        <v>1</v>
      </c>
      <c r="G34" s="104"/>
      <c r="H34" s="104"/>
      <c r="I34" s="104"/>
      <c r="J34" s="104"/>
      <c r="K34" s="8"/>
      <c r="L34" s="4"/>
    </row>
    <row r="35" spans="1:13" ht="30">
      <c r="B35" s="3"/>
      <c r="C35" s="10">
        <v>21</v>
      </c>
      <c r="D35" s="106" t="s">
        <v>49</v>
      </c>
      <c r="E35" s="102" t="s">
        <v>61</v>
      </c>
      <c r="F35" s="105">
        <v>1</v>
      </c>
      <c r="G35" s="104"/>
      <c r="H35" s="104"/>
      <c r="I35" s="104"/>
      <c r="J35" s="104"/>
      <c r="K35" s="8"/>
      <c r="L35" s="4"/>
    </row>
    <row r="36" spans="1:13" ht="30">
      <c r="B36" s="3"/>
      <c r="C36" s="10">
        <v>22</v>
      </c>
      <c r="D36" s="106" t="s">
        <v>50</v>
      </c>
      <c r="E36" s="102" t="s">
        <v>63</v>
      </c>
      <c r="F36" s="105">
        <v>1</v>
      </c>
      <c r="G36" s="104"/>
      <c r="H36" s="104"/>
      <c r="I36" s="104"/>
      <c r="J36" s="104"/>
      <c r="K36" s="8"/>
      <c r="L36" s="4"/>
    </row>
    <row r="37" spans="1:13" ht="30">
      <c r="B37" s="3"/>
      <c r="C37" s="10">
        <v>23</v>
      </c>
      <c r="D37" s="101" t="s">
        <v>51</v>
      </c>
      <c r="E37" s="102" t="s">
        <v>61</v>
      </c>
      <c r="F37" s="105">
        <v>1</v>
      </c>
      <c r="G37" s="104"/>
      <c r="H37" s="104"/>
      <c r="I37" s="104"/>
      <c r="J37" s="104"/>
      <c r="K37" s="8"/>
      <c r="L37" s="4"/>
    </row>
    <row r="38" spans="1:13" ht="15">
      <c r="B38" s="3"/>
      <c r="C38" s="10">
        <v>24</v>
      </c>
      <c r="D38" s="101" t="s">
        <v>52</v>
      </c>
      <c r="E38" s="102" t="s">
        <v>63</v>
      </c>
      <c r="F38" s="105">
        <v>1</v>
      </c>
      <c r="G38" s="104"/>
      <c r="H38" s="104"/>
      <c r="I38" s="104"/>
      <c r="J38" s="104"/>
      <c r="K38" s="8"/>
      <c r="L38" s="4"/>
    </row>
    <row r="39" spans="1:13" ht="45">
      <c r="B39" s="3"/>
      <c r="C39" s="10">
        <v>25</v>
      </c>
      <c r="D39" s="106" t="s">
        <v>53</v>
      </c>
      <c r="E39" s="102" t="s">
        <v>61</v>
      </c>
      <c r="F39" s="105">
        <v>1</v>
      </c>
      <c r="G39" s="104"/>
      <c r="H39" s="104"/>
      <c r="I39" s="104"/>
      <c r="J39" s="104"/>
      <c r="K39" s="8"/>
      <c r="L39" s="4"/>
    </row>
    <row r="40" spans="1:13" s="11" customFormat="1" ht="45">
      <c r="A40" s="1"/>
      <c r="B40" s="3"/>
      <c r="C40" s="10">
        <v>26</v>
      </c>
      <c r="D40" s="106" t="s">
        <v>54</v>
      </c>
      <c r="E40" s="102" t="s">
        <v>61</v>
      </c>
      <c r="F40" s="105">
        <v>1</v>
      </c>
      <c r="G40" s="104"/>
      <c r="H40" s="104"/>
      <c r="I40" s="104"/>
      <c r="J40" s="104"/>
      <c r="K40" s="8"/>
      <c r="L40" s="4"/>
      <c r="M40" s="1"/>
    </row>
    <row r="41" spans="1:13" s="11" customFormat="1" ht="30">
      <c r="A41" s="1"/>
      <c r="B41" s="3"/>
      <c r="C41" s="10">
        <v>27</v>
      </c>
      <c r="D41" s="106" t="s">
        <v>55</v>
      </c>
      <c r="E41" s="102" t="s">
        <v>63</v>
      </c>
      <c r="F41" s="105">
        <v>1</v>
      </c>
      <c r="G41" s="104"/>
      <c r="H41" s="104"/>
      <c r="I41" s="104"/>
      <c r="J41" s="104"/>
      <c r="K41" s="8"/>
      <c r="L41" s="4"/>
      <c r="M41" s="1"/>
    </row>
    <row r="42" spans="1:13" s="11" customFormat="1" ht="45">
      <c r="A42" s="1"/>
      <c r="B42" s="3"/>
      <c r="C42" s="10">
        <v>28</v>
      </c>
      <c r="D42" s="106" t="s">
        <v>56</v>
      </c>
      <c r="E42" s="102" t="s">
        <v>61</v>
      </c>
      <c r="F42" s="105">
        <v>1</v>
      </c>
      <c r="G42" s="104"/>
      <c r="H42" s="104"/>
      <c r="I42" s="104"/>
      <c r="J42" s="104"/>
      <c r="K42" s="8"/>
      <c r="L42" s="4"/>
      <c r="M42" s="1"/>
    </row>
    <row r="43" spans="1:13" s="11" customFormat="1" ht="45">
      <c r="A43" s="1"/>
      <c r="B43" s="3"/>
      <c r="C43" s="10">
        <v>29</v>
      </c>
      <c r="D43" s="106" t="s">
        <v>57</v>
      </c>
      <c r="E43" s="102" t="s">
        <v>61</v>
      </c>
      <c r="F43" s="105">
        <v>1</v>
      </c>
      <c r="G43" s="104"/>
      <c r="H43" s="104"/>
      <c r="I43" s="104"/>
      <c r="J43" s="104"/>
      <c r="K43" s="8"/>
      <c r="L43" s="4"/>
      <c r="M43" s="1"/>
    </row>
    <row r="44" spans="1:13" s="11" customFormat="1" ht="75">
      <c r="A44" s="1"/>
      <c r="B44" s="3"/>
      <c r="C44" s="10">
        <v>30</v>
      </c>
      <c r="D44" s="106" t="s">
        <v>58</v>
      </c>
      <c r="E44" s="102" t="s">
        <v>60</v>
      </c>
      <c r="F44" s="103">
        <v>1</v>
      </c>
      <c r="G44" s="104"/>
      <c r="H44" s="104"/>
      <c r="I44" s="104"/>
      <c r="J44" s="104"/>
      <c r="K44" s="8"/>
      <c r="L44" s="4"/>
      <c r="M44" s="1"/>
    </row>
    <row r="45" spans="1:13" s="11" customFormat="1">
      <c r="A45" s="1"/>
      <c r="B45" s="3"/>
      <c r="C45" s="53" t="s">
        <v>64</v>
      </c>
      <c r="D45" s="54"/>
      <c r="E45" s="54"/>
      <c r="F45" s="54"/>
      <c r="G45" s="54"/>
      <c r="H45" s="54"/>
      <c r="I45" s="54"/>
      <c r="J45" s="54"/>
      <c r="K45" s="55"/>
      <c r="L45" s="4"/>
      <c r="M45" s="1"/>
    </row>
    <row r="46" spans="1:13" s="11" customFormat="1" ht="30">
      <c r="A46" s="1"/>
      <c r="B46" s="3"/>
      <c r="C46" s="10">
        <v>31</v>
      </c>
      <c r="D46" s="107" t="s">
        <v>65</v>
      </c>
      <c r="E46" s="50" t="s">
        <v>63</v>
      </c>
      <c r="F46" s="51">
        <v>1</v>
      </c>
      <c r="G46" s="52"/>
      <c r="H46" s="104"/>
      <c r="I46" s="104"/>
      <c r="J46" s="104"/>
      <c r="K46" s="8"/>
      <c r="L46" s="4"/>
      <c r="M46" s="1"/>
    </row>
    <row r="47" spans="1:13" s="11" customFormat="1" ht="60">
      <c r="A47" s="1"/>
      <c r="B47" s="3"/>
      <c r="C47" s="10">
        <v>32</v>
      </c>
      <c r="D47" s="107" t="s">
        <v>66</v>
      </c>
      <c r="E47" s="50" t="s">
        <v>60</v>
      </c>
      <c r="F47" s="51">
        <v>1</v>
      </c>
      <c r="G47" s="52"/>
      <c r="H47" s="104"/>
      <c r="I47" s="104"/>
      <c r="J47" s="104"/>
      <c r="K47" s="8"/>
      <c r="L47" s="4"/>
      <c r="M47" s="1"/>
    </row>
    <row r="48" spans="1:13" s="11" customFormat="1" ht="30">
      <c r="A48" s="1"/>
      <c r="B48" s="3"/>
      <c r="C48" s="10">
        <v>33</v>
      </c>
      <c r="D48" s="107" t="s">
        <v>67</v>
      </c>
      <c r="E48" s="50" t="s">
        <v>60</v>
      </c>
      <c r="F48" s="51">
        <v>1</v>
      </c>
      <c r="G48" s="52"/>
      <c r="H48" s="104"/>
      <c r="I48" s="104"/>
      <c r="J48" s="104"/>
      <c r="K48" s="8"/>
      <c r="L48" s="4"/>
      <c r="M48" s="1"/>
    </row>
    <row r="49" spans="1:13" s="11" customFormat="1" ht="45">
      <c r="A49" s="1"/>
      <c r="B49" s="3"/>
      <c r="C49" s="10">
        <v>34</v>
      </c>
      <c r="D49" s="107" t="s">
        <v>68</v>
      </c>
      <c r="E49" s="50" t="s">
        <v>60</v>
      </c>
      <c r="F49" s="51">
        <v>1</v>
      </c>
      <c r="G49" s="52"/>
      <c r="H49" s="104"/>
      <c r="I49" s="104"/>
      <c r="J49" s="104"/>
      <c r="K49" s="8"/>
      <c r="L49" s="4"/>
      <c r="M49" s="1"/>
    </row>
    <row r="50" spans="1:13" s="11" customFormat="1" ht="45">
      <c r="A50" s="1"/>
      <c r="B50" s="3"/>
      <c r="C50" s="10">
        <v>35</v>
      </c>
      <c r="D50" s="107" t="s">
        <v>69</v>
      </c>
      <c r="E50" s="50" t="s">
        <v>60</v>
      </c>
      <c r="F50" s="51">
        <v>1</v>
      </c>
      <c r="G50" s="52"/>
      <c r="H50" s="104"/>
      <c r="I50" s="104"/>
      <c r="J50" s="104"/>
      <c r="K50" s="8"/>
      <c r="L50" s="4"/>
      <c r="M50" s="1"/>
    </row>
    <row r="51" spans="1:13" s="11" customFormat="1" ht="120">
      <c r="A51" s="1"/>
      <c r="B51" s="3"/>
      <c r="C51" s="10">
        <v>36</v>
      </c>
      <c r="D51" s="49" t="s">
        <v>70</v>
      </c>
      <c r="E51" s="50" t="s">
        <v>60</v>
      </c>
      <c r="F51" s="51">
        <v>1</v>
      </c>
      <c r="G51" s="52"/>
      <c r="H51" s="104"/>
      <c r="I51" s="104"/>
      <c r="J51" s="104"/>
      <c r="K51" s="8"/>
      <c r="L51" s="4"/>
      <c r="M51" s="1"/>
    </row>
    <row r="52" spans="1:13" s="11" customFormat="1" ht="120">
      <c r="A52" s="1"/>
      <c r="B52" s="3"/>
      <c r="C52" s="10">
        <v>37</v>
      </c>
      <c r="D52" s="49" t="s">
        <v>71</v>
      </c>
      <c r="E52" s="50" t="s">
        <v>60</v>
      </c>
      <c r="F52" s="51">
        <v>1</v>
      </c>
      <c r="G52" s="52"/>
      <c r="H52" s="104"/>
      <c r="I52" s="104"/>
      <c r="J52" s="104"/>
      <c r="K52" s="8"/>
      <c r="L52" s="4"/>
      <c r="M52" s="1"/>
    </row>
    <row r="53" spans="1:13" s="11" customFormat="1" ht="75">
      <c r="A53" s="1"/>
      <c r="B53" s="3"/>
      <c r="C53" s="10">
        <v>38</v>
      </c>
      <c r="D53" s="49" t="s">
        <v>72</v>
      </c>
      <c r="E53" s="50" t="s">
        <v>60</v>
      </c>
      <c r="F53" s="51">
        <v>1</v>
      </c>
      <c r="G53" s="52"/>
      <c r="H53" s="104"/>
      <c r="I53" s="104"/>
      <c r="J53" s="104"/>
      <c r="K53" s="8"/>
      <c r="L53" s="4"/>
      <c r="M53" s="1"/>
    </row>
    <row r="54" spans="1:13" s="11" customFormat="1" ht="45">
      <c r="A54" s="1"/>
      <c r="B54" s="3"/>
      <c r="C54" s="10">
        <v>39</v>
      </c>
      <c r="D54" s="107" t="s">
        <v>73</v>
      </c>
      <c r="E54" s="50" t="s">
        <v>60</v>
      </c>
      <c r="F54" s="51">
        <v>1</v>
      </c>
      <c r="G54" s="52"/>
      <c r="H54" s="104"/>
      <c r="I54" s="104"/>
      <c r="J54" s="104"/>
      <c r="K54" s="8"/>
      <c r="L54" s="4"/>
      <c r="M54" s="1"/>
    </row>
    <row r="55" spans="1:13" s="11" customFormat="1" ht="30">
      <c r="A55" s="1"/>
      <c r="B55" s="3"/>
      <c r="C55" s="10">
        <v>40</v>
      </c>
      <c r="D55" s="107" t="s">
        <v>74</v>
      </c>
      <c r="E55" s="50" t="s">
        <v>60</v>
      </c>
      <c r="F55" s="51">
        <v>1</v>
      </c>
      <c r="G55" s="52"/>
      <c r="H55" s="104"/>
      <c r="I55" s="104"/>
      <c r="J55" s="104"/>
      <c r="K55" s="8"/>
      <c r="L55" s="4"/>
      <c r="M55" s="1"/>
    </row>
    <row r="56" spans="1:13" ht="30">
      <c r="B56" s="3"/>
      <c r="C56" s="10">
        <v>41</v>
      </c>
      <c r="D56" s="107" t="s">
        <v>75</v>
      </c>
      <c r="E56" s="50" t="s">
        <v>60</v>
      </c>
      <c r="F56" s="51">
        <v>1</v>
      </c>
      <c r="G56" s="52"/>
      <c r="H56" s="104"/>
      <c r="I56" s="104"/>
      <c r="J56" s="104"/>
      <c r="K56" s="8"/>
      <c r="L56" s="4"/>
    </row>
    <row r="57" spans="1:13" ht="15">
      <c r="B57" s="3"/>
      <c r="C57" s="10">
        <v>42</v>
      </c>
      <c r="D57" s="49" t="s">
        <v>76</v>
      </c>
      <c r="E57" s="50" t="s">
        <v>60</v>
      </c>
      <c r="F57" s="51">
        <v>1</v>
      </c>
      <c r="G57" s="52"/>
      <c r="H57" s="104"/>
      <c r="I57" s="104"/>
      <c r="J57" s="104"/>
      <c r="K57" s="8"/>
      <c r="L57" s="4"/>
    </row>
    <row r="58" spans="1:13">
      <c r="B58" s="3"/>
      <c r="C58" s="53" t="s">
        <v>77</v>
      </c>
      <c r="D58" s="54"/>
      <c r="E58" s="54"/>
      <c r="F58" s="54"/>
      <c r="G58" s="54"/>
      <c r="H58" s="54"/>
      <c r="I58" s="54"/>
      <c r="J58" s="54"/>
      <c r="K58" s="55"/>
      <c r="L58" s="4"/>
    </row>
    <row r="59" spans="1:13" ht="45">
      <c r="B59" s="3"/>
      <c r="C59" s="10">
        <v>43</v>
      </c>
      <c r="D59" s="106" t="s">
        <v>78</v>
      </c>
      <c r="E59" s="102" t="s">
        <v>60</v>
      </c>
      <c r="F59" s="102">
        <v>1</v>
      </c>
      <c r="G59" s="104"/>
      <c r="H59" s="104"/>
      <c r="I59" s="104"/>
      <c r="J59" s="104"/>
      <c r="K59" s="8"/>
      <c r="L59" s="4"/>
    </row>
    <row r="60" spans="1:13" ht="45">
      <c r="B60" s="3"/>
      <c r="C60" s="10">
        <v>44</v>
      </c>
      <c r="D60" s="106" t="s">
        <v>79</v>
      </c>
      <c r="E60" s="102" t="s">
        <v>60</v>
      </c>
      <c r="F60" s="102">
        <v>1</v>
      </c>
      <c r="G60" s="104"/>
      <c r="H60" s="104"/>
      <c r="I60" s="104"/>
      <c r="J60" s="104"/>
      <c r="K60" s="8"/>
      <c r="L60" s="4"/>
    </row>
    <row r="61" spans="1:13" ht="30">
      <c r="B61" s="3"/>
      <c r="C61" s="10">
        <v>45</v>
      </c>
      <c r="D61" s="106" t="s">
        <v>80</v>
      </c>
      <c r="E61" s="102" t="s">
        <v>60</v>
      </c>
      <c r="F61" s="102">
        <v>1</v>
      </c>
      <c r="G61" s="104"/>
      <c r="H61" s="104"/>
      <c r="I61" s="104"/>
      <c r="J61" s="104"/>
      <c r="K61" s="8"/>
      <c r="L61" s="4"/>
    </row>
    <row r="62" spans="1:13" ht="30">
      <c r="B62" s="3"/>
      <c r="C62" s="10">
        <v>46</v>
      </c>
      <c r="D62" s="108" t="s">
        <v>83</v>
      </c>
      <c r="E62" s="102" t="s">
        <v>60</v>
      </c>
      <c r="F62" s="102">
        <v>1</v>
      </c>
      <c r="G62" s="104"/>
      <c r="H62" s="104"/>
      <c r="I62" s="104"/>
      <c r="J62" s="104"/>
      <c r="K62" s="8"/>
      <c r="L62" s="4"/>
    </row>
    <row r="63" spans="1:13" ht="30">
      <c r="B63" s="3"/>
      <c r="C63" s="10">
        <v>47</v>
      </c>
      <c r="D63" s="108" t="s">
        <v>84</v>
      </c>
      <c r="E63" s="102" t="s">
        <v>60</v>
      </c>
      <c r="F63" s="102">
        <v>1</v>
      </c>
      <c r="G63" s="104"/>
      <c r="H63" s="104"/>
      <c r="I63" s="104"/>
      <c r="J63" s="104"/>
      <c r="K63" s="8"/>
      <c r="L63" s="4"/>
    </row>
    <row r="64" spans="1:13" ht="60">
      <c r="B64" s="3"/>
      <c r="C64" s="9">
        <v>48</v>
      </c>
      <c r="D64" s="106" t="s">
        <v>81</v>
      </c>
      <c r="E64" s="102" t="s">
        <v>60</v>
      </c>
      <c r="F64" s="102">
        <v>1</v>
      </c>
      <c r="G64" s="104"/>
      <c r="H64" s="104"/>
      <c r="I64" s="104"/>
      <c r="J64" s="104"/>
      <c r="K64" s="8"/>
      <c r="L64" s="4"/>
    </row>
    <row r="65" spans="2:12" ht="30">
      <c r="B65" s="3"/>
      <c r="C65" s="10">
        <v>49</v>
      </c>
      <c r="D65" s="106" t="s">
        <v>82</v>
      </c>
      <c r="E65" s="102" t="s">
        <v>60</v>
      </c>
      <c r="F65" s="102">
        <v>1</v>
      </c>
      <c r="G65" s="104"/>
      <c r="H65" s="104"/>
      <c r="I65" s="104"/>
      <c r="J65" s="104"/>
      <c r="K65" s="8"/>
      <c r="L65" s="4"/>
    </row>
    <row r="66" spans="2:12">
      <c r="B66" s="3"/>
      <c r="C66" s="53" t="s">
        <v>85</v>
      </c>
      <c r="D66" s="54"/>
      <c r="E66" s="54"/>
      <c r="F66" s="54"/>
      <c r="G66" s="54"/>
      <c r="H66" s="54"/>
      <c r="I66" s="54"/>
      <c r="J66" s="54"/>
      <c r="K66" s="55"/>
      <c r="L66" s="4"/>
    </row>
    <row r="67" spans="2:12" ht="15">
      <c r="B67" s="3"/>
      <c r="C67" s="10">
        <v>50</v>
      </c>
      <c r="D67" s="106" t="s">
        <v>86</v>
      </c>
      <c r="E67" s="102" t="s">
        <v>61</v>
      </c>
      <c r="F67" s="102">
        <v>1</v>
      </c>
      <c r="G67" s="104"/>
      <c r="H67" s="104"/>
      <c r="I67" s="104"/>
      <c r="J67" s="104"/>
      <c r="K67" s="8"/>
      <c r="L67" s="4"/>
    </row>
    <row r="68" spans="2:12" ht="15">
      <c r="B68" s="3"/>
      <c r="C68" s="10">
        <v>51</v>
      </c>
      <c r="D68" s="106" t="s">
        <v>87</v>
      </c>
      <c r="E68" s="102" t="s">
        <v>61</v>
      </c>
      <c r="F68" s="102">
        <v>1</v>
      </c>
      <c r="G68" s="104"/>
      <c r="H68" s="104"/>
      <c r="I68" s="104"/>
      <c r="J68" s="104"/>
      <c r="K68" s="8"/>
      <c r="L68" s="4"/>
    </row>
    <row r="69" spans="2:12">
      <c r="B69" s="3"/>
      <c r="C69" s="53" t="s">
        <v>96</v>
      </c>
      <c r="D69" s="54"/>
      <c r="E69" s="54"/>
      <c r="F69" s="54"/>
      <c r="G69" s="54"/>
      <c r="H69" s="54"/>
      <c r="I69" s="54"/>
      <c r="J69" s="54"/>
      <c r="K69" s="55"/>
      <c r="L69" s="4"/>
    </row>
    <row r="70" spans="2:12" ht="45">
      <c r="B70" s="3"/>
      <c r="C70" s="109">
        <v>52</v>
      </c>
      <c r="D70" s="107" t="s">
        <v>88</v>
      </c>
      <c r="E70" s="50" t="s">
        <v>61</v>
      </c>
      <c r="F70" s="109">
        <v>1</v>
      </c>
      <c r="G70" s="52"/>
      <c r="H70" s="104"/>
      <c r="I70" s="104"/>
      <c r="J70" s="104"/>
      <c r="K70" s="8"/>
      <c r="L70" s="4"/>
    </row>
    <row r="71" spans="2:12" ht="30">
      <c r="B71" s="3"/>
      <c r="C71" s="109">
        <v>53</v>
      </c>
      <c r="D71" s="49" t="s">
        <v>89</v>
      </c>
      <c r="E71" s="109" t="s">
        <v>61</v>
      </c>
      <c r="F71" s="109">
        <v>1</v>
      </c>
      <c r="G71" s="52"/>
      <c r="H71" s="104"/>
      <c r="I71" s="104"/>
      <c r="J71" s="104"/>
      <c r="K71" s="8"/>
      <c r="L71" s="4"/>
    </row>
    <row r="72" spans="2:12" ht="45">
      <c r="B72" s="3"/>
      <c r="C72" s="109">
        <v>54</v>
      </c>
      <c r="D72" s="107" t="s">
        <v>90</v>
      </c>
      <c r="E72" s="50" t="s">
        <v>61</v>
      </c>
      <c r="F72" s="109">
        <v>1</v>
      </c>
      <c r="G72" s="52"/>
      <c r="H72" s="104"/>
      <c r="I72" s="104"/>
      <c r="J72" s="104"/>
      <c r="K72" s="8"/>
      <c r="L72" s="4"/>
    </row>
    <row r="73" spans="2:12" ht="30">
      <c r="B73" s="3"/>
      <c r="C73" s="109">
        <v>55</v>
      </c>
      <c r="D73" s="107" t="s">
        <v>91</v>
      </c>
      <c r="E73" s="50" t="s">
        <v>61</v>
      </c>
      <c r="F73" s="109">
        <v>1</v>
      </c>
      <c r="G73" s="52"/>
      <c r="H73" s="104"/>
      <c r="I73" s="104"/>
      <c r="J73" s="104"/>
      <c r="K73" s="8"/>
      <c r="L73" s="4"/>
    </row>
    <row r="74" spans="2:12" ht="30">
      <c r="B74" s="3"/>
      <c r="C74" s="109">
        <v>56</v>
      </c>
      <c r="D74" s="107" t="s">
        <v>92</v>
      </c>
      <c r="E74" s="50" t="s">
        <v>61</v>
      </c>
      <c r="F74" s="109">
        <v>1</v>
      </c>
      <c r="G74" s="52"/>
      <c r="H74" s="104"/>
      <c r="I74" s="104"/>
      <c r="J74" s="104"/>
      <c r="K74" s="8"/>
      <c r="L74" s="4"/>
    </row>
    <row r="75" spans="2:12" ht="15">
      <c r="B75" s="3"/>
      <c r="C75" s="109">
        <v>57</v>
      </c>
      <c r="D75" s="107" t="s">
        <v>93</v>
      </c>
      <c r="E75" s="50" t="s">
        <v>61</v>
      </c>
      <c r="F75" s="109">
        <v>1</v>
      </c>
      <c r="G75" s="52"/>
      <c r="H75" s="104"/>
      <c r="I75" s="104"/>
      <c r="J75" s="104"/>
      <c r="K75" s="8"/>
      <c r="L75" s="4"/>
    </row>
    <row r="76" spans="2:12" ht="30">
      <c r="B76" s="3"/>
      <c r="C76" s="109">
        <v>58</v>
      </c>
      <c r="D76" s="107" t="s">
        <v>94</v>
      </c>
      <c r="E76" s="50" t="s">
        <v>61</v>
      </c>
      <c r="F76" s="109">
        <v>1</v>
      </c>
      <c r="G76" s="52"/>
      <c r="H76" s="104"/>
      <c r="I76" s="104"/>
      <c r="J76" s="104"/>
      <c r="K76" s="8"/>
      <c r="L76" s="4"/>
    </row>
    <row r="77" spans="2:12" ht="45">
      <c r="B77" s="3"/>
      <c r="C77" s="109">
        <v>59</v>
      </c>
      <c r="D77" s="107" t="s">
        <v>95</v>
      </c>
      <c r="E77" s="50" t="s">
        <v>61</v>
      </c>
      <c r="F77" s="109">
        <v>1</v>
      </c>
      <c r="G77" s="52"/>
      <c r="H77" s="104"/>
      <c r="I77" s="104"/>
      <c r="J77" s="104"/>
      <c r="K77" s="8"/>
      <c r="L77" s="4"/>
    </row>
    <row r="78" spans="2:12">
      <c r="B78" s="3"/>
      <c r="C78" s="53" t="s">
        <v>97</v>
      </c>
      <c r="D78" s="54"/>
      <c r="E78" s="54"/>
      <c r="F78" s="54"/>
      <c r="G78" s="54"/>
      <c r="H78" s="54"/>
      <c r="I78" s="54"/>
      <c r="J78" s="54"/>
      <c r="K78" s="55"/>
      <c r="L78" s="4"/>
    </row>
    <row r="79" spans="2:12" ht="30">
      <c r="B79" s="3"/>
      <c r="C79" s="103">
        <v>60</v>
      </c>
      <c r="D79" s="106" t="s">
        <v>98</v>
      </c>
      <c r="E79" s="102" t="s">
        <v>61</v>
      </c>
      <c r="F79" s="103">
        <v>1</v>
      </c>
      <c r="G79" s="104"/>
      <c r="H79" s="104"/>
      <c r="I79" s="104"/>
      <c r="J79" s="104"/>
      <c r="K79" s="8"/>
      <c r="L79" s="4"/>
    </row>
    <row r="80" spans="2:12" ht="30">
      <c r="B80" s="3"/>
      <c r="C80" s="103">
        <v>61</v>
      </c>
      <c r="D80" s="106" t="s">
        <v>99</v>
      </c>
      <c r="E80" s="103" t="s">
        <v>61</v>
      </c>
      <c r="F80" s="103">
        <v>1</v>
      </c>
      <c r="G80" s="104"/>
      <c r="H80" s="104"/>
      <c r="I80" s="104"/>
      <c r="J80" s="104"/>
      <c r="K80" s="8"/>
      <c r="L80" s="4"/>
    </row>
    <row r="81" spans="2:12" ht="30">
      <c r="B81" s="3"/>
      <c r="C81" s="103">
        <v>62</v>
      </c>
      <c r="D81" s="106" t="s">
        <v>100</v>
      </c>
      <c r="E81" s="102" t="s">
        <v>61</v>
      </c>
      <c r="F81" s="103">
        <v>1</v>
      </c>
      <c r="G81" s="104"/>
      <c r="H81" s="104"/>
      <c r="I81" s="104"/>
      <c r="J81" s="104"/>
      <c r="K81" s="8"/>
      <c r="L81" s="4"/>
    </row>
    <row r="82" spans="2:12" ht="30">
      <c r="B82" s="3"/>
      <c r="C82" s="103">
        <v>63</v>
      </c>
      <c r="D82" s="106" t="s">
        <v>101</v>
      </c>
      <c r="E82" s="102" t="s">
        <v>61</v>
      </c>
      <c r="F82" s="103">
        <v>1</v>
      </c>
      <c r="G82" s="104"/>
      <c r="H82" s="104"/>
      <c r="I82" s="104"/>
      <c r="J82" s="104"/>
      <c r="K82" s="8"/>
      <c r="L82" s="4"/>
    </row>
    <row r="83" spans="2:12" ht="60">
      <c r="B83" s="3"/>
      <c r="C83" s="103">
        <v>64</v>
      </c>
      <c r="D83" s="106" t="s">
        <v>102</v>
      </c>
      <c r="E83" s="102" t="s">
        <v>61</v>
      </c>
      <c r="F83" s="103">
        <v>1</v>
      </c>
      <c r="G83" s="104"/>
      <c r="H83" s="104"/>
      <c r="I83" s="104"/>
      <c r="J83" s="104"/>
      <c r="K83" s="8"/>
      <c r="L83" s="4"/>
    </row>
    <row r="84" spans="2:12">
      <c r="B84" s="3"/>
      <c r="C84" s="53" t="s">
        <v>103</v>
      </c>
      <c r="D84" s="54"/>
      <c r="E84" s="54"/>
      <c r="F84" s="54"/>
      <c r="G84" s="54"/>
      <c r="H84" s="54"/>
      <c r="I84" s="54"/>
      <c r="J84" s="54"/>
      <c r="K84" s="55"/>
      <c r="L84" s="4"/>
    </row>
    <row r="85" spans="2:12" ht="45">
      <c r="B85" s="3"/>
      <c r="C85" s="105">
        <v>65</v>
      </c>
      <c r="D85" s="108" t="s">
        <v>104</v>
      </c>
      <c r="E85" s="102" t="s">
        <v>61</v>
      </c>
      <c r="F85" s="103">
        <v>1</v>
      </c>
      <c r="G85" s="104"/>
      <c r="H85" s="104"/>
      <c r="I85" s="104"/>
      <c r="J85" s="104"/>
      <c r="K85" s="8"/>
      <c r="L85" s="4"/>
    </row>
    <row r="86" spans="2:12" ht="30">
      <c r="B86" s="3"/>
      <c r="C86" s="105">
        <v>66</v>
      </c>
      <c r="D86" s="108" t="s">
        <v>105</v>
      </c>
      <c r="E86" s="102" t="s">
        <v>61</v>
      </c>
      <c r="F86" s="103">
        <v>1</v>
      </c>
      <c r="G86" s="104"/>
      <c r="H86" s="104"/>
      <c r="I86" s="104"/>
      <c r="J86" s="104"/>
      <c r="K86" s="8"/>
      <c r="L86" s="4"/>
    </row>
    <row r="87" spans="2:12" ht="30">
      <c r="B87" s="3"/>
      <c r="C87" s="105">
        <v>67</v>
      </c>
      <c r="D87" s="108" t="s">
        <v>106</v>
      </c>
      <c r="E87" s="102" t="s">
        <v>61</v>
      </c>
      <c r="F87" s="103">
        <v>1</v>
      </c>
      <c r="G87" s="104"/>
      <c r="H87" s="104"/>
      <c r="I87" s="104"/>
      <c r="J87" s="104"/>
      <c r="K87" s="8"/>
      <c r="L87" s="4"/>
    </row>
    <row r="88" spans="2:12" ht="30">
      <c r="B88" s="3"/>
      <c r="C88" s="105">
        <v>68</v>
      </c>
      <c r="D88" s="108" t="s">
        <v>107</v>
      </c>
      <c r="E88" s="102" t="s">
        <v>59</v>
      </c>
      <c r="F88" s="103">
        <v>1</v>
      </c>
      <c r="G88" s="104"/>
      <c r="H88" s="104"/>
      <c r="I88" s="104"/>
      <c r="J88" s="104"/>
      <c r="K88" s="8"/>
      <c r="L88" s="4"/>
    </row>
    <row r="89" spans="2:12" ht="15">
      <c r="B89" s="3"/>
      <c r="C89" s="105">
        <v>69</v>
      </c>
      <c r="D89" s="106" t="s">
        <v>108</v>
      </c>
      <c r="E89" s="102" t="s">
        <v>61</v>
      </c>
      <c r="F89" s="103">
        <v>1</v>
      </c>
      <c r="G89" s="104"/>
      <c r="H89" s="104"/>
      <c r="I89" s="104"/>
      <c r="J89" s="104"/>
      <c r="K89" s="8"/>
      <c r="L89" s="4"/>
    </row>
    <row r="90" spans="2:12" ht="30">
      <c r="B90" s="3"/>
      <c r="C90" s="105">
        <v>70</v>
      </c>
      <c r="D90" s="108" t="s">
        <v>109</v>
      </c>
      <c r="E90" s="102" t="s">
        <v>63</v>
      </c>
      <c r="F90" s="103">
        <v>1</v>
      </c>
      <c r="G90" s="104"/>
      <c r="H90" s="104"/>
      <c r="I90" s="104"/>
      <c r="J90" s="104"/>
      <c r="K90" s="8"/>
      <c r="L90" s="4"/>
    </row>
    <row r="91" spans="2:12">
      <c r="B91" s="3"/>
      <c r="C91" s="53" t="s">
        <v>110</v>
      </c>
      <c r="D91" s="54"/>
      <c r="E91" s="54"/>
      <c r="F91" s="54"/>
      <c r="G91" s="54"/>
      <c r="H91" s="54"/>
      <c r="I91" s="54"/>
      <c r="J91" s="54"/>
      <c r="K91" s="55"/>
      <c r="L91" s="4"/>
    </row>
    <row r="92" spans="2:12" ht="30">
      <c r="B92" s="3"/>
      <c r="C92" s="10">
        <v>71</v>
      </c>
      <c r="D92" s="106" t="s">
        <v>111</v>
      </c>
      <c r="E92" s="102" t="s">
        <v>61</v>
      </c>
      <c r="F92" s="103">
        <v>1</v>
      </c>
      <c r="G92" s="104"/>
      <c r="H92" s="104"/>
      <c r="I92" s="104"/>
      <c r="J92" s="104"/>
      <c r="K92" s="8"/>
      <c r="L92" s="4"/>
    </row>
    <row r="93" spans="2:12">
      <c r="B93" s="3"/>
      <c r="C93" s="53" t="s">
        <v>112</v>
      </c>
      <c r="D93" s="54"/>
      <c r="E93" s="54"/>
      <c r="F93" s="54"/>
      <c r="G93" s="54"/>
      <c r="H93" s="54"/>
      <c r="I93" s="54"/>
      <c r="J93" s="54"/>
      <c r="K93" s="55"/>
      <c r="L93" s="4"/>
    </row>
    <row r="94" spans="2:12" ht="15">
      <c r="B94" s="3"/>
      <c r="C94" s="105">
        <v>72</v>
      </c>
      <c r="D94" s="106" t="s">
        <v>113</v>
      </c>
      <c r="E94" s="102" t="s">
        <v>61</v>
      </c>
      <c r="F94" s="103">
        <v>1</v>
      </c>
      <c r="G94" s="104"/>
      <c r="H94" s="104"/>
      <c r="I94" s="104"/>
      <c r="J94" s="104"/>
      <c r="K94" s="8"/>
      <c r="L94" s="4"/>
    </row>
    <row r="95" spans="2:12" ht="30">
      <c r="B95" s="3"/>
      <c r="C95" s="105">
        <v>73</v>
      </c>
      <c r="D95" s="106" t="s">
        <v>114</v>
      </c>
      <c r="E95" s="102" t="s">
        <v>61</v>
      </c>
      <c r="F95" s="103">
        <v>1</v>
      </c>
      <c r="G95" s="104"/>
      <c r="H95" s="104"/>
      <c r="I95" s="104"/>
      <c r="J95" s="104"/>
      <c r="K95" s="8"/>
      <c r="L95" s="4"/>
    </row>
    <row r="96" spans="2:12" ht="30">
      <c r="B96" s="3"/>
      <c r="C96" s="105">
        <v>74</v>
      </c>
      <c r="D96" s="106" t="s">
        <v>115</v>
      </c>
      <c r="E96" s="102" t="s">
        <v>61</v>
      </c>
      <c r="F96" s="103">
        <v>1</v>
      </c>
      <c r="G96" s="104"/>
      <c r="H96" s="104"/>
      <c r="I96" s="104"/>
      <c r="J96" s="104"/>
      <c r="K96" s="8"/>
      <c r="L96" s="4"/>
    </row>
    <row r="97" spans="2:12" ht="30">
      <c r="B97" s="3"/>
      <c r="C97" s="105">
        <v>75</v>
      </c>
      <c r="D97" s="106" t="s">
        <v>116</v>
      </c>
      <c r="E97" s="102" t="s">
        <v>63</v>
      </c>
      <c r="F97" s="103">
        <v>1</v>
      </c>
      <c r="G97" s="104"/>
      <c r="H97" s="104"/>
      <c r="I97" s="104"/>
      <c r="J97" s="104"/>
      <c r="K97" s="8"/>
      <c r="L97" s="4"/>
    </row>
    <row r="98" spans="2:12" ht="15">
      <c r="B98" s="3"/>
      <c r="C98" s="105">
        <v>76</v>
      </c>
      <c r="D98" s="108" t="s">
        <v>117</v>
      </c>
      <c r="E98" s="102" t="s">
        <v>60</v>
      </c>
      <c r="F98" s="103">
        <v>1</v>
      </c>
      <c r="G98" s="104"/>
      <c r="H98" s="104"/>
      <c r="I98" s="104"/>
      <c r="J98" s="104"/>
      <c r="K98" s="8"/>
      <c r="L98" s="4"/>
    </row>
    <row r="99" spans="2:12">
      <c r="B99" s="3"/>
      <c r="C99" s="53" t="s">
        <v>118</v>
      </c>
      <c r="D99" s="54"/>
      <c r="E99" s="54"/>
      <c r="F99" s="54"/>
      <c r="G99" s="54"/>
      <c r="H99" s="54"/>
      <c r="I99" s="54"/>
      <c r="J99" s="54"/>
      <c r="K99" s="55"/>
      <c r="L99" s="4"/>
    </row>
    <row r="100" spans="2:12" ht="45">
      <c r="B100" s="3"/>
      <c r="C100" s="103">
        <v>77</v>
      </c>
      <c r="D100" s="106" t="s">
        <v>119</v>
      </c>
      <c r="E100" s="103" t="s">
        <v>61</v>
      </c>
      <c r="F100" s="103">
        <v>1</v>
      </c>
      <c r="G100" s="104"/>
      <c r="H100" s="104"/>
      <c r="I100" s="104"/>
      <c r="J100" s="104"/>
      <c r="K100" s="8"/>
      <c r="L100" s="4"/>
    </row>
    <row r="101" spans="2:12" ht="60">
      <c r="B101" s="3"/>
      <c r="C101" s="105">
        <v>78</v>
      </c>
      <c r="D101" s="108" t="s">
        <v>120</v>
      </c>
      <c r="E101" s="102" t="s">
        <v>61</v>
      </c>
      <c r="F101" s="103">
        <v>1</v>
      </c>
      <c r="G101" s="104"/>
      <c r="H101" s="104"/>
      <c r="I101" s="104"/>
      <c r="J101" s="104"/>
      <c r="K101" s="8"/>
      <c r="L101" s="4"/>
    </row>
    <row r="102" spans="2:12" ht="45">
      <c r="B102" s="3"/>
      <c r="C102" s="105">
        <v>79</v>
      </c>
      <c r="D102" s="108" t="s">
        <v>121</v>
      </c>
      <c r="E102" s="102" t="s">
        <v>61</v>
      </c>
      <c r="F102" s="103">
        <v>1</v>
      </c>
      <c r="G102" s="104"/>
      <c r="H102" s="104"/>
      <c r="I102" s="104"/>
      <c r="J102" s="104"/>
      <c r="K102" s="8"/>
      <c r="L102" s="4"/>
    </row>
    <row r="103" spans="2:12" ht="75">
      <c r="B103" s="3"/>
      <c r="C103" s="105">
        <v>80</v>
      </c>
      <c r="D103" s="108" t="s">
        <v>122</v>
      </c>
      <c r="E103" s="102" t="s">
        <v>61</v>
      </c>
      <c r="F103" s="103">
        <v>1</v>
      </c>
      <c r="G103" s="104"/>
      <c r="H103" s="104"/>
      <c r="I103" s="104"/>
      <c r="J103" s="104"/>
      <c r="K103" s="8"/>
      <c r="L103" s="4"/>
    </row>
    <row r="104" spans="2:12" ht="75">
      <c r="B104" s="3"/>
      <c r="C104" s="105">
        <v>81</v>
      </c>
      <c r="D104" s="106" t="s">
        <v>123</v>
      </c>
      <c r="E104" s="102" t="s">
        <v>60</v>
      </c>
      <c r="F104" s="103">
        <v>1</v>
      </c>
      <c r="G104" s="104"/>
      <c r="H104" s="104"/>
      <c r="I104" s="104"/>
      <c r="J104" s="104"/>
      <c r="K104" s="8"/>
      <c r="L104" s="4"/>
    </row>
    <row r="105" spans="2:12">
      <c r="B105" s="3"/>
      <c r="C105" s="53" t="s">
        <v>126</v>
      </c>
      <c r="D105" s="54"/>
      <c r="E105" s="54"/>
      <c r="F105" s="54"/>
      <c r="G105" s="54"/>
      <c r="H105" s="54"/>
      <c r="I105" s="54"/>
      <c r="J105" s="54"/>
      <c r="K105" s="55"/>
      <c r="L105" s="4"/>
    </row>
    <row r="106" spans="2:12" ht="45">
      <c r="B106" s="3"/>
      <c r="C106" s="105">
        <v>82</v>
      </c>
      <c r="D106" s="108" t="s">
        <v>124</v>
      </c>
      <c r="E106" s="102" t="s">
        <v>61</v>
      </c>
      <c r="F106" s="103">
        <v>1</v>
      </c>
      <c r="G106" s="104"/>
      <c r="H106" s="104"/>
      <c r="I106" s="104"/>
      <c r="J106" s="104"/>
      <c r="K106" s="8"/>
      <c r="L106" s="4"/>
    </row>
    <row r="107" spans="2:12" ht="30">
      <c r="B107" s="3"/>
      <c r="C107" s="105">
        <v>83</v>
      </c>
      <c r="D107" s="108" t="s">
        <v>125</v>
      </c>
      <c r="E107" s="102" t="s">
        <v>60</v>
      </c>
      <c r="F107" s="103">
        <v>1</v>
      </c>
      <c r="G107" s="104"/>
      <c r="H107" s="104"/>
      <c r="I107" s="104"/>
      <c r="J107" s="104"/>
      <c r="K107" s="8"/>
      <c r="L107" s="4"/>
    </row>
    <row r="108" spans="2:12">
      <c r="B108" s="3"/>
      <c r="C108" s="53" t="s">
        <v>127</v>
      </c>
      <c r="D108" s="54"/>
      <c r="E108" s="54"/>
      <c r="F108" s="54"/>
      <c r="G108" s="54"/>
      <c r="H108" s="54"/>
      <c r="I108" s="54"/>
      <c r="J108" s="54"/>
      <c r="K108" s="55"/>
      <c r="L108" s="4"/>
    </row>
    <row r="109" spans="2:12" ht="30">
      <c r="B109" s="3"/>
      <c r="C109" s="10">
        <v>84</v>
      </c>
      <c r="D109" s="108" t="s">
        <v>128</v>
      </c>
      <c r="E109" s="102" t="s">
        <v>61</v>
      </c>
      <c r="F109" s="103">
        <v>1</v>
      </c>
      <c r="G109" s="104"/>
      <c r="H109" s="104"/>
      <c r="I109" s="104"/>
      <c r="J109" s="104"/>
      <c r="K109" s="8"/>
      <c r="L109" s="4"/>
    </row>
    <row r="110" spans="2:12">
      <c r="B110" s="3"/>
      <c r="C110" s="53" t="s">
        <v>129</v>
      </c>
      <c r="D110" s="54"/>
      <c r="E110" s="54"/>
      <c r="F110" s="54"/>
      <c r="G110" s="54"/>
      <c r="H110" s="54"/>
      <c r="I110" s="54"/>
      <c r="J110" s="54"/>
      <c r="K110" s="55"/>
      <c r="L110" s="4"/>
    </row>
    <row r="111" spans="2:12" ht="60">
      <c r="B111" s="3"/>
      <c r="C111" s="105">
        <v>85</v>
      </c>
      <c r="D111" s="108" t="s">
        <v>130</v>
      </c>
      <c r="E111" s="102" t="s">
        <v>61</v>
      </c>
      <c r="F111" s="103">
        <v>1</v>
      </c>
      <c r="G111" s="104"/>
      <c r="H111" s="104"/>
      <c r="I111" s="104"/>
      <c r="J111" s="104"/>
      <c r="K111" s="8"/>
      <c r="L111" s="4"/>
    </row>
    <row r="112" spans="2:12" ht="45">
      <c r="B112" s="3"/>
      <c r="C112" s="105">
        <v>86</v>
      </c>
      <c r="D112" s="108" t="s">
        <v>131</v>
      </c>
      <c r="E112" s="102" t="s">
        <v>63</v>
      </c>
      <c r="F112" s="103">
        <v>1</v>
      </c>
      <c r="G112" s="104"/>
      <c r="H112" s="104"/>
      <c r="I112" s="104"/>
      <c r="J112" s="104"/>
      <c r="K112" s="8"/>
      <c r="L112" s="4"/>
    </row>
    <row r="113" spans="2:12" ht="30">
      <c r="B113" s="3"/>
      <c r="C113" s="105">
        <v>87</v>
      </c>
      <c r="D113" s="108" t="s">
        <v>132</v>
      </c>
      <c r="E113" s="102" t="s">
        <v>63</v>
      </c>
      <c r="F113" s="103">
        <v>1</v>
      </c>
      <c r="G113" s="104"/>
      <c r="H113" s="104"/>
      <c r="I113" s="104"/>
      <c r="J113" s="104"/>
      <c r="K113" s="8"/>
      <c r="L113" s="4"/>
    </row>
    <row r="114" spans="2:12" ht="30">
      <c r="B114" s="3"/>
      <c r="C114" s="105">
        <v>88</v>
      </c>
      <c r="D114" s="108" t="s">
        <v>133</v>
      </c>
      <c r="E114" s="102" t="s">
        <v>63</v>
      </c>
      <c r="F114" s="103">
        <v>1</v>
      </c>
      <c r="G114" s="104"/>
      <c r="H114" s="104"/>
      <c r="I114" s="104"/>
      <c r="J114" s="104"/>
      <c r="K114" s="8"/>
      <c r="L114" s="4"/>
    </row>
    <row r="115" spans="2:12" ht="45">
      <c r="B115" s="3"/>
      <c r="C115" s="105">
        <v>89</v>
      </c>
      <c r="D115" s="108" t="s">
        <v>134</v>
      </c>
      <c r="E115" s="102" t="s">
        <v>63</v>
      </c>
      <c r="F115" s="103">
        <v>1</v>
      </c>
      <c r="G115" s="104"/>
      <c r="H115" s="104"/>
      <c r="I115" s="104"/>
      <c r="J115" s="104"/>
      <c r="K115" s="8"/>
      <c r="L115" s="4"/>
    </row>
    <row r="116" spans="2:12" ht="45">
      <c r="B116" s="3"/>
      <c r="C116" s="105">
        <v>90</v>
      </c>
      <c r="D116" s="108" t="s">
        <v>135</v>
      </c>
      <c r="E116" s="102" t="s">
        <v>61</v>
      </c>
      <c r="F116" s="103">
        <v>1</v>
      </c>
      <c r="G116" s="104"/>
      <c r="H116" s="104"/>
      <c r="I116" s="104"/>
      <c r="J116" s="104"/>
      <c r="K116" s="8"/>
      <c r="L116" s="4"/>
    </row>
    <row r="117" spans="2:12" ht="45">
      <c r="B117" s="3"/>
      <c r="C117" s="105">
        <v>91</v>
      </c>
      <c r="D117" s="108" t="s">
        <v>136</v>
      </c>
      <c r="E117" s="102" t="s">
        <v>62</v>
      </c>
      <c r="F117" s="103">
        <v>1</v>
      </c>
      <c r="G117" s="104"/>
      <c r="H117" s="104"/>
      <c r="I117" s="104"/>
      <c r="J117" s="104"/>
      <c r="K117" s="8"/>
      <c r="L117" s="4"/>
    </row>
    <row r="118" spans="2:12" ht="45">
      <c r="B118" s="3"/>
      <c r="C118" s="105">
        <v>92</v>
      </c>
      <c r="D118" s="101" t="s">
        <v>137</v>
      </c>
      <c r="E118" s="103" t="s">
        <v>61</v>
      </c>
      <c r="F118" s="103">
        <v>1</v>
      </c>
      <c r="G118" s="104"/>
      <c r="H118" s="104"/>
      <c r="I118" s="104"/>
      <c r="J118" s="104"/>
      <c r="K118" s="8"/>
      <c r="L118" s="4"/>
    </row>
    <row r="119" spans="2:12">
      <c r="B119" s="3"/>
      <c r="C119" s="53" t="s">
        <v>138</v>
      </c>
      <c r="D119" s="54"/>
      <c r="E119" s="54"/>
      <c r="F119" s="54"/>
      <c r="G119" s="54"/>
      <c r="H119" s="54"/>
      <c r="I119" s="54"/>
      <c r="J119" s="54"/>
      <c r="K119" s="55"/>
      <c r="L119" s="4"/>
    </row>
    <row r="120" spans="2:12" ht="30">
      <c r="B120" s="3"/>
      <c r="C120" s="105">
        <v>93</v>
      </c>
      <c r="D120" s="108" t="s">
        <v>139</v>
      </c>
      <c r="E120" s="102" t="s">
        <v>61</v>
      </c>
      <c r="F120" s="103">
        <v>1</v>
      </c>
      <c r="G120" s="104"/>
      <c r="H120" s="104"/>
      <c r="I120" s="104"/>
      <c r="J120" s="104"/>
      <c r="K120" s="8"/>
      <c r="L120" s="4"/>
    </row>
    <row r="121" spans="2:12" ht="30">
      <c r="B121" s="3"/>
      <c r="C121" s="105">
        <v>94</v>
      </c>
      <c r="D121" s="108" t="s">
        <v>140</v>
      </c>
      <c r="E121" s="102" t="s">
        <v>61</v>
      </c>
      <c r="F121" s="103">
        <v>1</v>
      </c>
      <c r="G121" s="104"/>
      <c r="H121" s="104"/>
      <c r="I121" s="104"/>
      <c r="J121" s="104"/>
      <c r="K121" s="8"/>
      <c r="L121" s="4"/>
    </row>
    <row r="122" spans="2:12" ht="30">
      <c r="B122" s="3"/>
      <c r="C122" s="105">
        <v>95</v>
      </c>
      <c r="D122" s="108" t="s">
        <v>141</v>
      </c>
      <c r="E122" s="102" t="s">
        <v>62</v>
      </c>
      <c r="F122" s="103">
        <v>1</v>
      </c>
      <c r="G122" s="104"/>
      <c r="H122" s="104"/>
      <c r="I122" s="104"/>
      <c r="J122" s="104"/>
      <c r="K122" s="8"/>
      <c r="L122" s="4"/>
    </row>
    <row r="123" spans="2:12" ht="30">
      <c r="B123" s="3"/>
      <c r="C123" s="105">
        <v>96</v>
      </c>
      <c r="D123" s="108" t="s">
        <v>142</v>
      </c>
      <c r="E123" s="102" t="s">
        <v>61</v>
      </c>
      <c r="F123" s="103">
        <v>1</v>
      </c>
      <c r="G123" s="104"/>
      <c r="H123" s="104"/>
      <c r="I123" s="104"/>
      <c r="J123" s="104"/>
      <c r="K123" s="8"/>
      <c r="L123" s="4"/>
    </row>
    <row r="124" spans="2:12">
      <c r="B124" s="3"/>
      <c r="C124" s="53" t="s">
        <v>143</v>
      </c>
      <c r="D124" s="54"/>
      <c r="E124" s="54"/>
      <c r="F124" s="54"/>
      <c r="G124" s="54"/>
      <c r="H124" s="54"/>
      <c r="I124" s="54"/>
      <c r="J124" s="54"/>
      <c r="K124" s="55"/>
      <c r="L124" s="4"/>
    </row>
    <row r="125" spans="2:12" ht="30">
      <c r="B125" s="3"/>
      <c r="C125" s="105">
        <v>97</v>
      </c>
      <c r="D125" s="108" t="s">
        <v>144</v>
      </c>
      <c r="E125" s="102" t="s">
        <v>60</v>
      </c>
      <c r="F125" s="103">
        <v>1</v>
      </c>
      <c r="G125" s="104"/>
      <c r="H125" s="104"/>
      <c r="I125" s="104"/>
      <c r="J125" s="104"/>
      <c r="K125" s="8"/>
      <c r="L125" s="4"/>
    </row>
    <row r="126" spans="2:12" ht="15">
      <c r="B126" s="3"/>
      <c r="C126" s="105">
        <v>98</v>
      </c>
      <c r="D126" s="108" t="s">
        <v>145</v>
      </c>
      <c r="E126" s="102" t="s">
        <v>60</v>
      </c>
      <c r="F126" s="103">
        <v>1</v>
      </c>
      <c r="G126" s="104"/>
      <c r="H126" s="104"/>
      <c r="I126" s="104"/>
      <c r="J126" s="104"/>
      <c r="K126" s="8"/>
      <c r="L126" s="4"/>
    </row>
    <row r="127" spans="2:12" ht="45">
      <c r="B127" s="3"/>
      <c r="C127" s="105">
        <v>99</v>
      </c>
      <c r="D127" s="108" t="s">
        <v>146</v>
      </c>
      <c r="E127" s="102" t="s">
        <v>63</v>
      </c>
      <c r="F127" s="103">
        <v>1</v>
      </c>
      <c r="G127" s="104"/>
      <c r="H127" s="104"/>
      <c r="I127" s="104"/>
      <c r="J127" s="104"/>
      <c r="K127" s="8"/>
      <c r="L127" s="4"/>
    </row>
    <row r="128" spans="2:12" ht="30">
      <c r="B128" s="3"/>
      <c r="C128" s="105">
        <v>100</v>
      </c>
      <c r="D128" s="101" t="s">
        <v>147</v>
      </c>
      <c r="E128" s="103" t="s">
        <v>63</v>
      </c>
      <c r="F128" s="103">
        <v>1</v>
      </c>
      <c r="G128" s="104"/>
      <c r="H128" s="104"/>
      <c r="I128" s="104"/>
      <c r="J128" s="104"/>
      <c r="K128" s="8"/>
      <c r="L128" s="4"/>
    </row>
    <row r="129" spans="2:12" ht="45">
      <c r="B129" s="3"/>
      <c r="C129" s="105">
        <v>101</v>
      </c>
      <c r="D129" s="106" t="s">
        <v>148</v>
      </c>
      <c r="E129" s="102" t="s">
        <v>61</v>
      </c>
      <c r="F129" s="103">
        <v>1</v>
      </c>
      <c r="G129" s="104"/>
      <c r="H129" s="104"/>
      <c r="I129" s="104"/>
      <c r="J129" s="104"/>
      <c r="K129" s="8"/>
      <c r="L129" s="4"/>
    </row>
    <row r="130" spans="2:12">
      <c r="B130" s="3"/>
      <c r="C130" s="53" t="s">
        <v>164</v>
      </c>
      <c r="D130" s="54"/>
      <c r="E130" s="54"/>
      <c r="F130" s="54"/>
      <c r="G130" s="54"/>
      <c r="H130" s="54"/>
      <c r="I130" s="54"/>
      <c r="J130" s="54"/>
      <c r="K130" s="55"/>
      <c r="L130" s="4"/>
    </row>
    <row r="131" spans="2:12" ht="30">
      <c r="B131" s="3"/>
      <c r="C131" s="105">
        <v>102</v>
      </c>
      <c r="D131" s="108" t="s">
        <v>149</v>
      </c>
      <c r="E131" s="102" t="s">
        <v>150</v>
      </c>
      <c r="F131" s="103">
        <v>1</v>
      </c>
      <c r="G131" s="104"/>
      <c r="H131" s="104"/>
      <c r="I131" s="104"/>
      <c r="J131" s="104"/>
      <c r="K131" s="8"/>
      <c r="L131" s="4"/>
    </row>
    <row r="132" spans="2:12" ht="120">
      <c r="B132" s="3"/>
      <c r="C132" s="105">
        <v>103</v>
      </c>
      <c r="D132" s="106" t="s">
        <v>151</v>
      </c>
      <c r="E132" s="102" t="s">
        <v>60</v>
      </c>
      <c r="F132" s="103">
        <v>1</v>
      </c>
      <c r="G132" s="104"/>
      <c r="H132" s="104"/>
      <c r="I132" s="104"/>
      <c r="J132" s="104"/>
      <c r="K132" s="8"/>
      <c r="L132" s="4"/>
    </row>
    <row r="133" spans="2:12">
      <c r="B133" s="3"/>
      <c r="C133" s="53" t="s">
        <v>152</v>
      </c>
      <c r="D133" s="54"/>
      <c r="E133" s="54"/>
      <c r="F133" s="54"/>
      <c r="G133" s="54"/>
      <c r="H133" s="54"/>
      <c r="I133" s="54"/>
      <c r="J133" s="54"/>
      <c r="K133" s="55"/>
      <c r="L133" s="4"/>
    </row>
    <row r="134" spans="2:12" ht="120">
      <c r="B134" s="3"/>
      <c r="C134" s="105">
        <v>104</v>
      </c>
      <c r="D134" s="101" t="s">
        <v>153</v>
      </c>
      <c r="E134" s="102" t="s">
        <v>60</v>
      </c>
      <c r="F134" s="103">
        <v>1</v>
      </c>
      <c r="G134" s="104"/>
      <c r="H134" s="104"/>
      <c r="I134" s="104"/>
      <c r="J134" s="104"/>
      <c r="K134" s="8"/>
      <c r="L134" s="4"/>
    </row>
    <row r="135" spans="2:12" ht="75">
      <c r="B135" s="3"/>
      <c r="C135" s="105">
        <v>105</v>
      </c>
      <c r="D135" s="101" t="s">
        <v>154</v>
      </c>
      <c r="E135" s="102" t="s">
        <v>60</v>
      </c>
      <c r="F135" s="103">
        <v>1</v>
      </c>
      <c r="G135" s="104"/>
      <c r="H135" s="104"/>
      <c r="I135" s="104"/>
      <c r="J135" s="104"/>
      <c r="K135" s="8"/>
      <c r="L135" s="4"/>
    </row>
    <row r="136" spans="2:12" ht="105">
      <c r="B136" s="3"/>
      <c r="C136" s="105">
        <v>106</v>
      </c>
      <c r="D136" s="101" t="s">
        <v>155</v>
      </c>
      <c r="E136" s="102" t="s">
        <v>62</v>
      </c>
      <c r="F136" s="103">
        <v>1</v>
      </c>
      <c r="G136" s="104"/>
      <c r="H136" s="104"/>
      <c r="I136" s="104"/>
      <c r="J136" s="104"/>
      <c r="K136" s="8"/>
      <c r="L136" s="4"/>
    </row>
    <row r="137" spans="2:12" ht="240">
      <c r="B137" s="3"/>
      <c r="C137" s="105">
        <v>107</v>
      </c>
      <c r="D137" s="101" t="s">
        <v>156</v>
      </c>
      <c r="E137" s="102" t="s">
        <v>60</v>
      </c>
      <c r="F137" s="103">
        <v>1</v>
      </c>
      <c r="G137" s="104"/>
      <c r="H137" s="104"/>
      <c r="I137" s="104"/>
      <c r="J137" s="104"/>
      <c r="K137" s="8"/>
      <c r="L137" s="4"/>
    </row>
    <row r="138" spans="2:12" ht="90">
      <c r="B138" s="3"/>
      <c r="C138" s="105">
        <v>108</v>
      </c>
      <c r="D138" s="101" t="s">
        <v>157</v>
      </c>
      <c r="E138" s="102" t="s">
        <v>60</v>
      </c>
      <c r="F138" s="103">
        <v>1</v>
      </c>
      <c r="G138" s="104"/>
      <c r="H138" s="104"/>
      <c r="I138" s="104"/>
      <c r="J138" s="104"/>
      <c r="K138" s="8"/>
      <c r="L138" s="4"/>
    </row>
    <row r="139" spans="2:12" ht="30">
      <c r="B139" s="3"/>
      <c r="C139" s="110">
        <v>109</v>
      </c>
      <c r="D139" s="101" t="s">
        <v>158</v>
      </c>
      <c r="E139" s="110" t="s">
        <v>61</v>
      </c>
      <c r="F139" s="103">
        <v>1</v>
      </c>
      <c r="G139" s="104"/>
      <c r="H139" s="104"/>
      <c r="I139" s="104"/>
      <c r="J139" s="104"/>
      <c r="K139" s="8"/>
      <c r="L139" s="4"/>
    </row>
    <row r="140" spans="2:12" ht="30">
      <c r="B140" s="3"/>
      <c r="C140" s="110">
        <v>110</v>
      </c>
      <c r="D140" s="101" t="s">
        <v>159</v>
      </c>
      <c r="E140" s="110" t="s">
        <v>62</v>
      </c>
      <c r="F140" s="103">
        <v>1</v>
      </c>
      <c r="G140" s="104"/>
      <c r="H140" s="104"/>
      <c r="I140" s="104"/>
      <c r="J140" s="104"/>
      <c r="K140" s="8"/>
      <c r="L140" s="4"/>
    </row>
    <row r="141" spans="2:12" ht="120">
      <c r="B141" s="3"/>
      <c r="C141" s="110">
        <v>111</v>
      </c>
      <c r="D141" s="101" t="s">
        <v>160</v>
      </c>
      <c r="E141" s="110" t="s">
        <v>61</v>
      </c>
      <c r="F141" s="103">
        <v>1</v>
      </c>
      <c r="G141" s="104"/>
      <c r="H141" s="104"/>
      <c r="I141" s="104"/>
      <c r="J141" s="104"/>
      <c r="K141" s="8"/>
      <c r="L141" s="4"/>
    </row>
    <row r="142" spans="2:12" ht="15">
      <c r="B142" s="3"/>
      <c r="C142" s="110">
        <v>112</v>
      </c>
      <c r="D142" s="108" t="s">
        <v>161</v>
      </c>
      <c r="E142" s="105" t="s">
        <v>62</v>
      </c>
      <c r="F142" s="103">
        <v>1</v>
      </c>
      <c r="G142" s="104"/>
      <c r="H142" s="104"/>
      <c r="I142" s="104"/>
      <c r="J142" s="104"/>
      <c r="K142" s="8"/>
      <c r="L142" s="4"/>
    </row>
    <row r="143" spans="2:12" ht="165">
      <c r="B143" s="3"/>
      <c r="C143" s="110">
        <v>113</v>
      </c>
      <c r="D143" s="106" t="s">
        <v>162</v>
      </c>
      <c r="E143" s="102" t="s">
        <v>61</v>
      </c>
      <c r="F143" s="103">
        <v>1</v>
      </c>
      <c r="G143" s="104"/>
      <c r="H143" s="104"/>
      <c r="I143" s="104"/>
      <c r="J143" s="104"/>
      <c r="K143" s="8"/>
      <c r="L143" s="4"/>
    </row>
    <row r="144" spans="2:12" ht="60">
      <c r="B144" s="3"/>
      <c r="C144" s="110">
        <v>114</v>
      </c>
      <c r="D144" s="108" t="s">
        <v>163</v>
      </c>
      <c r="E144" s="102" t="s">
        <v>61</v>
      </c>
      <c r="F144" s="102">
        <v>1</v>
      </c>
      <c r="G144" s="104"/>
      <c r="H144" s="104"/>
      <c r="I144" s="104"/>
      <c r="J144" s="104"/>
      <c r="K144" s="8"/>
      <c r="L144" s="4"/>
    </row>
    <row r="145" spans="2:12">
      <c r="B145" s="3"/>
      <c r="C145" s="115" t="s">
        <v>165</v>
      </c>
      <c r="D145" s="116"/>
      <c r="E145" s="116"/>
      <c r="F145" s="116"/>
      <c r="G145" s="116"/>
      <c r="H145" s="116"/>
      <c r="I145" s="116"/>
      <c r="J145" s="116"/>
      <c r="K145" s="117"/>
      <c r="L145" s="4"/>
    </row>
    <row r="146" spans="2:12" ht="45">
      <c r="B146" s="3"/>
      <c r="C146" s="110">
        <v>115</v>
      </c>
      <c r="D146" s="101" t="s">
        <v>166</v>
      </c>
      <c r="E146" s="105" t="s">
        <v>62</v>
      </c>
      <c r="F146" s="110">
        <v>1</v>
      </c>
      <c r="G146" s="104"/>
      <c r="H146" s="104"/>
      <c r="I146" s="104"/>
      <c r="J146" s="104"/>
      <c r="K146" s="8"/>
      <c r="L146" s="4"/>
    </row>
    <row r="147" spans="2:12" ht="75">
      <c r="B147" s="3"/>
      <c r="C147" s="110">
        <v>116</v>
      </c>
      <c r="D147" s="101" t="s">
        <v>167</v>
      </c>
      <c r="E147" s="105" t="s">
        <v>62</v>
      </c>
      <c r="F147" s="110">
        <v>1</v>
      </c>
      <c r="G147" s="104"/>
      <c r="H147" s="104"/>
      <c r="I147" s="104"/>
      <c r="J147" s="104"/>
      <c r="K147" s="8"/>
      <c r="L147" s="4"/>
    </row>
    <row r="148" spans="2:12" ht="75">
      <c r="B148" s="3"/>
      <c r="C148" s="110">
        <v>117</v>
      </c>
      <c r="D148" s="101" t="s">
        <v>168</v>
      </c>
      <c r="E148" s="105" t="s">
        <v>62</v>
      </c>
      <c r="F148" s="110">
        <v>1</v>
      </c>
      <c r="G148" s="104"/>
      <c r="H148" s="104"/>
      <c r="I148" s="104"/>
      <c r="J148" s="104"/>
      <c r="K148" s="8"/>
      <c r="L148" s="4"/>
    </row>
    <row r="149" spans="2:12" ht="75">
      <c r="B149" s="3"/>
      <c r="C149" s="110">
        <v>118</v>
      </c>
      <c r="D149" s="101" t="s">
        <v>169</v>
      </c>
      <c r="E149" s="105" t="s">
        <v>62</v>
      </c>
      <c r="F149" s="110">
        <v>1</v>
      </c>
      <c r="G149" s="104"/>
      <c r="H149" s="104"/>
      <c r="I149" s="104"/>
      <c r="J149" s="104"/>
      <c r="K149" s="8"/>
      <c r="L149" s="4"/>
    </row>
    <row r="150" spans="2:12" ht="75">
      <c r="B150" s="3"/>
      <c r="C150" s="110">
        <v>119</v>
      </c>
      <c r="D150" s="101" t="s">
        <v>170</v>
      </c>
      <c r="E150" s="105" t="s">
        <v>62</v>
      </c>
      <c r="F150" s="110">
        <v>1</v>
      </c>
      <c r="G150" s="104"/>
      <c r="H150" s="104"/>
      <c r="I150" s="104"/>
      <c r="J150" s="104"/>
      <c r="K150" s="8"/>
      <c r="L150" s="4"/>
    </row>
    <row r="151" spans="2:12" ht="75">
      <c r="B151" s="3"/>
      <c r="C151" s="110">
        <v>120</v>
      </c>
      <c r="D151" s="101" t="s">
        <v>171</v>
      </c>
      <c r="E151" s="105" t="s">
        <v>62</v>
      </c>
      <c r="F151" s="110">
        <v>1</v>
      </c>
      <c r="G151" s="104"/>
      <c r="H151" s="104"/>
      <c r="I151" s="104"/>
      <c r="J151" s="104"/>
      <c r="K151" s="8"/>
      <c r="L151" s="4"/>
    </row>
    <row r="152" spans="2:12" ht="75">
      <c r="B152" s="3"/>
      <c r="C152" s="110">
        <v>121</v>
      </c>
      <c r="D152" s="101" t="s">
        <v>172</v>
      </c>
      <c r="E152" s="105" t="s">
        <v>62</v>
      </c>
      <c r="F152" s="110">
        <v>1</v>
      </c>
      <c r="G152" s="104"/>
      <c r="H152" s="104"/>
      <c r="I152" s="104"/>
      <c r="J152" s="104"/>
      <c r="K152" s="8"/>
      <c r="L152" s="4"/>
    </row>
    <row r="153" spans="2:12" ht="75">
      <c r="B153" s="3"/>
      <c r="C153" s="110">
        <v>122</v>
      </c>
      <c r="D153" s="101" t="s">
        <v>173</v>
      </c>
      <c r="E153" s="105" t="s">
        <v>62</v>
      </c>
      <c r="F153" s="110">
        <v>1</v>
      </c>
      <c r="G153" s="104"/>
      <c r="H153" s="104"/>
      <c r="I153" s="104"/>
      <c r="J153" s="104"/>
      <c r="K153" s="8"/>
      <c r="L153" s="4"/>
    </row>
    <row r="154" spans="2:12">
      <c r="B154" s="3"/>
      <c r="C154" s="53" t="s">
        <v>174</v>
      </c>
      <c r="D154" s="54"/>
      <c r="E154" s="54"/>
      <c r="F154" s="54"/>
      <c r="G154" s="54"/>
      <c r="H154" s="54"/>
      <c r="I154" s="54"/>
      <c r="J154" s="54"/>
      <c r="K154" s="55"/>
      <c r="L154" s="4"/>
    </row>
    <row r="155" spans="2:12" ht="30">
      <c r="B155" s="3"/>
      <c r="C155" s="110">
        <v>123</v>
      </c>
      <c r="D155" s="101" t="s">
        <v>175</v>
      </c>
      <c r="E155" s="105" t="s">
        <v>176</v>
      </c>
      <c r="F155" s="110">
        <v>1</v>
      </c>
      <c r="G155" s="104"/>
      <c r="H155" s="104"/>
      <c r="I155" s="104"/>
      <c r="J155" s="104"/>
      <c r="K155" s="8"/>
      <c r="L155" s="4"/>
    </row>
    <row r="156" spans="2:12" ht="30">
      <c r="B156" s="3"/>
      <c r="C156" s="110">
        <v>124</v>
      </c>
      <c r="D156" s="101" t="s">
        <v>177</v>
      </c>
      <c r="E156" s="105" t="s">
        <v>176</v>
      </c>
      <c r="F156" s="110">
        <v>1</v>
      </c>
      <c r="G156" s="104"/>
      <c r="H156" s="104"/>
      <c r="I156" s="104"/>
      <c r="J156" s="104"/>
      <c r="K156" s="8"/>
      <c r="L156" s="4"/>
    </row>
    <row r="157" spans="2:12" ht="30">
      <c r="B157" s="3"/>
      <c r="C157" s="110">
        <v>125</v>
      </c>
      <c r="D157" s="101" t="s">
        <v>178</v>
      </c>
      <c r="E157" s="105" t="s">
        <v>176</v>
      </c>
      <c r="F157" s="110">
        <v>1</v>
      </c>
      <c r="G157" s="104"/>
      <c r="H157" s="104"/>
      <c r="I157" s="104"/>
      <c r="J157" s="104"/>
      <c r="K157" s="8"/>
      <c r="L157" s="4"/>
    </row>
    <row r="158" spans="2:12" ht="30">
      <c r="B158" s="3"/>
      <c r="C158" s="110">
        <v>126</v>
      </c>
      <c r="D158" s="101" t="s">
        <v>179</v>
      </c>
      <c r="E158" s="105" t="s">
        <v>176</v>
      </c>
      <c r="F158" s="110">
        <v>1</v>
      </c>
      <c r="G158" s="104"/>
      <c r="H158" s="104"/>
      <c r="I158" s="104"/>
      <c r="J158" s="104"/>
      <c r="K158" s="8"/>
      <c r="L158" s="4"/>
    </row>
    <row r="159" spans="2:12" ht="30">
      <c r="B159" s="3"/>
      <c r="C159" s="110">
        <v>127</v>
      </c>
      <c r="D159" s="101" t="s">
        <v>180</v>
      </c>
      <c r="E159" s="105" t="s">
        <v>176</v>
      </c>
      <c r="F159" s="110">
        <v>1</v>
      </c>
      <c r="G159" s="104"/>
      <c r="H159" s="104"/>
      <c r="I159" s="104"/>
      <c r="J159" s="104"/>
      <c r="K159" s="8"/>
      <c r="L159" s="4"/>
    </row>
    <row r="160" spans="2:12" ht="75">
      <c r="B160" s="3"/>
      <c r="C160" s="110">
        <v>128</v>
      </c>
      <c r="D160" s="101" t="s">
        <v>181</v>
      </c>
      <c r="E160" s="105" t="s">
        <v>62</v>
      </c>
      <c r="F160" s="110">
        <v>1</v>
      </c>
      <c r="G160" s="104"/>
      <c r="H160" s="104"/>
      <c r="I160" s="104"/>
      <c r="J160" s="104"/>
      <c r="K160" s="8"/>
      <c r="L160" s="4"/>
    </row>
    <row r="161" spans="2:12" ht="75">
      <c r="B161" s="3"/>
      <c r="C161" s="110">
        <v>129</v>
      </c>
      <c r="D161" s="101" t="s">
        <v>182</v>
      </c>
      <c r="E161" s="105" t="s">
        <v>62</v>
      </c>
      <c r="F161" s="110">
        <v>1</v>
      </c>
      <c r="G161" s="104"/>
      <c r="H161" s="104"/>
      <c r="I161" s="104"/>
      <c r="J161" s="104"/>
      <c r="K161" s="8"/>
      <c r="L161" s="4"/>
    </row>
    <row r="162" spans="2:12" ht="75">
      <c r="B162" s="3"/>
      <c r="C162" s="110">
        <v>130</v>
      </c>
      <c r="D162" s="101" t="s">
        <v>183</v>
      </c>
      <c r="E162" s="105" t="s">
        <v>62</v>
      </c>
      <c r="F162" s="110">
        <v>1</v>
      </c>
      <c r="G162" s="104"/>
      <c r="H162" s="104"/>
      <c r="I162" s="104"/>
      <c r="J162" s="104"/>
      <c r="K162" s="8"/>
      <c r="L162" s="4"/>
    </row>
    <row r="163" spans="2:12" ht="75">
      <c r="B163" s="3"/>
      <c r="C163" s="110">
        <v>131</v>
      </c>
      <c r="D163" s="101" t="s">
        <v>184</v>
      </c>
      <c r="E163" s="105" t="s">
        <v>62</v>
      </c>
      <c r="F163" s="110">
        <v>1</v>
      </c>
      <c r="G163" s="104"/>
      <c r="H163" s="104"/>
      <c r="I163" s="104"/>
      <c r="J163" s="104"/>
      <c r="K163" s="8"/>
      <c r="L163" s="4"/>
    </row>
    <row r="164" spans="2:12" ht="60">
      <c r="B164" s="3"/>
      <c r="C164" s="103">
        <v>132</v>
      </c>
      <c r="D164" s="111" t="s">
        <v>185</v>
      </c>
      <c r="E164" s="105" t="s">
        <v>176</v>
      </c>
      <c r="F164" s="110">
        <v>1</v>
      </c>
      <c r="G164" s="104"/>
      <c r="H164" s="104"/>
      <c r="I164" s="104"/>
      <c r="J164" s="104"/>
      <c r="K164" s="8"/>
      <c r="L164" s="4"/>
    </row>
    <row r="165" spans="2:12">
      <c r="B165" s="3"/>
      <c r="C165" s="53" t="s">
        <v>186</v>
      </c>
      <c r="D165" s="54"/>
      <c r="E165" s="54"/>
      <c r="F165" s="54"/>
      <c r="G165" s="54"/>
      <c r="H165" s="54"/>
      <c r="I165" s="54"/>
      <c r="J165" s="54"/>
      <c r="K165" s="55"/>
      <c r="L165" s="4"/>
    </row>
    <row r="166" spans="2:12" ht="45">
      <c r="B166" s="3"/>
      <c r="C166" s="110">
        <v>133</v>
      </c>
      <c r="D166" s="101" t="s">
        <v>187</v>
      </c>
      <c r="E166" s="105" t="s">
        <v>62</v>
      </c>
      <c r="F166" s="110">
        <v>1</v>
      </c>
      <c r="G166" s="104"/>
      <c r="H166" s="104"/>
      <c r="I166" s="104"/>
      <c r="J166" s="104"/>
      <c r="K166" s="8"/>
      <c r="L166" s="4"/>
    </row>
    <row r="167" spans="2:12" ht="45">
      <c r="B167" s="3"/>
      <c r="C167" s="110">
        <v>134</v>
      </c>
      <c r="D167" s="101" t="s">
        <v>188</v>
      </c>
      <c r="E167" s="105" t="s">
        <v>62</v>
      </c>
      <c r="F167" s="110">
        <v>1</v>
      </c>
      <c r="G167" s="104"/>
      <c r="H167" s="104"/>
      <c r="I167" s="104"/>
      <c r="J167" s="104"/>
      <c r="K167" s="8"/>
      <c r="L167" s="4"/>
    </row>
    <row r="168" spans="2:12" ht="45">
      <c r="B168" s="3"/>
      <c r="C168" s="110">
        <v>135</v>
      </c>
      <c r="D168" s="101" t="s">
        <v>189</v>
      </c>
      <c r="E168" s="105" t="s">
        <v>62</v>
      </c>
      <c r="F168" s="110">
        <v>1</v>
      </c>
      <c r="G168" s="104"/>
      <c r="H168" s="104"/>
      <c r="I168" s="104"/>
      <c r="J168" s="104"/>
      <c r="K168" s="8"/>
      <c r="L168" s="4"/>
    </row>
    <row r="169" spans="2:12" ht="45">
      <c r="B169" s="3"/>
      <c r="C169" s="110">
        <v>136</v>
      </c>
      <c r="D169" s="101" t="s">
        <v>190</v>
      </c>
      <c r="E169" s="105" t="s">
        <v>62</v>
      </c>
      <c r="F169" s="110">
        <v>1</v>
      </c>
      <c r="G169" s="104"/>
      <c r="H169" s="104"/>
      <c r="I169" s="104"/>
      <c r="J169" s="104"/>
      <c r="K169" s="8"/>
      <c r="L169" s="4"/>
    </row>
    <row r="170" spans="2:12" ht="45">
      <c r="B170" s="3"/>
      <c r="C170" s="110">
        <v>137</v>
      </c>
      <c r="D170" s="101" t="s">
        <v>191</v>
      </c>
      <c r="E170" s="105" t="s">
        <v>62</v>
      </c>
      <c r="F170" s="110">
        <v>1</v>
      </c>
      <c r="G170" s="104"/>
      <c r="H170" s="104"/>
      <c r="I170" s="104"/>
      <c r="J170" s="104"/>
      <c r="K170" s="8"/>
      <c r="L170" s="4"/>
    </row>
    <row r="171" spans="2:12" ht="45">
      <c r="B171" s="3"/>
      <c r="C171" s="110">
        <v>138</v>
      </c>
      <c r="D171" s="101" t="s">
        <v>192</v>
      </c>
      <c r="E171" s="105" t="s">
        <v>62</v>
      </c>
      <c r="F171" s="110">
        <v>1</v>
      </c>
      <c r="G171" s="104"/>
      <c r="H171" s="104"/>
      <c r="I171" s="104"/>
      <c r="J171" s="104"/>
      <c r="K171" s="8"/>
      <c r="L171" s="4"/>
    </row>
    <row r="172" spans="2:12" ht="45">
      <c r="B172" s="3"/>
      <c r="C172" s="110">
        <v>139</v>
      </c>
      <c r="D172" s="101" t="s">
        <v>193</v>
      </c>
      <c r="E172" s="105" t="s">
        <v>62</v>
      </c>
      <c r="F172" s="110">
        <v>1</v>
      </c>
      <c r="G172" s="104"/>
      <c r="H172" s="104"/>
      <c r="I172" s="104"/>
      <c r="J172" s="104"/>
      <c r="K172" s="8"/>
      <c r="L172" s="4"/>
    </row>
    <row r="173" spans="2:12" ht="45">
      <c r="B173" s="3"/>
      <c r="C173" s="110">
        <v>140</v>
      </c>
      <c r="D173" s="101" t="s">
        <v>194</v>
      </c>
      <c r="E173" s="105" t="s">
        <v>62</v>
      </c>
      <c r="F173" s="110">
        <v>1</v>
      </c>
      <c r="G173" s="104"/>
      <c r="H173" s="104"/>
      <c r="I173" s="104"/>
      <c r="J173" s="104"/>
      <c r="K173" s="8"/>
      <c r="L173" s="4"/>
    </row>
    <row r="174" spans="2:12">
      <c r="B174" s="3"/>
      <c r="C174" s="53" t="s">
        <v>210</v>
      </c>
      <c r="D174" s="54"/>
      <c r="E174" s="54"/>
      <c r="F174" s="54"/>
      <c r="G174" s="54"/>
      <c r="H174" s="54"/>
      <c r="I174" s="54"/>
      <c r="J174" s="54"/>
      <c r="K174" s="55"/>
      <c r="L174" s="4"/>
    </row>
    <row r="175" spans="2:12" ht="30">
      <c r="B175" s="3"/>
      <c r="C175" s="110">
        <v>141</v>
      </c>
      <c r="D175" s="101" t="s">
        <v>195</v>
      </c>
      <c r="E175" s="105" t="s">
        <v>176</v>
      </c>
      <c r="F175" s="110">
        <v>1</v>
      </c>
      <c r="G175" s="104"/>
      <c r="H175" s="104"/>
      <c r="I175" s="104"/>
      <c r="J175" s="104"/>
      <c r="K175" s="8"/>
      <c r="L175" s="4"/>
    </row>
    <row r="176" spans="2:12" ht="30">
      <c r="B176" s="3"/>
      <c r="C176" s="110">
        <v>142</v>
      </c>
      <c r="D176" s="101" t="s">
        <v>196</v>
      </c>
      <c r="E176" s="105" t="s">
        <v>176</v>
      </c>
      <c r="F176" s="110">
        <v>1</v>
      </c>
      <c r="G176" s="104"/>
      <c r="H176" s="104"/>
      <c r="I176" s="104"/>
      <c r="J176" s="104"/>
      <c r="K176" s="8"/>
      <c r="L176" s="4"/>
    </row>
    <row r="177" spans="1:13" ht="45">
      <c r="B177" s="3"/>
      <c r="C177" s="110">
        <v>143</v>
      </c>
      <c r="D177" s="101" t="s">
        <v>197</v>
      </c>
      <c r="E177" s="105" t="s">
        <v>176</v>
      </c>
      <c r="F177" s="110">
        <v>1</v>
      </c>
      <c r="G177" s="104"/>
      <c r="H177" s="104"/>
      <c r="I177" s="104"/>
      <c r="J177" s="104"/>
      <c r="K177" s="8"/>
      <c r="L177" s="4"/>
    </row>
    <row r="178" spans="1:13" ht="30">
      <c r="B178" s="3"/>
      <c r="C178" s="110">
        <v>144</v>
      </c>
      <c r="D178" s="101" t="s">
        <v>198</v>
      </c>
      <c r="E178" s="105" t="s">
        <v>176</v>
      </c>
      <c r="F178" s="110">
        <v>1</v>
      </c>
      <c r="G178" s="104"/>
      <c r="H178" s="104"/>
      <c r="I178" s="104"/>
      <c r="J178" s="104"/>
      <c r="K178" s="8"/>
      <c r="L178" s="4"/>
    </row>
    <row r="179" spans="1:13" ht="45">
      <c r="B179" s="3"/>
      <c r="C179" s="110">
        <v>145</v>
      </c>
      <c r="D179" s="101" t="s">
        <v>199</v>
      </c>
      <c r="E179" s="105" t="s">
        <v>176</v>
      </c>
      <c r="F179" s="110">
        <v>1</v>
      </c>
      <c r="G179" s="104"/>
      <c r="H179" s="104"/>
      <c r="I179" s="104"/>
      <c r="J179" s="104"/>
      <c r="K179" s="8"/>
      <c r="L179" s="4"/>
    </row>
    <row r="180" spans="1:13">
      <c r="B180" s="3"/>
      <c r="C180" s="53" t="s">
        <v>209</v>
      </c>
      <c r="D180" s="54"/>
      <c r="E180" s="54"/>
      <c r="F180" s="54"/>
      <c r="G180" s="54"/>
      <c r="H180" s="54"/>
      <c r="I180" s="54"/>
      <c r="J180" s="54"/>
      <c r="K180" s="55"/>
      <c r="L180" s="4"/>
    </row>
    <row r="181" spans="1:13" ht="30">
      <c r="B181" s="3"/>
      <c r="C181" s="110">
        <v>146</v>
      </c>
      <c r="D181" s="101" t="s">
        <v>200</v>
      </c>
      <c r="E181" s="105" t="s">
        <v>201</v>
      </c>
      <c r="F181" s="110">
        <v>1</v>
      </c>
      <c r="G181" s="104"/>
      <c r="H181" s="104"/>
      <c r="I181" s="104"/>
      <c r="J181" s="104"/>
      <c r="K181" s="8"/>
      <c r="L181" s="4"/>
    </row>
    <row r="182" spans="1:13" ht="30">
      <c r="B182" s="3"/>
      <c r="C182" s="110">
        <v>147</v>
      </c>
      <c r="D182" s="101" t="s">
        <v>202</v>
      </c>
      <c r="E182" s="105" t="s">
        <v>203</v>
      </c>
      <c r="F182" s="110">
        <v>1</v>
      </c>
      <c r="G182" s="104"/>
      <c r="H182" s="104"/>
      <c r="I182" s="104"/>
      <c r="J182" s="104"/>
      <c r="K182" s="8"/>
      <c r="L182" s="4"/>
    </row>
    <row r="183" spans="1:13" ht="30">
      <c r="B183" s="3"/>
      <c r="C183" s="110">
        <v>148</v>
      </c>
      <c r="D183" s="101" t="s">
        <v>204</v>
      </c>
      <c r="E183" s="105" t="s">
        <v>203</v>
      </c>
      <c r="F183" s="110">
        <v>1</v>
      </c>
      <c r="G183" s="104"/>
      <c r="H183" s="104"/>
      <c r="I183" s="104"/>
      <c r="J183" s="104"/>
      <c r="K183" s="8"/>
      <c r="L183" s="4"/>
    </row>
    <row r="184" spans="1:13" ht="30">
      <c r="B184" s="3"/>
      <c r="C184" s="110">
        <v>149</v>
      </c>
      <c r="D184" s="101" t="s">
        <v>205</v>
      </c>
      <c r="E184" s="105" t="s">
        <v>203</v>
      </c>
      <c r="F184" s="110">
        <v>1</v>
      </c>
      <c r="G184" s="104"/>
      <c r="H184" s="104"/>
      <c r="I184" s="104"/>
      <c r="J184" s="104"/>
      <c r="K184" s="8"/>
      <c r="L184" s="4"/>
    </row>
    <row r="185" spans="1:13" ht="30">
      <c r="B185" s="3"/>
      <c r="C185" s="110">
        <v>150</v>
      </c>
      <c r="D185" s="101" t="s">
        <v>206</v>
      </c>
      <c r="E185" s="105" t="s">
        <v>203</v>
      </c>
      <c r="F185" s="110">
        <v>1</v>
      </c>
      <c r="G185" s="104"/>
      <c r="H185" s="104"/>
      <c r="I185" s="104"/>
      <c r="J185" s="104"/>
      <c r="K185" s="8"/>
      <c r="L185" s="4"/>
    </row>
    <row r="186" spans="1:13" ht="30">
      <c r="B186" s="3"/>
      <c r="C186" s="110">
        <v>151</v>
      </c>
      <c r="D186" s="101" t="s">
        <v>207</v>
      </c>
      <c r="E186" s="105" t="s">
        <v>203</v>
      </c>
      <c r="F186" s="110">
        <v>1</v>
      </c>
      <c r="G186" s="104"/>
      <c r="H186" s="104"/>
      <c r="I186" s="104"/>
      <c r="J186" s="104"/>
      <c r="K186" s="8"/>
      <c r="L186" s="4"/>
    </row>
    <row r="187" spans="1:13" ht="30">
      <c r="B187" s="3"/>
      <c r="C187" s="110">
        <v>152</v>
      </c>
      <c r="D187" s="101" t="s">
        <v>208</v>
      </c>
      <c r="E187" s="105" t="s">
        <v>203</v>
      </c>
      <c r="F187" s="110">
        <v>1</v>
      </c>
      <c r="G187" s="104"/>
      <c r="H187" s="104"/>
      <c r="I187" s="104"/>
      <c r="J187" s="104"/>
      <c r="K187" s="8"/>
      <c r="L187" s="4"/>
    </row>
    <row r="188" spans="1:13">
      <c r="B188" s="3"/>
      <c r="C188" s="53" t="s">
        <v>211</v>
      </c>
      <c r="D188" s="54"/>
      <c r="E188" s="54"/>
      <c r="F188" s="54"/>
      <c r="G188" s="54"/>
      <c r="H188" s="54"/>
      <c r="I188" s="54"/>
      <c r="J188" s="54"/>
      <c r="K188" s="55"/>
      <c r="L188" s="4"/>
    </row>
    <row r="189" spans="1:13" ht="30">
      <c r="B189" s="3"/>
      <c r="C189" s="10">
        <v>153</v>
      </c>
      <c r="D189" s="101" t="s">
        <v>212</v>
      </c>
      <c r="E189" s="112" t="s">
        <v>213</v>
      </c>
      <c r="F189" s="110">
        <v>1</v>
      </c>
      <c r="G189" s="104"/>
      <c r="H189" s="104"/>
      <c r="I189" s="104"/>
      <c r="J189" s="104"/>
      <c r="K189" s="8"/>
      <c r="L189" s="4"/>
    </row>
    <row r="190" spans="1:13" ht="45">
      <c r="B190" s="3"/>
      <c r="C190" s="10">
        <v>154</v>
      </c>
      <c r="D190" s="101" t="s">
        <v>214</v>
      </c>
      <c r="E190" s="112" t="s">
        <v>213</v>
      </c>
      <c r="F190" s="110">
        <v>1</v>
      </c>
      <c r="G190" s="104"/>
      <c r="H190" s="104"/>
      <c r="I190" s="104"/>
      <c r="J190" s="104"/>
      <c r="K190" s="8"/>
      <c r="L190" s="4"/>
    </row>
    <row r="191" spans="1:13">
      <c r="B191" s="3"/>
      <c r="C191" s="115" t="s">
        <v>10</v>
      </c>
      <c r="D191" s="116"/>
      <c r="E191" s="116"/>
      <c r="F191" s="117"/>
      <c r="G191" s="118"/>
      <c r="H191" s="118"/>
      <c r="I191" s="118"/>
      <c r="J191" s="118"/>
      <c r="K191" s="118"/>
      <c r="L191" s="4"/>
    </row>
    <row r="192" spans="1:13" ht="15" thickBot="1">
      <c r="A192" s="11"/>
      <c r="B192" s="12"/>
      <c r="C192" s="14"/>
      <c r="D192" s="14"/>
      <c r="E192" s="14"/>
      <c r="F192" s="14"/>
      <c r="G192" s="14"/>
      <c r="H192" s="14"/>
      <c r="I192" s="14"/>
      <c r="J192" s="14"/>
      <c r="K192" s="15"/>
      <c r="L192" s="13"/>
      <c r="M192" s="11"/>
    </row>
    <row r="193" spans="1:13">
      <c r="A193" s="11"/>
      <c r="B193" s="12"/>
      <c r="C193" s="16"/>
      <c r="D193" s="73"/>
      <c r="E193" s="74"/>
      <c r="F193" s="75"/>
      <c r="G193" s="17"/>
      <c r="H193" s="86"/>
      <c r="I193" s="86"/>
      <c r="J193" s="86"/>
      <c r="K193" s="18"/>
      <c r="L193" s="13"/>
      <c r="M193" s="11"/>
    </row>
    <row r="194" spans="1:13">
      <c r="A194" s="11"/>
      <c r="B194" s="12"/>
      <c r="C194" s="16"/>
      <c r="D194" s="19"/>
      <c r="E194" s="20"/>
      <c r="F194" s="21"/>
      <c r="G194" s="22"/>
      <c r="H194" s="87"/>
      <c r="I194" s="87"/>
      <c r="J194" s="87"/>
      <c r="K194" s="23"/>
      <c r="L194" s="13"/>
      <c r="M194" s="11"/>
    </row>
    <row r="195" spans="1:13">
      <c r="A195" s="11"/>
      <c r="B195" s="12"/>
      <c r="C195" s="16"/>
      <c r="D195" s="19"/>
      <c r="E195" s="24"/>
      <c r="F195" s="25"/>
      <c r="G195" s="26"/>
      <c r="H195" s="88"/>
      <c r="I195" s="88"/>
      <c r="J195" s="88"/>
      <c r="K195" s="23"/>
      <c r="L195" s="13"/>
      <c r="M195" s="11"/>
    </row>
    <row r="196" spans="1:13">
      <c r="A196" s="11"/>
      <c r="B196" s="12"/>
      <c r="C196" s="16"/>
      <c r="D196" s="27" t="s">
        <v>11</v>
      </c>
      <c r="E196" s="24"/>
      <c r="F196" s="25"/>
      <c r="G196" s="26"/>
      <c r="H196" s="88"/>
      <c r="I196" s="88"/>
      <c r="J196" s="88"/>
      <c r="K196" s="28"/>
      <c r="L196" s="13"/>
      <c r="M196" s="11"/>
    </row>
    <row r="197" spans="1:13">
      <c r="A197" s="11"/>
      <c r="B197" s="12"/>
      <c r="C197" s="16"/>
      <c r="D197" s="19"/>
      <c r="E197" s="19"/>
      <c r="F197" s="19"/>
      <c r="G197" s="19"/>
      <c r="H197" s="89"/>
      <c r="I197" s="89"/>
      <c r="J197" s="89"/>
      <c r="K197" s="23"/>
      <c r="L197" s="13"/>
      <c r="M197" s="11"/>
    </row>
    <row r="198" spans="1:13">
      <c r="A198" s="11"/>
      <c r="B198" s="12"/>
      <c r="C198" s="16"/>
      <c r="D198" s="29"/>
      <c r="E198" s="24"/>
      <c r="F198" s="25"/>
      <c r="G198" s="30"/>
      <c r="H198" s="90"/>
      <c r="I198" s="90"/>
      <c r="J198" s="90"/>
      <c r="K198" s="23"/>
      <c r="L198" s="13"/>
      <c r="M198" s="11"/>
    </row>
    <row r="199" spans="1:13">
      <c r="A199" s="11"/>
      <c r="B199" s="12"/>
      <c r="C199" s="16"/>
      <c r="D199" s="29"/>
      <c r="E199" s="24"/>
      <c r="F199" s="25"/>
      <c r="G199" s="30"/>
      <c r="H199" s="90"/>
      <c r="I199" s="90"/>
      <c r="J199" s="90"/>
      <c r="K199" s="28"/>
      <c r="L199" s="13"/>
      <c r="M199" s="11"/>
    </row>
    <row r="200" spans="1:13" ht="15" thickBot="1">
      <c r="A200" s="11"/>
      <c r="B200" s="12"/>
      <c r="C200" s="16"/>
      <c r="D200" s="31" t="s">
        <v>12</v>
      </c>
      <c r="E200" s="32"/>
      <c r="F200" s="33"/>
      <c r="G200" s="34"/>
      <c r="H200" s="91"/>
      <c r="I200" s="91"/>
      <c r="J200" s="91"/>
      <c r="K200" s="118"/>
      <c r="L200" s="13"/>
      <c r="M200" s="11"/>
    </row>
    <row r="201" spans="1:13" ht="15" thickBot="1">
      <c r="A201" s="11"/>
      <c r="B201" s="12"/>
      <c r="C201" s="16"/>
      <c r="D201" s="16"/>
      <c r="E201" s="16"/>
      <c r="F201" s="35"/>
      <c r="G201" s="36"/>
      <c r="H201" s="36"/>
      <c r="I201" s="36"/>
      <c r="J201" s="36"/>
      <c r="K201" s="37"/>
      <c r="L201" s="13"/>
      <c r="M201" s="11"/>
    </row>
    <row r="202" spans="1:13">
      <c r="A202" s="11"/>
      <c r="B202" s="12"/>
      <c r="C202" s="38"/>
      <c r="D202" s="71"/>
      <c r="E202" s="71"/>
      <c r="F202" s="71"/>
      <c r="G202" s="71"/>
      <c r="H202" s="71"/>
      <c r="I202" s="71"/>
      <c r="J202" s="71"/>
      <c r="K202" s="72"/>
      <c r="L202" s="13"/>
      <c r="M202" s="11"/>
    </row>
    <row r="203" spans="1:13" ht="26" customHeight="1">
      <c r="A203" s="11"/>
      <c r="B203" s="12"/>
      <c r="C203" s="123" t="s">
        <v>13</v>
      </c>
      <c r="D203" s="124"/>
      <c r="E203" s="127" t="s">
        <v>7</v>
      </c>
      <c r="F203" s="128"/>
      <c r="G203" s="129"/>
      <c r="H203" s="92"/>
      <c r="I203" s="92"/>
      <c r="J203" s="92"/>
      <c r="K203" s="40" t="s">
        <v>14</v>
      </c>
      <c r="L203" s="39"/>
      <c r="M203" s="11"/>
    </row>
    <row r="204" spans="1:13" ht="57" customHeight="1">
      <c r="A204" s="11"/>
      <c r="B204" s="12"/>
      <c r="C204" s="123" t="s">
        <v>15</v>
      </c>
      <c r="D204" s="124"/>
      <c r="E204" s="125" t="s">
        <v>16</v>
      </c>
      <c r="F204" s="126"/>
      <c r="G204" s="42" t="s">
        <v>17</v>
      </c>
      <c r="H204" s="93"/>
      <c r="I204" s="93"/>
      <c r="J204" s="93"/>
      <c r="K204" s="43"/>
      <c r="L204" s="41"/>
      <c r="M204" s="11"/>
    </row>
    <row r="205" spans="1:13" ht="28" customHeight="1">
      <c r="A205" s="11"/>
      <c r="B205" s="12"/>
      <c r="C205" s="123" t="s">
        <v>18</v>
      </c>
      <c r="D205" s="124"/>
      <c r="E205" s="121" t="s">
        <v>216</v>
      </c>
      <c r="F205" s="122"/>
      <c r="G205" s="42" t="s">
        <v>19</v>
      </c>
      <c r="H205" s="93"/>
      <c r="I205" s="93"/>
      <c r="J205" s="93"/>
      <c r="K205" s="43"/>
      <c r="L205" s="41"/>
      <c r="M205" s="11"/>
    </row>
    <row r="206" spans="1:13">
      <c r="A206" s="11"/>
      <c r="B206" s="12"/>
      <c r="C206" s="64"/>
      <c r="D206" s="65"/>
      <c r="E206" s="127" t="s">
        <v>26</v>
      </c>
      <c r="F206" s="129"/>
      <c r="G206" s="42" t="s">
        <v>20</v>
      </c>
      <c r="H206" s="93"/>
      <c r="I206" s="93"/>
      <c r="J206" s="93"/>
      <c r="K206" s="43"/>
      <c r="L206" s="41"/>
      <c r="M206" s="11"/>
    </row>
    <row r="207" spans="1:13">
      <c r="A207" s="11"/>
      <c r="B207" s="12"/>
      <c r="C207" s="66"/>
      <c r="D207" s="67"/>
      <c r="E207" s="125" t="s">
        <v>21</v>
      </c>
      <c r="F207" s="126"/>
      <c r="G207" s="42" t="s">
        <v>22</v>
      </c>
      <c r="H207" s="93"/>
      <c r="I207" s="93"/>
      <c r="J207" s="93"/>
      <c r="K207" s="43"/>
      <c r="L207" s="13"/>
      <c r="M207" s="11"/>
    </row>
    <row r="208" spans="1:13" ht="15" thickBot="1">
      <c r="B208" s="3"/>
      <c r="C208" s="68"/>
      <c r="D208" s="69"/>
      <c r="E208" s="94"/>
      <c r="F208" s="130"/>
      <c r="G208" s="130"/>
      <c r="H208" s="130"/>
      <c r="I208" s="130"/>
      <c r="J208" s="130"/>
      <c r="K208" s="131"/>
      <c r="L208" s="4"/>
    </row>
    <row r="209" spans="2:12" ht="15" thickBot="1">
      <c r="B209" s="3"/>
      <c r="C209" s="45"/>
      <c r="D209" s="46"/>
      <c r="E209" s="45"/>
      <c r="F209" s="45"/>
      <c r="G209" s="45"/>
      <c r="H209" s="45"/>
      <c r="I209" s="45"/>
      <c r="J209" s="45"/>
      <c r="K209" s="45"/>
      <c r="L209" s="4"/>
    </row>
    <row r="210" spans="2:12" ht="16" thickTop="1" thickBot="1">
      <c r="B210" s="44"/>
      <c r="L210" s="47"/>
    </row>
    <row r="211" spans="2:12" ht="15" thickTop="1"/>
  </sheetData>
  <mergeCells count="54">
    <mergeCell ref="C204:D204"/>
    <mergeCell ref="E204:F204"/>
    <mergeCell ref="C205:D205"/>
    <mergeCell ref="E205:F205"/>
    <mergeCell ref="C206:D208"/>
    <mergeCell ref="E206:F206"/>
    <mergeCell ref="E207:F207"/>
    <mergeCell ref="E208:K208"/>
    <mergeCell ref="C188:K188"/>
    <mergeCell ref="C191:F191"/>
    <mergeCell ref="D193:F193"/>
    <mergeCell ref="D202:K202"/>
    <mergeCell ref="C203:D203"/>
    <mergeCell ref="E203:G203"/>
    <mergeCell ref="C145:K145"/>
    <mergeCell ref="C154:K154"/>
    <mergeCell ref="C165:K165"/>
    <mergeCell ref="C174:K174"/>
    <mergeCell ref="C180:K180"/>
    <mergeCell ref="C13:K13"/>
    <mergeCell ref="C14:K14"/>
    <mergeCell ref="C45:K45"/>
    <mergeCell ref="C58:K58"/>
    <mergeCell ref="C69:K69"/>
    <mergeCell ref="C78:K78"/>
    <mergeCell ref="C84:K84"/>
    <mergeCell ref="C91:K91"/>
    <mergeCell ref="C93:K93"/>
    <mergeCell ref="C99:K99"/>
    <mergeCell ref="C108:K108"/>
    <mergeCell ref="C110:K110"/>
    <mergeCell ref="C119:K119"/>
    <mergeCell ref="C124:K124"/>
    <mergeCell ref="C130:K130"/>
    <mergeCell ref="C133:K133"/>
    <mergeCell ref="C105:K105"/>
    <mergeCell ref="C66:K66"/>
    <mergeCell ref="B1:D1"/>
    <mergeCell ref="B2:C2"/>
    <mergeCell ref="C5:K5"/>
    <mergeCell ref="B4:L4"/>
    <mergeCell ref="C6:K6"/>
    <mergeCell ref="C7:K8"/>
    <mergeCell ref="C9:K9"/>
    <mergeCell ref="C10:K10"/>
    <mergeCell ref="C11:C12"/>
    <mergeCell ref="D11:D12"/>
    <mergeCell ref="E11:E12"/>
    <mergeCell ref="F11:F12"/>
    <mergeCell ref="G11:G12"/>
    <mergeCell ref="K11:K12"/>
    <mergeCell ref="H11:H12"/>
    <mergeCell ref="I11:I12"/>
    <mergeCell ref="J11:J12"/>
  </mergeCells>
  <pageMargins left="0.11811023622047245" right="0.11811023622047245" top="0.15748031496062992" bottom="0.15748031496062992" header="0.31496062992125984" footer="0.31496062992125984"/>
  <pageSetup scale="41"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 (Entidad)</vt:lpstr>
      <vt:lpstr>PROPUESTA ECONOMICA(Proponente)</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Microsoft Office User</cp:lastModifiedBy>
  <cp:revision/>
  <dcterms:created xsi:type="dcterms:W3CDTF">2006-06-27T16:47:25Z</dcterms:created>
  <dcterms:modified xsi:type="dcterms:W3CDTF">2026-05-14T20:05:05Z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