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myumana\AppData\Local\Microsoft\Windows\INetCache\Content.Outlook\MR3541HZ\"/>
    </mc:Choice>
  </mc:AlternateContent>
  <xr:revisionPtr revIDLastSave="0" documentId="13_ncr:1_{9E2F65BB-5067-4F72-8924-99BA3AA832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Formato 4 Barrancabermeja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" l="1"/>
  <c r="H165" i="1"/>
  <c r="H166" i="1" s="1"/>
  <c r="H161" i="1"/>
  <c r="H160" i="1"/>
  <c r="H156" i="1"/>
  <c r="H155" i="1"/>
  <c r="H151" i="1"/>
  <c r="H152" i="1" s="1"/>
  <c r="H147" i="1"/>
  <c r="H146" i="1"/>
  <c r="H145" i="1"/>
  <c r="H144" i="1"/>
  <c r="H143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17" i="1"/>
  <c r="H116" i="1"/>
  <c r="H115" i="1"/>
  <c r="H111" i="1"/>
  <c r="H110" i="1"/>
  <c r="H109" i="1"/>
  <c r="H108" i="1"/>
  <c r="H107" i="1"/>
  <c r="H103" i="1"/>
  <c r="H102" i="1"/>
  <c r="H101" i="1"/>
  <c r="H100" i="1"/>
  <c r="H99" i="1"/>
  <c r="H98" i="1"/>
  <c r="H94" i="1"/>
  <c r="H93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0" i="1"/>
  <c r="H69" i="1"/>
  <c r="H68" i="1"/>
  <c r="H67" i="1"/>
  <c r="H66" i="1"/>
  <c r="H65" i="1"/>
  <c r="H64" i="1"/>
  <c r="H63" i="1"/>
  <c r="H62" i="1"/>
  <c r="H61" i="1"/>
  <c r="H57" i="1"/>
  <c r="H53" i="1"/>
  <c r="H52" i="1"/>
  <c r="H51" i="1"/>
  <c r="H50" i="1"/>
  <c r="H46" i="1"/>
  <c r="H45" i="1"/>
  <c r="H44" i="1"/>
  <c r="H43" i="1"/>
  <c r="H42" i="1"/>
  <c r="H41" i="1"/>
  <c r="H40" i="1"/>
  <c r="H36" i="1"/>
  <c r="H31" i="1"/>
  <c r="H32" i="1"/>
  <c r="H30" i="1"/>
  <c r="H29" i="1"/>
  <c r="H25" i="1"/>
  <c r="H24" i="1"/>
  <c r="H17" i="1"/>
  <c r="H9" i="1"/>
  <c r="H10" i="1"/>
  <c r="H11" i="1"/>
  <c r="H12" i="1"/>
  <c r="H13" i="1"/>
  <c r="H14" i="1"/>
  <c r="H15" i="1"/>
  <c r="H16" i="1"/>
  <c r="H18" i="1"/>
  <c r="H19" i="1"/>
  <c r="H20" i="1"/>
  <c r="H104" i="1" l="1"/>
  <c r="H140" i="1"/>
  <c r="H148" i="1"/>
  <c r="H157" i="1"/>
  <c r="H162" i="1"/>
  <c r="H118" i="1" l="1"/>
  <c r="H112" i="1"/>
  <c r="H37" i="1"/>
  <c r="H71" i="1" l="1"/>
  <c r="H90" i="1"/>
  <c r="H54" i="1"/>
  <c r="H33" i="1"/>
  <c r="H26" i="1"/>
  <c r="H47" i="1"/>
  <c r="H95" i="1"/>
  <c r="H21" i="1"/>
  <c r="H58" i="1"/>
  <c r="H168" i="1" l="1"/>
  <c r="H171" i="1" l="1"/>
  <c r="H172" i="1"/>
  <c r="H173" i="1"/>
  <c r="H175" i="1" s="1"/>
  <c r="H174" i="1" l="1"/>
  <c r="H176" i="1" s="1"/>
</calcChain>
</file>

<file path=xl/sharedStrings.xml><?xml version="1.0" encoding="utf-8"?>
<sst xmlns="http://schemas.openxmlformats.org/spreadsheetml/2006/main" count="380" uniqueCount="279">
  <si>
    <t>FORMATO N° 04</t>
  </si>
  <si>
    <t>ITEM</t>
  </si>
  <si>
    <t>ACTIVIDAD</t>
  </si>
  <si>
    <t>UN</t>
  </si>
  <si>
    <t>CANT</t>
  </si>
  <si>
    <t>VR. UNITARIO DE REFERENCIA</t>
  </si>
  <si>
    <t>Vr. Unitario
proponente</t>
  </si>
  <si>
    <t>Vr. Total</t>
  </si>
  <si>
    <t>ACTIVIDADES PRELIMINARES</t>
  </si>
  <si>
    <t>1.1</t>
  </si>
  <si>
    <t>DESMONTE APARATOS SANITARIOS, INCLUYE CARGUE-RETIRO</t>
  </si>
  <si>
    <t>un</t>
  </si>
  <si>
    <t>1.2</t>
  </si>
  <si>
    <t>DESMONTE MARCOS Y PUERTAS, DIFERENTES MEDIDAS, EN TODO TIPO DE MATERIAL. INCLUYE CARGUE, RETIRO Y DISPOSICIÓN
FINAL.</t>
  </si>
  <si>
    <t>1.3</t>
  </si>
  <si>
    <t>DEMOLICIÓN MUROS 0.15-0.25M, INCLUYE CARGUE Y RETIRO</t>
  </si>
  <si>
    <t>m3</t>
  </si>
  <si>
    <t>1.4</t>
  </si>
  <si>
    <t>DEMOLICIÓN DE ENCHAPE DE MUROS Y PISOS. INCLUYE CARGUE.</t>
  </si>
  <si>
    <t>m2</t>
  </si>
  <si>
    <t>1.5</t>
  </si>
  <si>
    <t>DESMONTE DE CIELO RASO, INCLUYE ESTRUCTURA CARGUE Y RETIRO.</t>
  </si>
  <si>
    <t>1.6</t>
  </si>
  <si>
    <t xml:space="preserve">DEMOLICIÓN PAÑETES, INCLUYE CARGUE Y RETIRO </t>
  </si>
  <si>
    <t>1.7</t>
  </si>
  <si>
    <t>DESMONTE DE CUBIERTA EN TEJA DE FIBROCEMENTO. INCLUYE ESTRUCTURA, CABALLETE, CARGUE Y RETIRO.</t>
  </si>
  <si>
    <t>m²</t>
  </si>
  <si>
    <t>1.8</t>
  </si>
  <si>
    <t>DESMONTE Y RETIRO DE FLANCHES, INCLUYE CARGUE Y RETIRO</t>
  </si>
  <si>
    <t>m</t>
  </si>
  <si>
    <t>1.9</t>
  </si>
  <si>
    <t xml:space="preserve">LIMPIEZA DE CANALES,BAJANTES DE AGUAS LLUVIAS  INCLUYE CARGUE Y RETIRO DE SOBRANTES  </t>
  </si>
  <si>
    <t>1.10</t>
  </si>
  <si>
    <t>DESMONTE Y REINSTALACIÓN DE MOBILIARIO DE OFICINA EXISTENTE, INCLUYE ARCHICADORES, MOBILIARIO Y TRASIEGO GENERAL DE ELEMENTOS.</t>
  </si>
  <si>
    <t>1.11</t>
  </si>
  <si>
    <t>DEMOLICIÓN MUROS SUPERBOARD</t>
  </si>
  <si>
    <t>1.12</t>
  </si>
  <si>
    <t>DESMONTE , LIMPIEZA, TRASLADO, MANTENIMIENTO Y REUBICACIÓN DE CONDENSADORAS Y AIRES ACONDICIONADOS INCLUYE RECARGA DE GASES, MATERIALES Y ACCESORIOS DE INSTALACIÓN.</t>
  </si>
  <si>
    <t>und</t>
  </si>
  <si>
    <t>1.13</t>
  </si>
  <si>
    <t>DESMONTE DE LÁMPARAS INCRUSTADAS Y/O
SOBREPUESTAS (TIPO LED, ROSETAS, ESPECULAR, ETC.) INCLUYE CARGUE, RETIRO Y DISPOSICIÓN FINAL.</t>
  </si>
  <si>
    <t>Total ACTIVIDADES PRELIMINARES</t>
  </si>
  <si>
    <t>MAMPOSTERIA</t>
  </si>
  <si>
    <t>2.1</t>
  </si>
  <si>
    <t>ALFAJIA CONCRETO 0,15M</t>
  </si>
  <si>
    <t>2.2</t>
  </si>
  <si>
    <t>MURO DOBLE CARA EN SUPERBOARD 10MM</t>
  </si>
  <si>
    <t>Total MAMPOSTERIA</t>
  </si>
  <si>
    <t>ESTRUCTURAS EN CONCRETO</t>
  </si>
  <si>
    <t>3.1</t>
  </si>
  <si>
    <t>VIGA DE AMARRE EN COCRETO DE 3000 PSI</t>
  </si>
  <si>
    <t>3.2</t>
  </si>
  <si>
    <t>COLUMNAS EN CONCRETO DE 3000 PSI</t>
  </si>
  <si>
    <t>3.3</t>
  </si>
  <si>
    <t>ACERO DE REFUERZO DE 60,000 PSI</t>
  </si>
  <si>
    <t>kg</t>
  </si>
  <si>
    <t>3.4</t>
  </si>
  <si>
    <t>CÁLCULO Y DISEÑO ESTRUCTURAL DE CUBIERTA. CUMPLIMIENTO DE NORMA DE SISMORESISTENCIA VIGENTE. ENTREGA DE PLANOS EDITABLES EN AUTOCAD.</t>
  </si>
  <si>
    <t>glb</t>
  </si>
  <si>
    <t>Total ESTRUCTURAS EN CONCRETO</t>
  </si>
  <si>
    <t>OTROS</t>
  </si>
  <si>
    <t>4.1</t>
  </si>
  <si>
    <t>MANTENIMIENTO CORRECTIVO Y PREVENTIVO DEL ASCENSOR</t>
  </si>
  <si>
    <t>gbl</t>
  </si>
  <si>
    <t>Total OTROS</t>
  </si>
  <si>
    <t>CUBIERTAS</t>
  </si>
  <si>
    <t>5.1</t>
  </si>
  <si>
    <t>TREJA FIBROCEMENTO P7 N°6</t>
  </si>
  <si>
    <t>5.2</t>
  </si>
  <si>
    <t>FLANCHE EN LAMINA GALVANIZADA CAL 26</t>
  </si>
  <si>
    <t>5.3</t>
  </si>
  <si>
    <t xml:space="preserve">MANTO IMPERMEABILIZANTE CON FOIL DE ALUMINIO DE 3mm SIMILAR O IGUAL AL MANTO ZATAL 600X1 DE FIBERGLASS PARA PLACA DE VIGA CANAL INCLUYE RESANE DE FISURAS CON SIKA GRAAUT, PLACO K86 E IMPRIMACIÓN CON EMULSIÓN ASFÁLTICA </t>
  </si>
  <si>
    <t>5.4</t>
  </si>
  <si>
    <t>SUMINISTRO E INSTALACIÓN DE CANAL EN LÁMINA GALVANIZADA CAL 22 D=1.00 M, INCLUYE ANDAMIO Y LOS  ACCESORIOS PARA SU CORRECTA INSTALACIÓN, PINTURA WASPRIMER Y DOS MANOS DE ESMALTE PARA EXTERIORES.</t>
  </si>
  <si>
    <t>5.5</t>
  </si>
  <si>
    <t xml:space="preserve">MANTENIMIENTO ESTRUCTURA METALICA EXISTENTE. (Incluye desmonte, montaje, y reposición de elementos para su correcto funcionamiento soldadura, anticorrosivo y pintura). </t>
  </si>
  <si>
    <t>5.6</t>
  </si>
  <si>
    <t>RECORRIDO CUBIERTA EN TEJA</t>
  </si>
  <si>
    <t>5.7</t>
  </si>
  <si>
    <t>ESTRUCTURA METÁLICA PARA TEJA EN FIBROCEMENTO</t>
  </si>
  <si>
    <t>Total CUBIERTAS</t>
  </si>
  <si>
    <t>ENCHAPES Y ACCESORIOS</t>
  </si>
  <si>
    <t>6.1</t>
  </si>
  <si>
    <t>TAPAS REGISTRO PLASTICA 20CMX20CM</t>
  </si>
  <si>
    <t>6.2</t>
  </si>
  <si>
    <t>CERÁMICA FORMATO 30CM X 60CM PARA BAÑOS Y COCINETA.</t>
  </si>
  <si>
    <t>6.3</t>
  </si>
  <si>
    <t>ESPEJO MARCO 50X90CM</t>
  </si>
  <si>
    <t>6.4</t>
  </si>
  <si>
    <t>SUMINISTRO INST. CERRADURA DE MANIJA IGUAL O SIMILAR A YALE</t>
  </si>
  <si>
    <t>Total CARPINTERÍA METÁLICA</t>
  </si>
  <si>
    <t>CEILORASO</t>
  </si>
  <si>
    <t>7.1</t>
  </si>
  <si>
    <t>SUMINISTRO E INSTALACION DE CIELORRASO PVC LAMINAS BLANCO MATE (Policloruro de vinilo)  MASILLA, LIJADA, PINTURA Y PERFORACIONES PARA LAS LÁMPARAS.</t>
  </si>
  <si>
    <t>Total CIELORASO</t>
  </si>
  <si>
    <t>RED SANITARIA</t>
  </si>
  <si>
    <t>8.1</t>
  </si>
  <si>
    <t>SUMINISTRO, TRANSPORTE E INSTALACION TUBERIA PVC 4" (RED SANITARIA, INCLUYE ACCESORIOS)</t>
  </si>
  <si>
    <t>8.2</t>
  </si>
  <si>
    <t>CAJA INSPECCIÓN 60CMX60CM</t>
  </si>
  <si>
    <t>8.3</t>
  </si>
  <si>
    <t>CAJA INSPECCIÓN 80CMX80CM</t>
  </si>
  <si>
    <t>8.4</t>
  </si>
  <si>
    <t>8.5</t>
  </si>
  <si>
    <t>SUMINISTRO, TRANSPORTE E INSTALACION PUNTO DESAGUE PVC   3"  APARATOS SANITARIOS Y DESAGUES  (INCLUYE CODO, YEE Y ACCESORIOS)</t>
  </si>
  <si>
    <t>8.6</t>
  </si>
  <si>
    <t>SUMINISTRO E INSTALACIÓN DE BAJANTES AGUAS LLUVIAS. INCLUYE ACCESORIOS, SOLDADURAS, PINTURA EN BLANCO Y DEMÁS ELEMENTOS PARA SU FUNCIONAMIENTO.</t>
  </si>
  <si>
    <t>8.7</t>
  </si>
  <si>
    <t>SUMINISTRO E INSTALACION DE TUBO DE 6" SANITARIO (incluye accesorios, excavacion, demolicion  y relleno)</t>
  </si>
  <si>
    <t>8.8</t>
  </si>
  <si>
    <t>SUMINISTRO, TRANSPORTE E INSTALACION DE TUBERIA PVC SANITARIA BAJO TIERRA 8"</t>
  </si>
  <si>
    <t>8.9</t>
  </si>
  <si>
    <t>TUBERÍA DESAGUE PVC SANITARIA 3", INCLUYE ACCESORIOS.</t>
  </si>
  <si>
    <t>8.10</t>
  </si>
  <si>
    <t>SUMINISTRO, TRANSPORTE E INSTALACION TUBERIA PVC-P RDE 11 3/4" AGUA FRIA ( RED DE SUMINISTRO ) INCLUYE ACCESORIOS</t>
  </si>
  <si>
    <t>Total RED SANITARIA</t>
  </si>
  <si>
    <t>RED ELÉCTRICA</t>
  </si>
  <si>
    <t>9.1</t>
  </si>
  <si>
    <t>INST. LAMPARA LED PANEL 60X60 CM 48W DE INCRUSTAR O SOBREPONER</t>
  </si>
  <si>
    <t>9.2</t>
  </si>
  <si>
    <t>SUMINISTRO E INSTALACIÓN SALIDA INTERRUPTOR SENCILLO EN TUBERÍA PVC 3/4´</t>
  </si>
  <si>
    <t>9.3</t>
  </si>
  <si>
    <t xml:space="preserve">SALIDA TOMACORRIENTE DOBLE EN MURO PVC 3/4´ 220V PARA AIRE ACONDICIONADO </t>
  </si>
  <si>
    <t>9.4</t>
  </si>
  <si>
    <t>SUMINISTRO INST. CABLE CU THWN No. 12 AWG.</t>
  </si>
  <si>
    <t>9.5</t>
  </si>
  <si>
    <t>REVISION Y DESMONTE DE PUNTOS ELÉCTRICOS EXISTENTES. (INCLUYE TOMAS, INTERRUPTORES, PLAFONES, CABLEADO).</t>
  </si>
  <si>
    <t>9.6</t>
  </si>
  <si>
    <t>INST. LAMPARA LED REFLECTOR EXTERIORES</t>
  </si>
  <si>
    <t>9.7</t>
  </si>
  <si>
    <t>REVISIÓN, DIAGNOSTICO Y CORRECCIÓN RED ELECTRICA EXISTENTE: INCLUYE CAMBIO DE ELEMENTOS DAÑADOS, DESGASTADOS Y NUEVOS ELEMENTOS NECESARIOS PARA EL FUNCIONAMIENTO DE LA RED ELÉCTRICA</t>
  </si>
  <si>
    <t>9.8</t>
  </si>
  <si>
    <t>SUMINISTRO E INSTALACIÓN DE TUBERÍA PVC CONDUIT 3/4 INSTALADA DONDE SEA NECESARIO</t>
  </si>
  <si>
    <t>9.9</t>
  </si>
  <si>
    <t>DESMONTE DE CANALETAS</t>
  </si>
  <si>
    <t>9.10</t>
  </si>
  <si>
    <t>SUMINISTRO E INSTALACIÓN DE CABLEADO DE RED ELÉCTRICA THWN #14  AWG TENDIDO EN TUBERÍA DIFERENTES DIÁMETROS</t>
  </si>
  <si>
    <t>9.11</t>
  </si>
  <si>
    <t xml:space="preserve">SUMINISTRO E INSTALACIÓN DE 
TUBERÍA EMT 3/4 </t>
  </si>
  <si>
    <t>9.12</t>
  </si>
  <si>
    <t>SUMINISTRO E INSTALACIÓN DE ALAMBRE AISALADO DE RED ELÉCTRICA THHN 10 PARA RED ELÉCTRICA</t>
  </si>
  <si>
    <t>9.13</t>
  </si>
  <si>
    <t xml:space="preserve">DESMONTE DE INTERRUPTORES (DOBLE O SENCILLOS), TOMACORRIENTES (DOBLE O SENCILLOS), PUNTOS TELEFÓNICOS, DE DATOS O SIMILARES </t>
  </si>
  <si>
    <t>9.14</t>
  </si>
  <si>
    <t>DESMONTE DE TOMACORRIENTE GENERAL EXISTENTE.</t>
  </si>
  <si>
    <t>9.15</t>
  </si>
  <si>
    <t>INSTALACIÓN LUMINARIA SOBREPONER 9W 720 LUMENES</t>
  </si>
  <si>
    <t>9.16</t>
  </si>
  <si>
    <t>INSTALACIÓN LUMINARIA REDONDA 24W 2000 LUMENES</t>
  </si>
  <si>
    <t>Total RED ELÉCTRICA</t>
  </si>
  <si>
    <t>CARPINTERÍA MADERA</t>
  </si>
  <si>
    <t>10.1</t>
  </si>
  <si>
    <t>HOJA PUERTA MADECOR 0.76-1.10M</t>
  </si>
  <si>
    <t>10.2</t>
  </si>
  <si>
    <t>Mesa de reuniones 2.44x1.05m, para 8 puestos color nuez o similar base cromada.</t>
  </si>
  <si>
    <t>Total CARPINTERÍA MADERA</t>
  </si>
  <si>
    <t>PINTURAS</t>
  </si>
  <si>
    <t>11.1</t>
  </si>
  <si>
    <t>ESTUCO PLASTICO IMPERMEABILIZANTE, SOBRE MUROS INTERIORES</t>
  </si>
  <si>
    <t>11.2</t>
  </si>
  <si>
    <t>RESANE, LIJADA Y PINTURA 3 MANOS INTERIOR O BAJO PLACA, CON VINILO IGUAL O SUPERIOR A VINILTEX</t>
  </si>
  <si>
    <t>11.3</t>
  </si>
  <si>
    <t>RESANE, LIJADA Y PINTURA IGUAL O SUPERIOR TIPO KORAZA, 3 MANOS Y ESTUCO PARA EXTERIORES IMPERMEABLE</t>
  </si>
  <si>
    <t>11.4</t>
  </si>
  <si>
    <t>RESANE, LIJADA Y PINTURA ESMALTE DOMÉSTICO, A COLOR (3) MANOS PARA PUERTAS, VENTANAS, REJAS Y ESTRUCTURA METÁLICA.</t>
  </si>
  <si>
    <t>11.5</t>
  </si>
  <si>
    <t>RESANE, LIJADA Y PINTURA ESMALTE DOMÉSTICO, A COLOR (3) MANOS PARA PUERTAS, VENTANAS Y MARCOS EN MADERA</t>
  </si>
  <si>
    <t>11.6</t>
  </si>
  <si>
    <t>ESTUCO PLASTICO, SOBRE MUROS EXTERIORES</t>
  </si>
  <si>
    <t>Total PINTURAS</t>
  </si>
  <si>
    <t>CARPINTERÍA METALICA</t>
  </si>
  <si>
    <t>12.1</t>
  </si>
  <si>
    <t>PUERTA METÁLICA CON MARCO,  DIFERENTES MEDIDAS INCLUYE TODO LO NECESARIO PARA SU INSTALACIÓN Y CORRECTO FUNCIONAMIENTO.</t>
  </si>
  <si>
    <t>12.2</t>
  </si>
  <si>
    <t>SUMINISTRO E INSTALACIÓN DE ARCHIVO RODANTE  POR UNIDAD DE CONSULTA</t>
  </si>
  <si>
    <t>12.3</t>
  </si>
  <si>
    <t xml:space="preserve">PUERTA DOBLE EN VIDRIO TEMPLADO 10mm SÓCALO 10 CM ALUMINIO, SOPORTES EN ACERO INOX, MANIJA TUBO 3/4"ACERO, CHAPA PLANA MEDECO O SIMILAR medida puerta (1,80m x 2,40m) </t>
  </si>
  <si>
    <t>12.4</t>
  </si>
  <si>
    <t>VENTANA EN ALUMINIO CORREDIZA O FIJA DIFERENTES MEDIDAS CON VIDRIO SEGURIDAD 5 MM SEGÚN ESPECIFICACIÓN.</t>
  </si>
  <si>
    <t>12.5</t>
  </si>
  <si>
    <t>SUMINISTRO E INSTALACION DE 1/2 PUERTA EN VIDRIO TEMPLADO 1.00X0.90 MTS (Incluye cerradura y logo de la Registraduria)</t>
  </si>
  <si>
    <t>Total CARPINTERÍA METALICA</t>
  </si>
  <si>
    <t>CONCRETOS - MORTEROS Y PAÑETES</t>
  </si>
  <si>
    <t>13.1</t>
  </si>
  <si>
    <t>PAÑETE IMPERMEABILIZADO MUROS 1:3</t>
  </si>
  <si>
    <t>13.2</t>
  </si>
  <si>
    <t>PAÑETE LISO MUROS 1:3 DE 1.5 A 2 CMS.,INCLUYE DILATACIONES</t>
  </si>
  <si>
    <t>13.3</t>
  </si>
  <si>
    <t>PLACA CONCRETO 3000 PSI
40CM MALLA ELECT.</t>
  </si>
  <si>
    <t>Total CONCRETOS - MORTEROS Y PAÑETES</t>
  </si>
  <si>
    <t>CAPITULO ADICIONALES</t>
  </si>
  <si>
    <t>14.1</t>
  </si>
  <si>
    <t>MANTENIMIENTO Y ORNATO DE ZONAS VERDES</t>
  </si>
  <si>
    <t>14.2</t>
  </si>
  <si>
    <t xml:space="preserve">SUMINISTRO E INSTACIÓN DE SILLA CON RUEDAS Y BRAZOS GIRATORIA PARA FUNCIONARIOS. </t>
  </si>
  <si>
    <t>14.3</t>
  </si>
  <si>
    <t>VENTANILLA EN VIDRIO TEMPLADO DE 5MM ( DOS FRANJAS DE 20 CM O UNA DE 40CM) Y POSTIGO EN TUBO DE ACERO INOXIDABLE DE 60CM A CADA 75 CM. INSTALADO SOBRE LA SUPERFICIE EN GRANITO, INCLUYE HERRAJES DE INSTALACIÓN.</t>
  </si>
  <si>
    <t>14.4</t>
  </si>
  <si>
    <t xml:space="preserve">ADECUACIÓN/CONSTRUCCIÓN MESÓN PARA ATENCIÓN AL PÚBLICO CON MUROS EN BLOQUE, COLUMNETAS Y PLACA EN CONCRETO DE 3000 PSI (REFUERZO DE 60.000 PSI) </t>
  </si>
  <si>
    <t>14.5</t>
  </si>
  <si>
    <t>SUPERFICIE EN GRANITO NATURAL VERDE UBATUBA.</t>
  </si>
  <si>
    <t>14.6</t>
  </si>
  <si>
    <t>SUPERFICIE DE TRABAJO EN AGLOMERADO DE 30mm.</t>
  </si>
  <si>
    <t>14.7</t>
  </si>
  <si>
    <t>SUMINISTRO DE SILLAS GERENCIALES</t>
  </si>
  <si>
    <t>14.8</t>
  </si>
  <si>
    <t>SUMINISTRO DE SILLAS INTERLOCUTORAS</t>
  </si>
  <si>
    <t>14.9</t>
  </si>
  <si>
    <t>ESCRITORIO GERENCIAL</t>
  </si>
  <si>
    <t>14.10</t>
  </si>
  <si>
    <t>BIBLIOTECA</t>
  </si>
  <si>
    <t>14.11</t>
  </si>
  <si>
    <t>SUMINISTRO E INSTACIÓN DE MESA CON 4 SILLAS PARA COCINETA</t>
  </si>
  <si>
    <t>14.12</t>
  </si>
  <si>
    <t>CABLE UTP CAT 6 TENDIDO</t>
  </si>
  <si>
    <t>14.13</t>
  </si>
  <si>
    <t xml:space="preserve">CABLE TRENZADO CORRIENTE REGULADA (312) </t>
  </si>
  <si>
    <t>14.14</t>
  </si>
  <si>
    <t>CABLE PARA CORRIENTE  NORMAL TENDIDO EN CANALETA 3X12</t>
  </si>
  <si>
    <t>14.15</t>
  </si>
  <si>
    <t>REUBICACIÓN DE PUNTOS DE VOZ, DATOS, CORRIENTE REGULADA Y CORRIENTE NORMAL, INCLUYE DESMONTE Y REINSTALACIÓN DE MATERIALES, GARANTIZANDO EL FUNCIONAMIENTO DEL PUNTO REUBICADO.</t>
  </si>
  <si>
    <t>14.16</t>
  </si>
  <si>
    <t>CANALETA METÁLICA 12X5 CON DIVISIÓN Y ACCESORIOS DE INSTALACIÓN .</t>
  </si>
  <si>
    <t>14.17</t>
  </si>
  <si>
    <t>SUMINISTRO E INSTALACIÓN DE SEÑALIZACIÓN DE 11X30CM EN ACRÍLICO</t>
  </si>
  <si>
    <t>14.18</t>
  </si>
  <si>
    <t>SUMINISTRO E INSTALACIÓN PANEL JAPONÉS</t>
  </si>
  <si>
    <t>14.19</t>
  </si>
  <si>
    <t>SUMINISTRO E ISNTALACIÓN SALIDA VOZ Y DATOS CAT 6A - CAT 5E</t>
  </si>
  <si>
    <t>Total CAPITULO ADICIONALES</t>
  </si>
  <si>
    <t>RED HIDRÁULICA</t>
  </si>
  <si>
    <t>15.1</t>
  </si>
  <si>
    <t>15.2</t>
  </si>
  <si>
    <t>SUMINISTRO, TRANSPORTE E INSTALACION TUBERIA PVC-P RDE 9 1/2" AGUA FRIA ( RED DE SUMINISTRO ) INCLUYE ACCESORIOS</t>
  </si>
  <si>
    <t>15.3</t>
  </si>
  <si>
    <t>REJILLAS DE SOSCO DE 3X2</t>
  </si>
  <si>
    <t>15.4</t>
  </si>
  <si>
    <t>SUMINISTRO E INSTALACIÓN DE REGISTRO DE PASO DIRECTO SIMILAR O SUPERIOR TIPO RED WHITE.</t>
  </si>
  <si>
    <t>15.5</t>
  </si>
  <si>
    <t>PUNTO AGUA FRÍA 1/2" INCRUSTADO. INCLUYE ACCESORIOS, PEGANTE, REGATA Y RESANE.</t>
  </si>
  <si>
    <t>Total RED HIDRÁULICA</t>
  </si>
  <si>
    <t>FACHADAS Y REVESTIMIENTOS</t>
  </si>
  <si>
    <t>16.1</t>
  </si>
  <si>
    <t>PANEL PARA FACHADA</t>
  </si>
  <si>
    <t>Total FACHADAS Y REVESTIMIENTOS</t>
  </si>
  <si>
    <t>SUMINISTRO E INSTALACIÓN DE APARATOS</t>
  </si>
  <si>
    <t>17.1</t>
  </si>
  <si>
    <t>Combo Smart : Sanitario Alongado Smart + Lavamanos Avanti + Grifería Aquapro + Accesorios Ródano (O similar)</t>
  </si>
  <si>
    <t>17.2</t>
  </si>
  <si>
    <t>REINSTALACIÓN DE APARATOS SANITARIOS</t>
  </si>
  <si>
    <t>Total SUMINISTRO E INSTALACIÓN DE APARATOS</t>
  </si>
  <si>
    <t>PISOS</t>
  </si>
  <si>
    <t>18.1</t>
  </si>
  <si>
    <t xml:space="preserve">ALISTADO DE PISO 4CM </t>
  </si>
  <si>
    <t>18.2</t>
  </si>
  <si>
    <t>BALDOSA EN GRANITO DE MARMOL IGUAL O SIMILAR AL EXISTENTE</t>
  </si>
  <si>
    <t>Total PISOS</t>
  </si>
  <si>
    <t>HONORARIOS</t>
  </si>
  <si>
    <t>19.1</t>
  </si>
  <si>
    <t>ASEO Y LIMPIEZA GENERAL ENTREGA DE OBRA, INCLUYE RETIRO DE SOBRANTES.</t>
  </si>
  <si>
    <t>Total HONORARIOS</t>
  </si>
  <si>
    <t>Total COSTOS DIRECTOS</t>
  </si>
  <si>
    <t>SUBTOTAL</t>
  </si>
  <si>
    <t>Vr. AIU de referencia</t>
  </si>
  <si>
    <t>Vr. AIU Propuesto</t>
  </si>
  <si>
    <t>% Total Oficial del A.I.U. (28%)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</si>
  <si>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</si>
  <si>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</si>
  <si>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</si>
  <si>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</si>
  <si>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</si>
  <si>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</si>
  <si>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>Nombre o Razón Social del Proponente</t>
  </si>
  <si>
    <t>NIT</t>
  </si>
  <si>
    <t>Nombre del Representante Legal</t>
  </si>
  <si>
    <t>Identificación</t>
  </si>
  <si>
    <t>FIRMA</t>
  </si>
  <si>
    <t>(Del Representante Legal o Persona natural que presenta la propuesta)</t>
  </si>
  <si>
    <t>ADECUACIÓN Y MANTENIMIENTO DE LA SEDE DE LA REGISTRADURÍA ESPECIAL DE BARRANCABERMEJA -SANTANDER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</si>
</sst>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[$$-409]* #,##0_ ;_-[$$-409]* \-#,##0\ ;_-[$$-409]* &quot;-&quot;??_ ;_-@_ "/>
  </numFmts>
  <fonts count="16" x14ac:knownFonts="1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Tahoma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Tahoma"/>
      <family val="2"/>
    </font>
    <font>
      <b/>
      <sz val="14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125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1" fillId="0" borderId="0" xfId="0" applyFont="1" applyProtection="1"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3" fontId="7" fillId="0" borderId="0" xfId="0" applyNumberFormat="1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7" fillId="4" borderId="3" xfId="0" applyNumberFormat="1" applyFont="1" applyFill="1" applyBorder="1" applyAlignment="1" applyProtection="1">
      <alignment horizontal="right" vertical="center" wrapText="1"/>
      <protection locked="0"/>
    </xf>
    <xf numFmtId="3" fontId="2" fillId="0" borderId="1" xfId="0" applyNumberFormat="1" applyFont="1" applyBorder="1" applyAlignment="1" applyProtection="1">
      <alignment horizontal="right" vertical="center" wrapText="1"/>
      <protection locked="0"/>
    </xf>
    <xf numFmtId="3" fontId="1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3" fontId="2" fillId="0" borderId="0" xfId="0" applyNumberFormat="1" applyFont="1" applyAlignment="1" applyProtection="1">
      <alignment horizontal="right" vertical="center" wrapText="1"/>
      <protection locked="0"/>
    </xf>
    <xf numFmtId="0" fontId="2" fillId="3" borderId="3" xfId="0" applyFont="1" applyFill="1" applyBorder="1" applyAlignment="1" applyProtection="1">
      <alignment vertical="center" wrapText="1"/>
      <protection locked="0"/>
    </xf>
    <xf numFmtId="3" fontId="7" fillId="4" borderId="5" xfId="0" applyNumberFormat="1" applyFont="1" applyFill="1" applyBorder="1" applyAlignment="1" applyProtection="1">
      <alignment horizontal="right" vertical="center" wrapText="1"/>
      <protection locked="0"/>
    </xf>
    <xf numFmtId="3" fontId="7" fillId="4" borderId="0" xfId="0" applyNumberFormat="1" applyFont="1" applyFill="1" applyAlignment="1" applyProtection="1">
      <alignment horizontal="right" vertical="center" wrapText="1"/>
      <protection locked="0"/>
    </xf>
    <xf numFmtId="3" fontId="2" fillId="0" borderId="0" xfId="0" applyNumberFormat="1" applyFont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3" borderId="7" xfId="0" applyFont="1" applyFill="1" applyBorder="1" applyAlignment="1" applyProtection="1">
      <alignment vertical="center" wrapText="1"/>
      <protection locked="0"/>
    </xf>
    <xf numFmtId="3" fontId="2" fillId="3" borderId="13" xfId="0" applyNumberFormat="1" applyFont="1" applyFill="1" applyBorder="1" applyAlignment="1" applyProtection="1">
      <alignment vertical="center" wrapText="1"/>
      <protection locked="0"/>
    </xf>
    <xf numFmtId="43" fontId="1" fillId="0" borderId="0" xfId="0" applyNumberFormat="1" applyFont="1" applyProtection="1">
      <protection locked="0"/>
    </xf>
    <xf numFmtId="3" fontId="2" fillId="3" borderId="22" xfId="0" applyNumberFormat="1" applyFont="1" applyFill="1" applyBorder="1" applyAlignment="1" applyProtection="1">
      <alignment horizontal="center" vertical="center" wrapText="1"/>
      <protection locked="0"/>
    </xf>
    <xf numFmtId="9" fontId="6" fillId="0" borderId="21" xfId="2" applyFont="1" applyFill="1" applyBorder="1" applyAlignment="1">
      <alignment horizontal="center" vertical="center"/>
      <protection locked="0"/>
    </xf>
    <xf numFmtId="9" fontId="6" fillId="0" borderId="25" xfId="2" applyFont="1" applyFill="1" applyBorder="1" applyAlignment="1">
      <alignment horizontal="center" vertical="center"/>
      <protection locked="0"/>
    </xf>
    <xf numFmtId="9" fontId="6" fillId="7" borderId="24" xfId="2" applyFont="1" applyFill="1" applyBorder="1" applyAlignment="1">
      <alignment horizontal="center" vertical="center"/>
      <protection locked="0"/>
    </xf>
    <xf numFmtId="4" fontId="3" fillId="3" borderId="13" xfId="0" applyNumberFormat="1" applyFont="1" applyFill="1" applyBorder="1" applyAlignment="1" applyProtection="1">
      <alignment horizontal="center" vertical="center"/>
      <protection locked="0"/>
    </xf>
    <xf numFmtId="44" fontId="5" fillId="0" borderId="0" xfId="1" applyFont="1">
      <protection locked="0"/>
    </xf>
    <xf numFmtId="4" fontId="0" fillId="4" borderId="0" xfId="0" applyNumberFormat="1" applyFill="1" applyProtection="1">
      <protection locked="0"/>
    </xf>
    <xf numFmtId="0" fontId="13" fillId="0" borderId="0" xfId="0" applyFont="1" applyAlignment="1" applyProtection="1">
      <alignment horizontal="center" vertical="center"/>
      <protection locked="0"/>
    </xf>
    <xf numFmtId="3" fontId="13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3" fontId="6" fillId="0" borderId="0" xfId="0" applyNumberFormat="1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hidden="1"/>
    </xf>
    <xf numFmtId="3" fontId="7" fillId="0" borderId="5" xfId="0" applyNumberFormat="1" applyFont="1" applyBorder="1" applyAlignment="1" applyProtection="1">
      <alignment horizontal="left" vertical="center" wrapText="1"/>
      <protection hidden="1"/>
    </xf>
    <xf numFmtId="3" fontId="7" fillId="0" borderId="1" xfId="0" applyNumberFormat="1" applyFont="1" applyBorder="1" applyAlignment="1" applyProtection="1">
      <alignment horizontal="left" vertical="center" wrapText="1"/>
      <protection hidden="1"/>
    </xf>
    <xf numFmtId="0" fontId="7" fillId="0" borderId="2" xfId="0" applyFont="1" applyBorder="1" applyAlignment="1" applyProtection="1">
      <alignment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left" vertical="center" wrapText="1"/>
      <protection hidden="1"/>
    </xf>
    <xf numFmtId="3" fontId="7" fillId="0" borderId="0" xfId="0" applyNumberFormat="1" applyFont="1" applyAlignment="1" applyProtection="1">
      <alignment horizontal="left" vertical="center" wrapText="1"/>
      <protection hidden="1"/>
    </xf>
    <xf numFmtId="0" fontId="2" fillId="3" borderId="3" xfId="0" applyFont="1" applyFill="1" applyBorder="1" applyAlignment="1" applyProtection="1">
      <alignment horizontal="center" vertical="center" wrapText="1"/>
      <protection hidden="1"/>
    </xf>
    <xf numFmtId="3" fontId="2" fillId="5" borderId="3" xfId="0" applyNumberFormat="1" applyFont="1" applyFill="1" applyBorder="1" applyAlignment="1" applyProtection="1">
      <alignment horizontal="center" vertical="center" wrapText="1"/>
      <protection hidden="1"/>
    </xf>
    <xf numFmtId="3" fontId="2" fillId="6" borderId="3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3" xfId="0" applyFont="1" applyBorder="1" applyAlignment="1" applyProtection="1">
      <alignment horizontal="center" vertical="center" wrapText="1"/>
      <protection hidden="1"/>
    </xf>
    <xf numFmtId="0" fontId="7" fillId="4" borderId="3" xfId="0" applyFont="1" applyFill="1" applyBorder="1" applyAlignment="1" applyProtection="1">
      <alignment horizontal="left" vertical="center" wrapText="1"/>
      <protection hidden="1"/>
    </xf>
    <xf numFmtId="4" fontId="7" fillId="0" borderId="3" xfId="0" applyNumberFormat="1" applyFont="1" applyBorder="1" applyAlignment="1" applyProtection="1">
      <alignment horizontal="right" vertical="center" wrapText="1"/>
      <protection hidden="1"/>
    </xf>
    <xf numFmtId="3" fontId="7" fillId="5" borderId="3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3" fontId="2" fillId="0" borderId="1" xfId="0" applyNumberFormat="1" applyFont="1" applyBorder="1" applyAlignment="1" applyProtection="1">
      <alignment horizontal="right" vertical="center" wrapText="1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 wrapText="1"/>
      <protection hidden="1"/>
    </xf>
    <xf numFmtId="3" fontId="2" fillId="0" borderId="0" xfId="0" applyNumberFormat="1" applyFont="1" applyAlignment="1" applyProtection="1">
      <alignment horizontal="right" vertical="center" wrapText="1"/>
      <protection hidden="1"/>
    </xf>
    <xf numFmtId="0" fontId="2" fillId="3" borderId="3" xfId="0" applyFont="1" applyFill="1" applyBorder="1" applyAlignment="1" applyProtection="1">
      <alignment vertical="center" wrapText="1"/>
      <protection hidden="1"/>
    </xf>
    <xf numFmtId="0" fontId="7" fillId="0" borderId="0" xfId="0" applyFont="1" applyAlignment="1" applyProtection="1">
      <alignment vertical="center" wrapText="1"/>
      <protection hidden="1"/>
    </xf>
    <xf numFmtId="0" fontId="7" fillId="0" borderId="3" xfId="0" applyFont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3" fontId="2" fillId="0" borderId="0" xfId="0" applyNumberFormat="1" applyFont="1" applyAlignment="1" applyProtection="1">
      <alignment vertical="center" wrapText="1"/>
      <protection hidden="1"/>
    </xf>
    <xf numFmtId="0" fontId="7" fillId="0" borderId="1" xfId="0" applyFont="1" applyBorder="1" applyAlignment="1" applyProtection="1">
      <alignment vertical="center" wrapText="1"/>
      <protection hidden="1"/>
    </xf>
    <xf numFmtId="0" fontId="2" fillId="3" borderId="5" xfId="0" applyFont="1" applyFill="1" applyBorder="1" applyAlignment="1" applyProtection="1">
      <alignment vertical="center" wrapText="1"/>
      <protection hidden="1"/>
    </xf>
    <xf numFmtId="0" fontId="2" fillId="3" borderId="1" xfId="0" applyFont="1" applyFill="1" applyBorder="1" applyAlignment="1" applyProtection="1">
      <alignment vertical="center" wrapText="1"/>
      <protection hidden="1"/>
    </xf>
    <xf numFmtId="3" fontId="10" fillId="5" borderId="3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" xfId="0" applyFont="1" applyBorder="1" applyAlignment="1" applyProtection="1">
      <alignment vertical="center" wrapText="1"/>
      <protection hidden="1"/>
    </xf>
    <xf numFmtId="0" fontId="2" fillId="0" borderId="1" xfId="0" applyFont="1" applyBorder="1" applyAlignment="1" applyProtection="1">
      <alignment vertical="center" wrapText="1"/>
      <protection hidden="1"/>
    </xf>
    <xf numFmtId="0" fontId="2" fillId="3" borderId="7" xfId="0" applyFont="1" applyFill="1" applyBorder="1" applyAlignment="1" applyProtection="1">
      <alignment horizontal="center" vertical="center" wrapText="1"/>
      <protection hidden="1"/>
    </xf>
    <xf numFmtId="0" fontId="2" fillId="3" borderId="7" xfId="0" applyFont="1" applyFill="1" applyBorder="1" applyAlignment="1" applyProtection="1">
      <alignment vertical="center" wrapText="1"/>
      <protection hidden="1"/>
    </xf>
    <xf numFmtId="0" fontId="10" fillId="0" borderId="3" xfId="0" applyFont="1" applyBorder="1" applyAlignment="1" applyProtection="1">
      <alignment horizontal="center" vertical="center" wrapText="1"/>
      <protection hidden="1"/>
    </xf>
    <xf numFmtId="4" fontId="10" fillId="0" borderId="3" xfId="0" applyNumberFormat="1" applyFont="1" applyBorder="1" applyAlignment="1" applyProtection="1">
      <alignment horizontal="right" vertical="center" wrapText="1"/>
      <protection hidden="1"/>
    </xf>
    <xf numFmtId="0" fontId="2" fillId="3" borderId="16" xfId="0" applyFont="1" applyFill="1" applyBorder="1" applyAlignment="1" applyProtection="1">
      <alignment horizontal="center" vertical="center" wrapText="1"/>
      <protection hidden="1"/>
    </xf>
    <xf numFmtId="3" fontId="2" fillId="3" borderId="13" xfId="0" applyNumberFormat="1" applyFont="1" applyFill="1" applyBorder="1" applyAlignment="1" applyProtection="1">
      <alignment vertical="center" wrapText="1"/>
      <protection hidden="1"/>
    </xf>
    <xf numFmtId="0" fontId="2" fillId="3" borderId="11" xfId="0" applyFont="1" applyFill="1" applyBorder="1" applyAlignment="1" applyProtection="1">
      <alignment horizontal="center" vertical="center" wrapText="1"/>
      <protection hidden="1"/>
    </xf>
    <xf numFmtId="0" fontId="2" fillId="3" borderId="9" xfId="0" applyFont="1" applyFill="1" applyBorder="1" applyAlignment="1" applyProtection="1">
      <alignment horizontal="left" vertical="center" wrapText="1"/>
      <protection hidden="1"/>
    </xf>
    <xf numFmtId="3" fontId="2" fillId="5" borderId="16" xfId="0" applyNumberFormat="1" applyFont="1" applyFill="1" applyBorder="1" applyAlignment="1" applyProtection="1">
      <alignment horizontal="center" vertical="center" wrapText="1"/>
      <protection hidden="1"/>
    </xf>
    <xf numFmtId="9" fontId="6" fillId="5" borderId="19" xfId="2" applyFont="1" applyFill="1" applyBorder="1" applyAlignment="1" applyProtection="1">
      <alignment horizontal="center" vertical="center"/>
      <protection hidden="1"/>
    </xf>
    <xf numFmtId="9" fontId="6" fillId="5" borderId="18" xfId="2" applyFont="1" applyFill="1" applyBorder="1" applyAlignment="1" applyProtection="1">
      <alignment horizontal="center" vertical="center"/>
      <protection hidden="1"/>
    </xf>
    <xf numFmtId="9" fontId="6" fillId="5" borderId="20" xfId="2" applyFont="1" applyFill="1" applyBorder="1" applyAlignment="1" applyProtection="1">
      <alignment horizontal="center" vertical="center"/>
      <protection hidden="1"/>
    </xf>
    <xf numFmtId="9" fontId="8" fillId="7" borderId="16" xfId="2" applyFont="1" applyFill="1" applyBorder="1" applyAlignment="1" applyProtection="1">
      <alignment horizontal="center" vertical="top"/>
      <protection hidden="1"/>
    </xf>
    <xf numFmtId="9" fontId="6" fillId="5" borderId="26" xfId="2" applyFont="1" applyFill="1" applyBorder="1" applyAlignment="1" applyProtection="1">
      <alignment horizontal="center" vertical="center"/>
      <protection hidden="1"/>
    </xf>
    <xf numFmtId="165" fontId="14" fillId="0" borderId="3" xfId="0" applyNumberFormat="1" applyFont="1" applyBorder="1" applyAlignment="1" applyProtection="1">
      <alignment horizontal="center" vertical="center" wrapText="1"/>
      <protection hidden="1"/>
    </xf>
    <xf numFmtId="164" fontId="8" fillId="3" borderId="24" xfId="1" applyNumberFormat="1" applyFont="1" applyFill="1" applyBorder="1" applyAlignment="1" applyProtection="1">
      <alignment horizontal="right"/>
      <protection hidden="1"/>
    </xf>
    <xf numFmtId="0" fontId="7" fillId="0" borderId="31" xfId="0" applyFont="1" applyBorder="1" applyAlignment="1" applyProtection="1">
      <alignment vertical="center" wrapText="1"/>
      <protection hidden="1"/>
    </xf>
    <xf numFmtId="0" fontId="2" fillId="3" borderId="2" xfId="0" applyFont="1" applyFill="1" applyBorder="1" applyAlignment="1" applyProtection="1">
      <alignment vertical="center" wrapText="1"/>
      <protection hidden="1"/>
    </xf>
    <xf numFmtId="3" fontId="2" fillId="0" borderId="31" xfId="0" applyNumberFormat="1" applyFont="1" applyBorder="1" applyAlignment="1" applyProtection="1">
      <alignment horizontal="right" vertical="center" wrapText="1"/>
      <protection hidden="1"/>
    </xf>
    <xf numFmtId="3" fontId="2" fillId="3" borderId="17" xfId="0" applyNumberFormat="1" applyFont="1" applyFill="1" applyBorder="1" applyAlignment="1" applyProtection="1">
      <alignment horizontal="right" vertical="center" wrapText="1"/>
      <protection hidden="1"/>
    </xf>
    <xf numFmtId="164" fontId="6" fillId="2" borderId="28" xfId="1" applyNumberFormat="1" applyFont="1" applyFill="1" applyBorder="1" applyAlignment="1" applyProtection="1">
      <alignment horizontal="right" vertical="center" wrapText="1"/>
      <protection hidden="1"/>
    </xf>
    <xf numFmtId="164" fontId="6" fillId="2" borderId="29" xfId="1" applyNumberFormat="1" applyFont="1" applyFill="1" applyBorder="1" applyAlignment="1" applyProtection="1">
      <alignment horizontal="right" vertical="center" wrapText="1"/>
      <protection hidden="1"/>
    </xf>
    <xf numFmtId="164" fontId="3" fillId="7" borderId="24" xfId="1" applyNumberFormat="1" applyFont="1" applyFill="1" applyBorder="1" applyAlignment="1" applyProtection="1">
      <alignment horizontal="right" vertical="center" wrapText="1"/>
      <protection hidden="1"/>
    </xf>
    <xf numFmtId="164" fontId="6" fillId="2" borderId="21" xfId="1" applyNumberFormat="1" applyFont="1" applyFill="1" applyBorder="1" applyAlignment="1" applyProtection="1">
      <alignment horizontal="right" vertical="center" wrapText="1"/>
      <protection hidden="1"/>
    </xf>
    <xf numFmtId="164" fontId="8" fillId="3" borderId="30" xfId="1" applyNumberFormat="1" applyFont="1" applyFill="1" applyBorder="1" applyAlignment="1" applyProtection="1">
      <alignment horizontal="right"/>
      <protection hidden="1"/>
    </xf>
    <xf numFmtId="0" fontId="13" fillId="0" borderId="0" xfId="0" applyFont="1" applyAlignment="1" applyProtection="1">
      <alignment vertical="center"/>
      <protection locked="0"/>
    </xf>
    <xf numFmtId="0" fontId="13" fillId="0" borderId="0" xfId="0" applyFont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1" fillId="0" borderId="23" xfId="0" applyFont="1" applyBorder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/>
      <protection hidden="1"/>
    </xf>
    <xf numFmtId="0" fontId="2" fillId="3" borderId="3" xfId="0" applyFont="1" applyFill="1" applyBorder="1" applyAlignment="1" applyProtection="1">
      <alignment horizontal="left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left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hidden="1"/>
    </xf>
    <xf numFmtId="0" fontId="2" fillId="0" borderId="3" xfId="0" applyFont="1" applyBorder="1" applyAlignment="1" applyProtection="1">
      <alignment horizontal="left" vertical="center" wrapText="1"/>
      <protection hidden="1"/>
    </xf>
    <xf numFmtId="4" fontId="3" fillId="3" borderId="16" xfId="0" applyNumberFormat="1" applyFont="1" applyFill="1" applyBorder="1" applyAlignment="1" applyProtection="1">
      <alignment horizontal="center" vertical="center"/>
      <protection hidden="1"/>
    </xf>
    <xf numFmtId="4" fontId="3" fillId="3" borderId="13" xfId="0" applyNumberFormat="1" applyFont="1" applyFill="1" applyBorder="1" applyAlignment="1" applyProtection="1">
      <alignment horizontal="center" vertical="center"/>
      <protection hidden="1"/>
    </xf>
    <xf numFmtId="0" fontId="8" fillId="7" borderId="16" xfId="0" applyFont="1" applyFill="1" applyBorder="1" applyAlignment="1" applyProtection="1">
      <alignment horizontal="center" vertical="top"/>
      <protection hidden="1"/>
    </xf>
    <xf numFmtId="0" fontId="8" fillId="7" borderId="13" xfId="0" applyFont="1" applyFill="1" applyBorder="1" applyAlignment="1" applyProtection="1">
      <alignment horizontal="center" vertical="top"/>
      <protection hidden="1"/>
    </xf>
    <xf numFmtId="0" fontId="8" fillId="7" borderId="17" xfId="0" applyFont="1" applyFill="1" applyBorder="1" applyAlignment="1" applyProtection="1">
      <alignment horizontal="center" vertical="top"/>
      <protection hidden="1"/>
    </xf>
    <xf numFmtId="0" fontId="9" fillId="2" borderId="26" xfId="0" applyFont="1" applyFill="1" applyBorder="1" applyAlignment="1" applyProtection="1">
      <alignment horizontal="center" vertical="top"/>
      <protection hidden="1"/>
    </xf>
    <xf numFmtId="0" fontId="9" fillId="2" borderId="23" xfId="0" applyFont="1" applyFill="1" applyBorder="1" applyAlignment="1" applyProtection="1">
      <alignment horizontal="center" vertical="top"/>
      <protection hidden="1"/>
    </xf>
    <xf numFmtId="0" fontId="9" fillId="2" borderId="27" xfId="0" applyFont="1" applyFill="1" applyBorder="1" applyAlignment="1" applyProtection="1">
      <alignment horizontal="center" vertical="top"/>
      <protection hidden="1"/>
    </xf>
    <xf numFmtId="0" fontId="2" fillId="3" borderId="13" xfId="0" applyFont="1" applyFill="1" applyBorder="1" applyAlignment="1" applyProtection="1">
      <alignment horizontal="left" vertical="center" wrapText="1"/>
      <protection hidden="1"/>
    </xf>
    <xf numFmtId="4" fontId="6" fillId="2" borderId="14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7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6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3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8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4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15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5" xfId="0" applyNumberFormat="1" applyFont="1" applyFill="1" applyBorder="1" applyAlignment="1" applyProtection="1">
      <alignment horizontal="center" vertical="center" wrapText="1"/>
      <protection hidden="1"/>
    </xf>
    <xf numFmtId="4" fontId="6" fillId="2" borderId="12" xfId="0" applyNumberFormat="1" applyFont="1" applyFill="1" applyBorder="1" applyAlignment="1" applyProtection="1">
      <alignment horizontal="center" vertical="center" wrapText="1"/>
      <protection hidden="1"/>
    </xf>
    <xf numFmtId="0" fontId="2" fillId="3" borderId="10" xfId="0" applyFont="1" applyFill="1" applyBorder="1" applyAlignment="1" applyProtection="1">
      <alignment horizontal="center" vertical="center" wrapText="1"/>
      <protection hidden="1"/>
    </xf>
    <xf numFmtId="0" fontId="2" fillId="3" borderId="17" xfId="0" applyFont="1" applyFill="1" applyBorder="1" applyAlignment="1" applyProtection="1">
      <alignment horizontal="center" vertical="center" wrapText="1"/>
      <protection hidden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514350</xdr:colOff>
      <xdr:row>3</xdr:row>
      <xdr:rowOff>57150</xdr:rowOff>
    </xdr:from>
    <xdr:ext cx="942975" cy="676275"/>
    <xdr:pic>
      <xdr:nvPicPr>
        <xdr:cNvPr id="2" name="Picture 83">
          <a:extLst>
            <a:ext uri="{FF2B5EF4-FFF2-40B4-BE49-F238E27FC236}">
              <a16:creationId xmlns:a16="http://schemas.microsoft.com/office/drawing/2014/main" id="{5DACF052-FAE6-4C4F-AB40-6BEB263984F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857875" y="447675"/>
          <a:ext cx="942975" cy="6762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95"/>
  <sheetViews>
    <sheetView showGridLines="0" tabSelected="1" topLeftCell="A149" zoomScaleNormal="100" workbookViewId="0">
      <selection activeCell="K170" sqref="K170"/>
    </sheetView>
  </sheetViews>
  <sheetFormatPr baseColWidth="10" defaultColWidth="11.42578125" defaultRowHeight="12.75" x14ac:dyDescent="0.2"/>
  <cols>
    <col min="1" max="1" width="6.28515625" style="4" customWidth="1"/>
    <col min="2" max="2" width="7" style="35" customWidth="1"/>
    <col min="3" max="3" width="49.28515625" style="36" customWidth="1"/>
    <col min="4" max="4" width="7.28515625" style="36" customWidth="1"/>
    <col min="5" max="5" width="10.28515625" style="36" customWidth="1"/>
    <col min="6" max="7" width="12.28515625" style="37" customWidth="1"/>
    <col min="8" max="8" width="21" style="36" bestFit="1" customWidth="1"/>
    <col min="9" max="9" width="17.5703125" style="4" bestFit="1" customWidth="1"/>
    <col min="10" max="10" width="20.5703125" style="2" customWidth="1"/>
    <col min="11" max="16384" width="11.42578125" style="2"/>
  </cols>
  <sheetData>
    <row r="1" spans="1:9" ht="6.75" customHeight="1" x14ac:dyDescent="0.2">
      <c r="B1" s="5"/>
      <c r="C1" s="6"/>
      <c r="D1" s="6"/>
      <c r="E1" s="6"/>
      <c r="F1" s="7"/>
      <c r="G1" s="7"/>
      <c r="H1" s="8"/>
    </row>
    <row r="2" spans="1:9" ht="6.75" customHeight="1" x14ac:dyDescent="0.2">
      <c r="B2" s="5"/>
      <c r="C2" s="6"/>
      <c r="D2" s="6"/>
      <c r="E2" s="6"/>
      <c r="F2" s="7"/>
      <c r="G2" s="7"/>
      <c r="H2" s="8"/>
    </row>
    <row r="3" spans="1:9" ht="17.25" customHeight="1" x14ac:dyDescent="0.3">
      <c r="B3" s="97" t="s">
        <v>0</v>
      </c>
      <c r="C3" s="97"/>
      <c r="D3" s="97"/>
      <c r="E3" s="97"/>
      <c r="F3" s="97"/>
      <c r="G3" s="97"/>
      <c r="H3" s="97"/>
    </row>
    <row r="4" spans="1:9" ht="65.25" customHeight="1" x14ac:dyDescent="0.2">
      <c r="B4" s="99" t="s">
        <v>278</v>
      </c>
      <c r="C4" s="100"/>
      <c r="D4" s="100"/>
      <c r="E4" s="101"/>
      <c r="F4" s="39"/>
      <c r="G4" s="40"/>
      <c r="H4" s="41"/>
    </row>
    <row r="5" spans="1:9" ht="11.25" customHeight="1" x14ac:dyDescent="0.2">
      <c r="B5" s="42"/>
      <c r="C5" s="43"/>
      <c r="D5" s="43"/>
      <c r="E5" s="43"/>
      <c r="F5" s="44"/>
      <c r="G5" s="44"/>
      <c r="H5" s="42"/>
    </row>
    <row r="6" spans="1:9" s="10" customFormat="1" ht="54" customHeight="1" x14ac:dyDescent="0.2">
      <c r="A6" s="9"/>
      <c r="B6" s="45" t="s">
        <v>1</v>
      </c>
      <c r="C6" s="45" t="s">
        <v>2</v>
      </c>
      <c r="D6" s="45" t="s">
        <v>3</v>
      </c>
      <c r="E6" s="45" t="s">
        <v>4</v>
      </c>
      <c r="F6" s="46" t="s">
        <v>5</v>
      </c>
      <c r="G6" s="47" t="s">
        <v>6</v>
      </c>
      <c r="H6" s="45" t="s">
        <v>7</v>
      </c>
      <c r="I6" s="9"/>
    </row>
    <row r="7" spans="1:9" ht="16.899999999999999" customHeight="1" x14ac:dyDescent="0.2">
      <c r="B7" s="45">
        <v>1</v>
      </c>
      <c r="C7" s="98" t="s">
        <v>8</v>
      </c>
      <c r="D7" s="98"/>
      <c r="E7" s="98"/>
      <c r="F7" s="98"/>
      <c r="G7" s="98"/>
      <c r="H7" s="98"/>
    </row>
    <row r="8" spans="1:9" ht="27.75" customHeight="1" x14ac:dyDescent="0.2">
      <c r="B8" s="48" t="s">
        <v>9</v>
      </c>
      <c r="C8" s="49" t="s">
        <v>10</v>
      </c>
      <c r="D8" s="48" t="s">
        <v>11</v>
      </c>
      <c r="E8" s="50">
        <v>4</v>
      </c>
      <c r="F8" s="51">
        <v>43432</v>
      </c>
      <c r="G8" s="11"/>
      <c r="H8" s="82">
        <f>ROUND(G8*E8,0)</f>
        <v>0</v>
      </c>
    </row>
    <row r="9" spans="1:9" ht="46.5" customHeight="1" x14ac:dyDescent="0.2">
      <c r="B9" s="48" t="s">
        <v>12</v>
      </c>
      <c r="C9" s="49" t="s">
        <v>13</v>
      </c>
      <c r="D9" s="48" t="s">
        <v>11</v>
      </c>
      <c r="E9" s="50">
        <v>15</v>
      </c>
      <c r="F9" s="51">
        <v>55681</v>
      </c>
      <c r="G9" s="11"/>
      <c r="H9" s="82">
        <f t="shared" ref="H9:H20" si="0">ROUND(G9*E9,0)</f>
        <v>0</v>
      </c>
    </row>
    <row r="10" spans="1:9" ht="25.5" customHeight="1" x14ac:dyDescent="0.2">
      <c r="B10" s="48" t="s">
        <v>14</v>
      </c>
      <c r="C10" s="49" t="s">
        <v>15</v>
      </c>
      <c r="D10" s="48" t="s">
        <v>16</v>
      </c>
      <c r="E10" s="50">
        <v>10</v>
      </c>
      <c r="F10" s="51">
        <v>42154</v>
      </c>
      <c r="G10" s="11"/>
      <c r="H10" s="82">
        <f t="shared" si="0"/>
        <v>0</v>
      </c>
    </row>
    <row r="11" spans="1:9" ht="22.5" x14ac:dyDescent="0.2">
      <c r="B11" s="48" t="s">
        <v>17</v>
      </c>
      <c r="C11" s="49" t="s">
        <v>18</v>
      </c>
      <c r="D11" s="48" t="s">
        <v>19</v>
      </c>
      <c r="E11" s="50">
        <v>30</v>
      </c>
      <c r="F11" s="51">
        <v>27541</v>
      </c>
      <c r="G11" s="11"/>
      <c r="H11" s="82">
        <f t="shared" si="0"/>
        <v>0</v>
      </c>
    </row>
    <row r="12" spans="1:9" ht="29.25" customHeight="1" x14ac:dyDescent="0.2">
      <c r="B12" s="48" t="s">
        <v>20</v>
      </c>
      <c r="C12" s="49" t="s">
        <v>21</v>
      </c>
      <c r="D12" s="48" t="s">
        <v>19</v>
      </c>
      <c r="E12" s="50">
        <v>40</v>
      </c>
      <c r="F12" s="51">
        <v>18844</v>
      </c>
      <c r="G12" s="11"/>
      <c r="H12" s="82">
        <f t="shared" si="0"/>
        <v>0</v>
      </c>
    </row>
    <row r="13" spans="1:9" x14ac:dyDescent="0.2">
      <c r="B13" s="48" t="s">
        <v>22</v>
      </c>
      <c r="C13" s="49" t="s">
        <v>23</v>
      </c>
      <c r="D13" s="48" t="s">
        <v>19</v>
      </c>
      <c r="E13" s="50">
        <v>30</v>
      </c>
      <c r="F13" s="51">
        <v>21499</v>
      </c>
      <c r="G13" s="11"/>
      <c r="H13" s="82">
        <f t="shared" si="0"/>
        <v>0</v>
      </c>
    </row>
    <row r="14" spans="1:9" ht="34.5" customHeight="1" x14ac:dyDescent="0.2">
      <c r="B14" s="48" t="s">
        <v>24</v>
      </c>
      <c r="C14" s="49" t="s">
        <v>25</v>
      </c>
      <c r="D14" s="48" t="s">
        <v>26</v>
      </c>
      <c r="E14" s="50">
        <v>100</v>
      </c>
      <c r="F14" s="51">
        <v>11038</v>
      </c>
      <c r="G14" s="11"/>
      <c r="H14" s="82">
        <f t="shared" si="0"/>
        <v>0</v>
      </c>
    </row>
    <row r="15" spans="1:9" ht="27" customHeight="1" x14ac:dyDescent="0.2">
      <c r="B15" s="48" t="s">
        <v>27</v>
      </c>
      <c r="C15" s="49" t="s">
        <v>28</v>
      </c>
      <c r="D15" s="48" t="s">
        <v>29</v>
      </c>
      <c r="E15" s="50">
        <v>20</v>
      </c>
      <c r="F15" s="51">
        <v>5804</v>
      </c>
      <c r="G15" s="11"/>
      <c r="H15" s="82">
        <f t="shared" si="0"/>
        <v>0</v>
      </c>
    </row>
    <row r="16" spans="1:9" ht="24" customHeight="1" x14ac:dyDescent="0.2">
      <c r="B16" s="48" t="s">
        <v>30</v>
      </c>
      <c r="C16" s="49" t="s">
        <v>31</v>
      </c>
      <c r="D16" s="48" t="s">
        <v>29</v>
      </c>
      <c r="E16" s="50">
        <v>50</v>
      </c>
      <c r="F16" s="51">
        <v>36338</v>
      </c>
      <c r="G16" s="11"/>
      <c r="H16" s="82">
        <f t="shared" si="0"/>
        <v>0</v>
      </c>
    </row>
    <row r="17" spans="2:9" ht="45" customHeight="1" x14ac:dyDescent="0.2">
      <c r="B17" s="48" t="s">
        <v>32</v>
      </c>
      <c r="C17" s="49" t="s">
        <v>33</v>
      </c>
      <c r="D17" s="48" t="s">
        <v>29</v>
      </c>
      <c r="E17" s="50">
        <v>100</v>
      </c>
      <c r="F17" s="51">
        <v>9930</v>
      </c>
      <c r="G17" s="11"/>
      <c r="H17" s="82">
        <f>ROUND(G17*E17,0)</f>
        <v>0</v>
      </c>
    </row>
    <row r="18" spans="2:9" ht="18.399999999999999" customHeight="1" x14ac:dyDescent="0.2">
      <c r="B18" s="48" t="s">
        <v>34</v>
      </c>
      <c r="C18" s="49" t="s">
        <v>35</v>
      </c>
      <c r="D18" s="48" t="s">
        <v>19</v>
      </c>
      <c r="E18" s="50">
        <v>20</v>
      </c>
      <c r="F18" s="51">
        <v>29661</v>
      </c>
      <c r="G18" s="11"/>
      <c r="H18" s="82">
        <f t="shared" si="0"/>
        <v>0</v>
      </c>
    </row>
    <row r="19" spans="2:9" ht="49.5" customHeight="1" x14ac:dyDescent="0.2">
      <c r="B19" s="48" t="s">
        <v>36</v>
      </c>
      <c r="C19" s="49" t="s">
        <v>37</v>
      </c>
      <c r="D19" s="48" t="s">
        <v>38</v>
      </c>
      <c r="E19" s="50">
        <v>4</v>
      </c>
      <c r="F19" s="51">
        <v>475000</v>
      </c>
      <c r="G19" s="11"/>
      <c r="H19" s="82">
        <f t="shared" si="0"/>
        <v>0</v>
      </c>
    </row>
    <row r="20" spans="2:9" ht="60.95" customHeight="1" thickBot="1" x14ac:dyDescent="0.25">
      <c r="B20" s="48" t="s">
        <v>39</v>
      </c>
      <c r="C20" s="49" t="s">
        <v>40</v>
      </c>
      <c r="D20" s="48" t="s">
        <v>11</v>
      </c>
      <c r="E20" s="50">
        <v>5</v>
      </c>
      <c r="F20" s="51">
        <v>8971</v>
      </c>
      <c r="G20" s="11"/>
      <c r="H20" s="82">
        <f t="shared" si="0"/>
        <v>0</v>
      </c>
    </row>
    <row r="21" spans="2:9" ht="18.399999999999999" customHeight="1" thickBot="1" x14ac:dyDescent="0.25">
      <c r="B21" s="52"/>
      <c r="C21" s="104" t="s">
        <v>41</v>
      </c>
      <c r="D21" s="104"/>
      <c r="E21" s="102"/>
      <c r="F21" s="53"/>
      <c r="G21" s="12"/>
      <c r="H21" s="83">
        <f>SUM(H8:H20)</f>
        <v>0</v>
      </c>
      <c r="I21" s="13"/>
    </row>
    <row r="22" spans="2:9" x14ac:dyDescent="0.2">
      <c r="B22" s="54"/>
      <c r="C22" s="55"/>
      <c r="D22" s="55"/>
      <c r="E22" s="55"/>
      <c r="F22" s="56"/>
      <c r="G22" s="15"/>
      <c r="H22" s="56"/>
    </row>
    <row r="23" spans="2:9" ht="18" customHeight="1" x14ac:dyDescent="0.2">
      <c r="B23" s="45">
        <v>2</v>
      </c>
      <c r="C23" s="57" t="s">
        <v>42</v>
      </c>
      <c r="D23" s="57"/>
      <c r="E23" s="57"/>
      <c r="F23" s="57"/>
      <c r="G23" s="16"/>
      <c r="H23" s="57"/>
    </row>
    <row r="24" spans="2:9" ht="18" customHeight="1" x14ac:dyDescent="0.2">
      <c r="B24" s="48" t="s">
        <v>43</v>
      </c>
      <c r="C24" s="49" t="s">
        <v>44</v>
      </c>
      <c r="D24" s="48" t="s">
        <v>29</v>
      </c>
      <c r="E24" s="50">
        <v>10</v>
      </c>
      <c r="F24" s="51">
        <v>103356</v>
      </c>
      <c r="G24" s="11"/>
      <c r="H24" s="82">
        <f t="shared" ref="H24:H25" si="1">ROUND(G24*E24,0)</f>
        <v>0</v>
      </c>
    </row>
    <row r="25" spans="2:9" ht="22.5" customHeight="1" thickBot="1" x14ac:dyDescent="0.25">
      <c r="B25" s="48" t="s">
        <v>45</v>
      </c>
      <c r="C25" s="49" t="s">
        <v>46</v>
      </c>
      <c r="D25" s="48" t="s">
        <v>19</v>
      </c>
      <c r="E25" s="50">
        <v>2</v>
      </c>
      <c r="F25" s="51">
        <v>421129</v>
      </c>
      <c r="G25" s="11"/>
      <c r="H25" s="82">
        <f t="shared" si="1"/>
        <v>0</v>
      </c>
    </row>
    <row r="26" spans="2:9" ht="20.25" customHeight="1" thickBot="1" x14ac:dyDescent="0.25">
      <c r="B26" s="52"/>
      <c r="C26" s="104" t="s">
        <v>47</v>
      </c>
      <c r="D26" s="104"/>
      <c r="E26" s="102"/>
      <c r="F26" s="53"/>
      <c r="G26" s="12"/>
      <c r="H26" s="83">
        <f>SUM(H24:H25)</f>
        <v>0</v>
      </c>
      <c r="I26" s="13"/>
    </row>
    <row r="27" spans="2:9" x14ac:dyDescent="0.2">
      <c r="B27" s="54"/>
      <c r="C27" s="55"/>
      <c r="D27" s="55"/>
      <c r="E27" s="55"/>
      <c r="F27" s="56"/>
      <c r="G27" s="15"/>
      <c r="H27" s="56"/>
    </row>
    <row r="28" spans="2:9" ht="22.5" customHeight="1" x14ac:dyDescent="0.2">
      <c r="B28" s="45">
        <v>3</v>
      </c>
      <c r="C28" s="57" t="s">
        <v>48</v>
      </c>
      <c r="D28" s="57"/>
      <c r="E28" s="57"/>
      <c r="F28" s="57"/>
      <c r="G28" s="16"/>
      <c r="H28" s="57"/>
    </row>
    <row r="29" spans="2:9" x14ac:dyDescent="0.2">
      <c r="B29" s="48" t="s">
        <v>49</v>
      </c>
      <c r="C29" s="49" t="s">
        <v>50</v>
      </c>
      <c r="D29" s="48" t="s">
        <v>16</v>
      </c>
      <c r="E29" s="50">
        <v>1</v>
      </c>
      <c r="F29" s="51">
        <v>883256</v>
      </c>
      <c r="G29" s="11"/>
      <c r="H29" s="82">
        <f t="shared" ref="H29:H32" si="2">ROUND(G29*E29,0)</f>
        <v>0</v>
      </c>
    </row>
    <row r="30" spans="2:9" x14ac:dyDescent="0.2">
      <c r="B30" s="48" t="s">
        <v>51</v>
      </c>
      <c r="C30" s="49" t="s">
        <v>52</v>
      </c>
      <c r="D30" s="48" t="s">
        <v>16</v>
      </c>
      <c r="E30" s="50">
        <v>1</v>
      </c>
      <c r="F30" s="51">
        <v>1219834</v>
      </c>
      <c r="G30" s="11"/>
      <c r="H30" s="82">
        <f t="shared" si="2"/>
        <v>0</v>
      </c>
    </row>
    <row r="31" spans="2:9" x14ac:dyDescent="0.2">
      <c r="B31" s="48" t="s">
        <v>53</v>
      </c>
      <c r="C31" s="49" t="s">
        <v>54</v>
      </c>
      <c r="D31" s="48" t="s">
        <v>55</v>
      </c>
      <c r="E31" s="50">
        <v>100</v>
      </c>
      <c r="F31" s="51">
        <v>8858</v>
      </c>
      <c r="G31" s="11"/>
      <c r="H31" s="82">
        <f>ROUND(G31*E31,0)</f>
        <v>0</v>
      </c>
    </row>
    <row r="32" spans="2:9" ht="56.1" customHeight="1" thickBot="1" x14ac:dyDescent="0.25">
      <c r="B32" s="48" t="s">
        <v>56</v>
      </c>
      <c r="C32" s="49" t="s">
        <v>57</v>
      </c>
      <c r="D32" s="48" t="s">
        <v>58</v>
      </c>
      <c r="E32" s="50">
        <v>1</v>
      </c>
      <c r="F32" s="51">
        <v>1689600</v>
      </c>
      <c r="G32" s="11"/>
      <c r="H32" s="82">
        <f t="shared" si="2"/>
        <v>0</v>
      </c>
    </row>
    <row r="33" spans="2:9" ht="22.5" customHeight="1" thickBot="1" x14ac:dyDescent="0.25">
      <c r="B33" s="52"/>
      <c r="C33" s="104" t="s">
        <v>59</v>
      </c>
      <c r="D33" s="104"/>
      <c r="E33" s="102"/>
      <c r="F33" s="53"/>
      <c r="G33" s="12"/>
      <c r="H33" s="83">
        <f>SUM(H29:H32)</f>
        <v>0</v>
      </c>
      <c r="I33" s="13"/>
    </row>
    <row r="34" spans="2:9" x14ac:dyDescent="0.2">
      <c r="B34" s="58"/>
      <c r="C34" s="58"/>
      <c r="D34" s="58"/>
      <c r="E34" s="58"/>
      <c r="F34" s="58"/>
      <c r="G34" s="8"/>
      <c r="H34" s="58"/>
    </row>
    <row r="35" spans="2:9" ht="23.25" customHeight="1" x14ac:dyDescent="0.2">
      <c r="B35" s="45">
        <v>4</v>
      </c>
      <c r="C35" s="57" t="s">
        <v>60</v>
      </c>
      <c r="D35" s="57"/>
      <c r="E35" s="57"/>
      <c r="F35" s="57"/>
      <c r="G35" s="16"/>
      <c r="H35" s="57"/>
    </row>
    <row r="36" spans="2:9" ht="23.25" customHeight="1" thickBot="1" x14ac:dyDescent="0.25">
      <c r="B36" s="48" t="s">
        <v>61</v>
      </c>
      <c r="C36" s="49" t="s">
        <v>62</v>
      </c>
      <c r="D36" s="48" t="s">
        <v>63</v>
      </c>
      <c r="E36" s="50">
        <v>1</v>
      </c>
      <c r="F36" s="51">
        <v>37894560</v>
      </c>
      <c r="G36" s="11"/>
      <c r="H36" s="82">
        <f>ROUND(G36*E36,0)</f>
        <v>0</v>
      </c>
    </row>
    <row r="37" spans="2:9" ht="21" customHeight="1" thickBot="1" x14ac:dyDescent="0.25">
      <c r="B37" s="52"/>
      <c r="C37" s="104" t="s">
        <v>64</v>
      </c>
      <c r="D37" s="104"/>
      <c r="E37" s="102"/>
      <c r="F37" s="53"/>
      <c r="G37" s="12"/>
      <c r="H37" s="83">
        <f>SUM(H36:H36)</f>
        <v>0</v>
      </c>
      <c r="I37" s="13"/>
    </row>
    <row r="38" spans="2:9" x14ac:dyDescent="0.2">
      <c r="B38" s="58"/>
      <c r="C38" s="58"/>
      <c r="D38" s="58"/>
      <c r="E38" s="58"/>
      <c r="F38" s="58"/>
      <c r="G38" s="8"/>
      <c r="H38" s="58"/>
    </row>
    <row r="39" spans="2:9" ht="25.5" customHeight="1" x14ac:dyDescent="0.2">
      <c r="B39" s="45">
        <v>5</v>
      </c>
      <c r="C39" s="57" t="s">
        <v>65</v>
      </c>
      <c r="D39" s="57"/>
      <c r="E39" s="57"/>
      <c r="F39" s="57"/>
      <c r="G39" s="16"/>
      <c r="H39" s="57"/>
    </row>
    <row r="40" spans="2:9" ht="25.5" customHeight="1" x14ac:dyDescent="0.2">
      <c r="B40" s="48" t="s">
        <v>66</v>
      </c>
      <c r="C40" s="49" t="s">
        <v>67</v>
      </c>
      <c r="D40" s="48" t="s">
        <v>19</v>
      </c>
      <c r="E40" s="50">
        <v>300</v>
      </c>
      <c r="F40" s="51">
        <v>58500</v>
      </c>
      <c r="G40" s="11"/>
      <c r="H40" s="82">
        <f t="shared" ref="H40:H46" si="3">ROUND(G40*E40,0)</f>
        <v>0</v>
      </c>
    </row>
    <row r="41" spans="2:9" ht="36.75" customHeight="1" x14ac:dyDescent="0.2">
      <c r="B41" s="48" t="s">
        <v>68</v>
      </c>
      <c r="C41" s="49" t="s">
        <v>69</v>
      </c>
      <c r="D41" s="48" t="s">
        <v>29</v>
      </c>
      <c r="E41" s="50">
        <v>5</v>
      </c>
      <c r="F41" s="51">
        <v>37959</v>
      </c>
      <c r="G41" s="11"/>
      <c r="H41" s="82">
        <f t="shared" si="3"/>
        <v>0</v>
      </c>
    </row>
    <row r="42" spans="2:9" ht="81.95" customHeight="1" x14ac:dyDescent="0.2">
      <c r="B42" s="48" t="s">
        <v>70</v>
      </c>
      <c r="C42" s="49" t="s">
        <v>71</v>
      </c>
      <c r="D42" s="48" t="s">
        <v>19</v>
      </c>
      <c r="E42" s="50">
        <v>10</v>
      </c>
      <c r="F42" s="51">
        <v>55032</v>
      </c>
      <c r="G42" s="11"/>
      <c r="H42" s="82">
        <f t="shared" si="3"/>
        <v>0</v>
      </c>
    </row>
    <row r="43" spans="2:9" ht="74.099999999999994" customHeight="1" x14ac:dyDescent="0.2">
      <c r="B43" s="48" t="s">
        <v>72</v>
      </c>
      <c r="C43" s="49" t="s">
        <v>73</v>
      </c>
      <c r="D43" s="48" t="s">
        <v>29</v>
      </c>
      <c r="E43" s="50">
        <v>10</v>
      </c>
      <c r="F43" s="51">
        <v>109323</v>
      </c>
      <c r="G43" s="11"/>
      <c r="H43" s="82">
        <f t="shared" si="3"/>
        <v>0</v>
      </c>
    </row>
    <row r="44" spans="2:9" ht="56.1" customHeight="1" x14ac:dyDescent="0.2">
      <c r="B44" s="48" t="s">
        <v>74</v>
      </c>
      <c r="C44" s="49" t="s">
        <v>75</v>
      </c>
      <c r="D44" s="48" t="s">
        <v>58</v>
      </c>
      <c r="E44" s="50">
        <v>1</v>
      </c>
      <c r="F44" s="51">
        <v>1498717</v>
      </c>
      <c r="G44" s="11"/>
      <c r="H44" s="82">
        <f t="shared" si="3"/>
        <v>0</v>
      </c>
    </row>
    <row r="45" spans="2:9" x14ac:dyDescent="0.2">
      <c r="B45" s="48" t="s">
        <v>76</v>
      </c>
      <c r="C45" s="49" t="s">
        <v>77</v>
      </c>
      <c r="D45" s="48" t="s">
        <v>19</v>
      </c>
      <c r="E45" s="50">
        <v>100</v>
      </c>
      <c r="F45" s="51">
        <v>26737</v>
      </c>
      <c r="G45" s="11"/>
      <c r="H45" s="82">
        <f t="shared" si="3"/>
        <v>0</v>
      </c>
    </row>
    <row r="46" spans="2:9" ht="32.450000000000003" customHeight="1" thickBot="1" x14ac:dyDescent="0.25">
      <c r="B46" s="48" t="s">
        <v>78</v>
      </c>
      <c r="C46" s="49" t="s">
        <v>79</v>
      </c>
      <c r="D46" s="48" t="s">
        <v>29</v>
      </c>
      <c r="E46" s="50">
        <v>50</v>
      </c>
      <c r="F46" s="51">
        <v>52644</v>
      </c>
      <c r="G46" s="11"/>
      <c r="H46" s="82">
        <f t="shared" si="3"/>
        <v>0</v>
      </c>
    </row>
    <row r="47" spans="2:9" ht="18.75" customHeight="1" thickBot="1" x14ac:dyDescent="0.25">
      <c r="B47" s="52"/>
      <c r="C47" s="104" t="s">
        <v>80</v>
      </c>
      <c r="D47" s="104"/>
      <c r="E47" s="102"/>
      <c r="F47" s="53"/>
      <c r="G47" s="12"/>
      <c r="H47" s="83">
        <f>SUM(H40:H46)</f>
        <v>0</v>
      </c>
      <c r="I47" s="13"/>
    </row>
    <row r="48" spans="2:9" x14ac:dyDescent="0.2">
      <c r="B48" s="58"/>
      <c r="C48" s="58"/>
      <c r="D48" s="58"/>
      <c r="E48" s="58"/>
      <c r="F48" s="58"/>
      <c r="G48" s="8"/>
      <c r="H48" s="58"/>
    </row>
    <row r="49" spans="2:12" ht="24.75" customHeight="1" x14ac:dyDescent="0.2">
      <c r="B49" s="45">
        <v>6</v>
      </c>
      <c r="C49" s="57" t="s">
        <v>81</v>
      </c>
      <c r="D49" s="57"/>
      <c r="E49" s="57"/>
      <c r="F49" s="57"/>
      <c r="G49" s="16"/>
      <c r="H49" s="57"/>
    </row>
    <row r="50" spans="2:12" x14ac:dyDescent="0.2">
      <c r="B50" s="48" t="s">
        <v>82</v>
      </c>
      <c r="C50" s="49" t="s">
        <v>83</v>
      </c>
      <c r="D50" s="48" t="s">
        <v>11</v>
      </c>
      <c r="E50" s="50">
        <v>4</v>
      </c>
      <c r="F50" s="51">
        <v>18581</v>
      </c>
      <c r="G50" s="11"/>
      <c r="H50" s="82">
        <f t="shared" ref="H50:H53" si="4">ROUND(G50*E50,0)</f>
        <v>0</v>
      </c>
    </row>
    <row r="51" spans="2:12" ht="24" customHeight="1" x14ac:dyDescent="0.2">
      <c r="B51" s="48" t="s">
        <v>84</v>
      </c>
      <c r="C51" s="49" t="s">
        <v>85</v>
      </c>
      <c r="D51" s="48" t="s">
        <v>19</v>
      </c>
      <c r="E51" s="50">
        <v>40</v>
      </c>
      <c r="F51" s="51">
        <v>116174</v>
      </c>
      <c r="G51" s="11"/>
      <c r="H51" s="82">
        <f t="shared" si="4"/>
        <v>0</v>
      </c>
    </row>
    <row r="52" spans="2:12" x14ac:dyDescent="0.2">
      <c r="B52" s="48" t="s">
        <v>86</v>
      </c>
      <c r="C52" s="49" t="s">
        <v>87</v>
      </c>
      <c r="D52" s="48" t="s">
        <v>11</v>
      </c>
      <c r="E52" s="50">
        <v>4</v>
      </c>
      <c r="F52" s="51">
        <v>397958</v>
      </c>
      <c r="G52" s="11"/>
      <c r="H52" s="82">
        <f t="shared" si="4"/>
        <v>0</v>
      </c>
    </row>
    <row r="53" spans="2:12" ht="24.75" customHeight="1" thickBot="1" x14ac:dyDescent="0.25">
      <c r="B53" s="48" t="s">
        <v>88</v>
      </c>
      <c r="C53" s="49" t="s">
        <v>89</v>
      </c>
      <c r="D53" s="48" t="s">
        <v>11</v>
      </c>
      <c r="E53" s="50">
        <v>2</v>
      </c>
      <c r="F53" s="51">
        <v>46930</v>
      </c>
      <c r="G53" s="11"/>
      <c r="H53" s="82">
        <f t="shared" si="4"/>
        <v>0</v>
      </c>
    </row>
    <row r="54" spans="2:12" ht="19.5" customHeight="1" thickBot="1" x14ac:dyDescent="0.25">
      <c r="B54" s="52"/>
      <c r="C54" s="104" t="s">
        <v>90</v>
      </c>
      <c r="D54" s="104"/>
      <c r="E54" s="102"/>
      <c r="F54" s="53"/>
      <c r="G54" s="17"/>
      <c r="H54" s="83">
        <f>SUM(H50:H53)</f>
        <v>0</v>
      </c>
      <c r="I54" s="13"/>
    </row>
    <row r="55" spans="2:12" x14ac:dyDescent="0.2">
      <c r="B55" s="58"/>
      <c r="C55" s="58"/>
      <c r="D55" s="58"/>
      <c r="E55" s="58"/>
      <c r="F55" s="58"/>
      <c r="G55" s="8"/>
      <c r="H55" s="58"/>
    </row>
    <row r="56" spans="2:12" x14ac:dyDescent="0.2">
      <c r="B56" s="45">
        <v>7</v>
      </c>
      <c r="C56" s="57" t="s">
        <v>91</v>
      </c>
      <c r="D56" s="57"/>
      <c r="E56" s="57"/>
      <c r="F56" s="57"/>
      <c r="G56" s="16"/>
      <c r="H56" s="57"/>
    </row>
    <row r="57" spans="2:12" ht="51.6" customHeight="1" thickBot="1" x14ac:dyDescent="0.25">
      <c r="B57" s="48" t="s">
        <v>92</v>
      </c>
      <c r="C57" s="49" t="s">
        <v>93</v>
      </c>
      <c r="D57" s="48" t="s">
        <v>19</v>
      </c>
      <c r="E57" s="50">
        <v>120</v>
      </c>
      <c r="F57" s="51">
        <v>79018</v>
      </c>
      <c r="G57" s="11"/>
      <c r="H57" s="82">
        <f>ROUND(G57*E57,0)</f>
        <v>0</v>
      </c>
    </row>
    <row r="58" spans="2:12" ht="13.5" thickBot="1" x14ac:dyDescent="0.25">
      <c r="B58" s="52"/>
      <c r="C58" s="104" t="s">
        <v>94</v>
      </c>
      <c r="D58" s="104"/>
      <c r="E58" s="102"/>
      <c r="F58" s="53"/>
      <c r="G58" s="12"/>
      <c r="H58" s="83">
        <f>SUM(H57:H57)</f>
        <v>0</v>
      </c>
      <c r="I58" s="13"/>
      <c r="L58" s="18"/>
    </row>
    <row r="59" spans="2:12" x14ac:dyDescent="0.2">
      <c r="B59" s="42"/>
      <c r="C59" s="42"/>
      <c r="D59" s="42"/>
      <c r="E59" s="42"/>
      <c r="F59" s="42"/>
      <c r="G59" s="5"/>
      <c r="H59" s="42"/>
      <c r="L59" s="18"/>
    </row>
    <row r="60" spans="2:12" ht="24.75" customHeight="1" x14ac:dyDescent="0.2">
      <c r="B60" s="45">
        <v>8</v>
      </c>
      <c r="C60" s="57" t="s">
        <v>95</v>
      </c>
      <c r="D60" s="57"/>
      <c r="E60" s="57"/>
      <c r="F60" s="57"/>
      <c r="G60" s="16"/>
      <c r="H60" s="57"/>
      <c r="L60" s="18"/>
    </row>
    <row r="61" spans="2:12" ht="22.5" x14ac:dyDescent="0.2">
      <c r="B61" s="48" t="s">
        <v>96</v>
      </c>
      <c r="C61" s="59" t="s">
        <v>97</v>
      </c>
      <c r="D61" s="48" t="s">
        <v>29</v>
      </c>
      <c r="E61" s="50">
        <v>3</v>
      </c>
      <c r="F61" s="51">
        <v>43826</v>
      </c>
      <c r="G61" s="11"/>
      <c r="H61" s="82">
        <f t="shared" ref="H61:H70" si="5">ROUND(G61*E61,0)</f>
        <v>0</v>
      </c>
      <c r="L61" s="18"/>
    </row>
    <row r="62" spans="2:12" x14ac:dyDescent="0.2">
      <c r="B62" s="48" t="s">
        <v>98</v>
      </c>
      <c r="C62" s="59" t="s">
        <v>99</v>
      </c>
      <c r="D62" s="48" t="s">
        <v>11</v>
      </c>
      <c r="E62" s="50">
        <v>1</v>
      </c>
      <c r="F62" s="51">
        <v>563371</v>
      </c>
      <c r="G62" s="11"/>
      <c r="H62" s="82">
        <f t="shared" si="5"/>
        <v>0</v>
      </c>
    </row>
    <row r="63" spans="2:12" x14ac:dyDescent="0.2">
      <c r="B63" s="48" t="s">
        <v>100</v>
      </c>
      <c r="C63" s="59" t="s">
        <v>101</v>
      </c>
      <c r="D63" s="48" t="s">
        <v>11</v>
      </c>
      <c r="E63" s="50">
        <v>1</v>
      </c>
      <c r="F63" s="51">
        <v>644468</v>
      </c>
      <c r="G63" s="11"/>
      <c r="H63" s="82">
        <f t="shared" si="5"/>
        <v>0</v>
      </c>
    </row>
    <row r="64" spans="2:12" ht="34.5" customHeight="1" x14ac:dyDescent="0.2">
      <c r="B64" s="48" t="s">
        <v>102</v>
      </c>
      <c r="C64" s="59" t="s">
        <v>97</v>
      </c>
      <c r="D64" s="48" t="s">
        <v>11</v>
      </c>
      <c r="E64" s="50">
        <v>1</v>
      </c>
      <c r="F64" s="51">
        <v>143044</v>
      </c>
      <c r="G64" s="11"/>
      <c r="H64" s="82">
        <f t="shared" si="5"/>
        <v>0</v>
      </c>
    </row>
    <row r="65" spans="2:9" ht="54" customHeight="1" x14ac:dyDescent="0.2">
      <c r="B65" s="48" t="s">
        <v>103</v>
      </c>
      <c r="C65" s="59" t="s">
        <v>104</v>
      </c>
      <c r="D65" s="48" t="s">
        <v>11</v>
      </c>
      <c r="E65" s="50">
        <v>2</v>
      </c>
      <c r="F65" s="51">
        <v>110257</v>
      </c>
      <c r="G65" s="11"/>
      <c r="H65" s="82">
        <f t="shared" si="5"/>
        <v>0</v>
      </c>
    </row>
    <row r="66" spans="2:9" ht="49.5" customHeight="1" x14ac:dyDescent="0.2">
      <c r="B66" s="48" t="s">
        <v>105</v>
      </c>
      <c r="C66" s="59" t="s">
        <v>106</v>
      </c>
      <c r="D66" s="48" t="s">
        <v>29</v>
      </c>
      <c r="E66" s="50">
        <v>5</v>
      </c>
      <c r="F66" s="51">
        <v>67439</v>
      </c>
      <c r="G66" s="11"/>
      <c r="H66" s="82">
        <f t="shared" si="5"/>
        <v>0</v>
      </c>
    </row>
    <row r="67" spans="2:9" ht="36.6" customHeight="1" x14ac:dyDescent="0.2">
      <c r="B67" s="48" t="s">
        <v>107</v>
      </c>
      <c r="C67" s="59" t="s">
        <v>108</v>
      </c>
      <c r="D67" s="48" t="s">
        <v>29</v>
      </c>
      <c r="E67" s="50">
        <v>1</v>
      </c>
      <c r="F67" s="51">
        <v>72836</v>
      </c>
      <c r="G67" s="11"/>
      <c r="H67" s="82">
        <f t="shared" si="5"/>
        <v>0</v>
      </c>
    </row>
    <row r="68" spans="2:9" ht="33" customHeight="1" x14ac:dyDescent="0.2">
      <c r="B68" s="48" t="s">
        <v>109</v>
      </c>
      <c r="C68" s="59" t="s">
        <v>110</v>
      </c>
      <c r="D68" s="48" t="s">
        <v>29</v>
      </c>
      <c r="E68" s="50">
        <v>1</v>
      </c>
      <c r="F68" s="51">
        <v>189621</v>
      </c>
      <c r="G68" s="11"/>
      <c r="H68" s="82">
        <f t="shared" si="5"/>
        <v>0</v>
      </c>
    </row>
    <row r="69" spans="2:9" ht="24.95" customHeight="1" x14ac:dyDescent="0.2">
      <c r="B69" s="48" t="s">
        <v>111</v>
      </c>
      <c r="C69" s="59" t="s">
        <v>112</v>
      </c>
      <c r="D69" s="48" t="s">
        <v>29</v>
      </c>
      <c r="E69" s="50">
        <v>5</v>
      </c>
      <c r="F69" s="51">
        <v>34894</v>
      </c>
      <c r="G69" s="11"/>
      <c r="H69" s="82">
        <f t="shared" si="5"/>
        <v>0</v>
      </c>
    </row>
    <row r="70" spans="2:9" ht="34.5" thickBot="1" x14ac:dyDescent="0.25">
      <c r="B70" s="48" t="s">
        <v>113</v>
      </c>
      <c r="C70" s="59" t="s">
        <v>114</v>
      </c>
      <c r="D70" s="48" t="s">
        <v>29</v>
      </c>
      <c r="E70" s="50">
        <v>10</v>
      </c>
      <c r="F70" s="51">
        <v>22316</v>
      </c>
      <c r="G70" s="11"/>
      <c r="H70" s="82">
        <f t="shared" si="5"/>
        <v>0</v>
      </c>
    </row>
    <row r="71" spans="2:9" ht="13.5" thickBot="1" x14ac:dyDescent="0.25">
      <c r="B71" s="52"/>
      <c r="C71" s="102" t="s">
        <v>115</v>
      </c>
      <c r="D71" s="103"/>
      <c r="E71" s="103"/>
      <c r="F71" s="53"/>
      <c r="G71" s="12"/>
      <c r="H71" s="83">
        <f>SUM(H61:H70)</f>
        <v>0</v>
      </c>
      <c r="I71" s="13"/>
    </row>
    <row r="72" spans="2:9" x14ac:dyDescent="0.2">
      <c r="B72" s="54"/>
      <c r="C72" s="55"/>
      <c r="D72" s="55"/>
      <c r="E72" s="55"/>
      <c r="F72" s="61"/>
      <c r="G72" s="19"/>
      <c r="H72" s="56"/>
    </row>
    <row r="73" spans="2:9" ht="24.75" customHeight="1" x14ac:dyDescent="0.2">
      <c r="B73" s="45">
        <v>9</v>
      </c>
      <c r="C73" s="57" t="s">
        <v>116</v>
      </c>
      <c r="D73" s="57"/>
      <c r="E73" s="57"/>
      <c r="F73" s="57"/>
      <c r="G73" s="16"/>
      <c r="H73" s="57"/>
    </row>
    <row r="74" spans="2:9" ht="22.5" x14ac:dyDescent="0.2">
      <c r="B74" s="48" t="s">
        <v>117</v>
      </c>
      <c r="C74" s="59" t="s">
        <v>118</v>
      </c>
      <c r="D74" s="48" t="s">
        <v>11</v>
      </c>
      <c r="E74" s="50">
        <v>12</v>
      </c>
      <c r="F74" s="51">
        <v>154165</v>
      </c>
      <c r="G74" s="11"/>
      <c r="H74" s="82">
        <f t="shared" ref="H74:H89" si="6">ROUND(G74*E74,0)</f>
        <v>0</v>
      </c>
    </row>
    <row r="75" spans="2:9" ht="22.5" x14ac:dyDescent="0.2">
      <c r="B75" s="48" t="s">
        <v>119</v>
      </c>
      <c r="C75" s="59" t="s">
        <v>120</v>
      </c>
      <c r="D75" s="48" t="s">
        <v>11</v>
      </c>
      <c r="E75" s="50">
        <v>1</v>
      </c>
      <c r="F75" s="51">
        <v>60327</v>
      </c>
      <c r="G75" s="11"/>
      <c r="H75" s="82">
        <f t="shared" si="6"/>
        <v>0</v>
      </c>
    </row>
    <row r="76" spans="2:9" ht="32.1" customHeight="1" x14ac:dyDescent="0.2">
      <c r="B76" s="48" t="s">
        <v>121</v>
      </c>
      <c r="C76" s="59" t="s">
        <v>122</v>
      </c>
      <c r="D76" s="48" t="s">
        <v>11</v>
      </c>
      <c r="E76" s="50">
        <v>1</v>
      </c>
      <c r="F76" s="51">
        <v>142251</v>
      </c>
      <c r="G76" s="11"/>
      <c r="H76" s="82">
        <f t="shared" si="6"/>
        <v>0</v>
      </c>
    </row>
    <row r="77" spans="2:9" x14ac:dyDescent="0.2">
      <c r="B77" s="48" t="s">
        <v>123</v>
      </c>
      <c r="C77" s="59" t="s">
        <v>124</v>
      </c>
      <c r="D77" s="48" t="s">
        <v>29</v>
      </c>
      <c r="E77" s="50">
        <v>10</v>
      </c>
      <c r="F77" s="51">
        <v>7039</v>
      </c>
      <c r="G77" s="11"/>
      <c r="H77" s="82">
        <f t="shared" si="6"/>
        <v>0</v>
      </c>
    </row>
    <row r="78" spans="2:9" ht="39" customHeight="1" x14ac:dyDescent="0.2">
      <c r="B78" s="48" t="s">
        <v>125</v>
      </c>
      <c r="C78" s="59" t="s">
        <v>126</v>
      </c>
      <c r="D78" s="48" t="s">
        <v>11</v>
      </c>
      <c r="E78" s="50">
        <v>10</v>
      </c>
      <c r="F78" s="51">
        <v>37398</v>
      </c>
      <c r="G78" s="11"/>
      <c r="H78" s="82">
        <f t="shared" si="6"/>
        <v>0</v>
      </c>
    </row>
    <row r="79" spans="2:9" x14ac:dyDescent="0.2">
      <c r="B79" s="48" t="s">
        <v>127</v>
      </c>
      <c r="C79" s="59" t="s">
        <v>128</v>
      </c>
      <c r="D79" s="48" t="s">
        <v>11</v>
      </c>
      <c r="E79" s="50">
        <v>3</v>
      </c>
      <c r="F79" s="51">
        <v>114834</v>
      </c>
      <c r="G79" s="11"/>
      <c r="H79" s="82">
        <f t="shared" si="6"/>
        <v>0</v>
      </c>
    </row>
    <row r="80" spans="2:9" ht="45" x14ac:dyDescent="0.2">
      <c r="B80" s="48" t="s">
        <v>129</v>
      </c>
      <c r="C80" s="59" t="s">
        <v>130</v>
      </c>
      <c r="D80" s="48" t="s">
        <v>11</v>
      </c>
      <c r="E80" s="50">
        <v>1</v>
      </c>
      <c r="F80" s="51">
        <v>37894560</v>
      </c>
      <c r="G80" s="11"/>
      <c r="H80" s="82">
        <f t="shared" si="6"/>
        <v>0</v>
      </c>
    </row>
    <row r="81" spans="2:9" ht="22.5" x14ac:dyDescent="0.2">
      <c r="B81" s="48" t="s">
        <v>131</v>
      </c>
      <c r="C81" s="59" t="s">
        <v>132</v>
      </c>
      <c r="D81" s="48" t="s">
        <v>29</v>
      </c>
      <c r="E81" s="50">
        <v>50</v>
      </c>
      <c r="F81" s="51">
        <v>11878</v>
      </c>
      <c r="G81" s="11"/>
      <c r="H81" s="82">
        <f t="shared" si="6"/>
        <v>0</v>
      </c>
    </row>
    <row r="82" spans="2:9" x14ac:dyDescent="0.2">
      <c r="B82" s="48" t="s">
        <v>133</v>
      </c>
      <c r="C82" s="59" t="s">
        <v>134</v>
      </c>
      <c r="D82" s="48" t="s">
        <v>11</v>
      </c>
      <c r="E82" s="50">
        <v>5</v>
      </c>
      <c r="F82" s="51">
        <v>24718</v>
      </c>
      <c r="G82" s="11"/>
      <c r="H82" s="82">
        <f t="shared" si="6"/>
        <v>0</v>
      </c>
    </row>
    <row r="83" spans="2:9" ht="33.75" x14ac:dyDescent="0.2">
      <c r="B83" s="48" t="s">
        <v>135</v>
      </c>
      <c r="C83" s="59" t="s">
        <v>136</v>
      </c>
      <c r="D83" s="48" t="s">
        <v>29</v>
      </c>
      <c r="E83" s="50">
        <v>10</v>
      </c>
      <c r="F83" s="51">
        <v>19073</v>
      </c>
      <c r="G83" s="11"/>
      <c r="H83" s="82">
        <f t="shared" si="6"/>
        <v>0</v>
      </c>
    </row>
    <row r="84" spans="2:9" ht="22.5" x14ac:dyDescent="0.2">
      <c r="B84" s="48" t="s">
        <v>137</v>
      </c>
      <c r="C84" s="59" t="s">
        <v>138</v>
      </c>
      <c r="D84" s="48" t="s">
        <v>29</v>
      </c>
      <c r="E84" s="50">
        <v>2</v>
      </c>
      <c r="F84" s="51">
        <v>23928</v>
      </c>
      <c r="G84" s="11"/>
      <c r="H84" s="82">
        <f t="shared" si="6"/>
        <v>0</v>
      </c>
    </row>
    <row r="85" spans="2:9" ht="22.5" x14ac:dyDescent="0.2">
      <c r="B85" s="48" t="s">
        <v>139</v>
      </c>
      <c r="C85" s="59" t="s">
        <v>140</v>
      </c>
      <c r="D85" s="48" t="s">
        <v>29</v>
      </c>
      <c r="E85" s="50">
        <v>30</v>
      </c>
      <c r="F85" s="51">
        <v>28073</v>
      </c>
      <c r="G85" s="11"/>
      <c r="H85" s="82">
        <f t="shared" si="6"/>
        <v>0</v>
      </c>
    </row>
    <row r="86" spans="2:9" ht="57" customHeight="1" x14ac:dyDescent="0.2">
      <c r="B86" s="48" t="s">
        <v>141</v>
      </c>
      <c r="C86" s="59" t="s">
        <v>142</v>
      </c>
      <c r="D86" s="48" t="s">
        <v>11</v>
      </c>
      <c r="E86" s="50">
        <v>1</v>
      </c>
      <c r="F86" s="51">
        <v>15553</v>
      </c>
      <c r="G86" s="11"/>
      <c r="H86" s="82">
        <f t="shared" si="6"/>
        <v>0</v>
      </c>
    </row>
    <row r="87" spans="2:9" ht="30.95" customHeight="1" x14ac:dyDescent="0.2">
      <c r="B87" s="48" t="s">
        <v>143</v>
      </c>
      <c r="C87" s="59" t="s">
        <v>144</v>
      </c>
      <c r="D87" s="48" t="s">
        <v>11</v>
      </c>
      <c r="E87" s="50">
        <v>1</v>
      </c>
      <c r="F87" s="51">
        <v>18298</v>
      </c>
      <c r="G87" s="11"/>
      <c r="H87" s="82">
        <f t="shared" si="6"/>
        <v>0</v>
      </c>
    </row>
    <row r="88" spans="2:9" ht="26.45" customHeight="1" x14ac:dyDescent="0.2">
      <c r="B88" s="48" t="s">
        <v>145</v>
      </c>
      <c r="C88" s="59" t="s">
        <v>146</v>
      </c>
      <c r="D88" s="48" t="s">
        <v>11</v>
      </c>
      <c r="E88" s="50">
        <v>4</v>
      </c>
      <c r="F88" s="51">
        <v>19123</v>
      </c>
      <c r="G88" s="11"/>
      <c r="H88" s="82">
        <f t="shared" si="6"/>
        <v>0</v>
      </c>
    </row>
    <row r="89" spans="2:9" ht="13.5" thickBot="1" x14ac:dyDescent="0.25">
      <c r="B89" s="48" t="s">
        <v>147</v>
      </c>
      <c r="C89" s="59" t="s">
        <v>148</v>
      </c>
      <c r="D89" s="48" t="s">
        <v>11</v>
      </c>
      <c r="E89" s="50">
        <v>7</v>
      </c>
      <c r="F89" s="51">
        <v>43123</v>
      </c>
      <c r="G89" s="11"/>
      <c r="H89" s="82">
        <f t="shared" si="6"/>
        <v>0</v>
      </c>
    </row>
    <row r="90" spans="2:9" ht="13.5" thickBot="1" x14ac:dyDescent="0.25">
      <c r="B90" s="52"/>
      <c r="C90" s="102" t="s">
        <v>149</v>
      </c>
      <c r="D90" s="103"/>
      <c r="E90" s="103"/>
      <c r="F90" s="53"/>
      <c r="G90" s="12"/>
      <c r="H90" s="83">
        <f>SUM(H74:H89)</f>
        <v>0</v>
      </c>
      <c r="I90" s="13"/>
    </row>
    <row r="91" spans="2:9" x14ac:dyDescent="0.2">
      <c r="B91" s="62"/>
      <c r="C91" s="62"/>
      <c r="D91" s="62"/>
      <c r="E91" s="62"/>
      <c r="F91" s="62"/>
      <c r="G91" s="20"/>
      <c r="H91" s="84"/>
    </row>
    <row r="92" spans="2:9" x14ac:dyDescent="0.2">
      <c r="B92" s="45">
        <v>10</v>
      </c>
      <c r="C92" s="63" t="s">
        <v>150</v>
      </c>
      <c r="D92" s="64"/>
      <c r="E92" s="64"/>
      <c r="F92" s="64"/>
      <c r="G92" s="21"/>
      <c r="H92" s="85"/>
    </row>
    <row r="93" spans="2:9" x14ac:dyDescent="0.2">
      <c r="B93" s="48" t="s">
        <v>151</v>
      </c>
      <c r="C93" s="59" t="s">
        <v>152</v>
      </c>
      <c r="D93" s="48" t="s">
        <v>11</v>
      </c>
      <c r="E93" s="50">
        <v>15</v>
      </c>
      <c r="F93" s="51">
        <v>461796</v>
      </c>
      <c r="G93" s="11"/>
      <c r="H93" s="82">
        <f t="shared" ref="H93:H94" si="7">ROUND(G93*E93,0)</f>
        <v>0</v>
      </c>
    </row>
    <row r="94" spans="2:9" ht="23.25" thickBot="1" x14ac:dyDescent="0.25">
      <c r="B94" s="48" t="s">
        <v>153</v>
      </c>
      <c r="C94" s="59" t="s">
        <v>154</v>
      </c>
      <c r="D94" s="48" t="s">
        <v>11</v>
      </c>
      <c r="E94" s="50">
        <v>1</v>
      </c>
      <c r="F94" s="65">
        <v>2112000</v>
      </c>
      <c r="G94" s="11"/>
      <c r="H94" s="82">
        <f t="shared" si="7"/>
        <v>0</v>
      </c>
    </row>
    <row r="95" spans="2:9" ht="13.5" thickBot="1" x14ac:dyDescent="0.25">
      <c r="B95" s="52"/>
      <c r="C95" s="66" t="s">
        <v>155</v>
      </c>
      <c r="D95" s="67"/>
      <c r="E95" s="67"/>
      <c r="F95" s="67"/>
      <c r="G95" s="22"/>
      <c r="H95" s="83">
        <f>SUM(H93:H94)</f>
        <v>0</v>
      </c>
      <c r="I95" s="13"/>
    </row>
    <row r="96" spans="2:9" x14ac:dyDescent="0.2">
      <c r="B96" s="62"/>
      <c r="C96" s="62"/>
      <c r="D96" s="62"/>
      <c r="E96" s="62"/>
      <c r="F96" s="62"/>
      <c r="G96" s="20"/>
      <c r="H96" s="84"/>
    </row>
    <row r="97" spans="2:9" x14ac:dyDescent="0.2">
      <c r="B97" s="68">
        <v>11</v>
      </c>
      <c r="C97" s="69" t="s">
        <v>156</v>
      </c>
      <c r="D97" s="69"/>
      <c r="E97" s="69"/>
      <c r="F97" s="69"/>
      <c r="G97" s="23"/>
      <c r="H97" s="69"/>
    </row>
    <row r="98" spans="2:9" ht="22.5" x14ac:dyDescent="0.2">
      <c r="B98" s="48" t="s">
        <v>157</v>
      </c>
      <c r="C98" s="59" t="s">
        <v>158</v>
      </c>
      <c r="D98" s="48" t="s">
        <v>26</v>
      </c>
      <c r="E98" s="50">
        <v>70</v>
      </c>
      <c r="F98" s="51">
        <v>37689</v>
      </c>
      <c r="G98" s="11"/>
      <c r="H98" s="82">
        <f t="shared" ref="H98:H103" si="8">ROUND(G98*E98,0)</f>
        <v>0</v>
      </c>
    </row>
    <row r="99" spans="2:9" ht="22.5" x14ac:dyDescent="0.2">
      <c r="B99" s="48" t="s">
        <v>159</v>
      </c>
      <c r="C99" s="49" t="s">
        <v>160</v>
      </c>
      <c r="D99" s="48" t="s">
        <v>26</v>
      </c>
      <c r="E99" s="50">
        <v>1979.2810500000001</v>
      </c>
      <c r="F99" s="51">
        <v>26942</v>
      </c>
      <c r="G99" s="11"/>
      <c r="H99" s="82">
        <f t="shared" si="8"/>
        <v>0</v>
      </c>
    </row>
    <row r="100" spans="2:9" ht="40.5" customHeight="1" x14ac:dyDescent="0.2">
      <c r="B100" s="48" t="s">
        <v>161</v>
      </c>
      <c r="C100" s="59" t="s">
        <v>162</v>
      </c>
      <c r="D100" s="48" t="s">
        <v>26</v>
      </c>
      <c r="E100" s="50">
        <v>100</v>
      </c>
      <c r="F100" s="51">
        <v>30693</v>
      </c>
      <c r="G100" s="11"/>
      <c r="H100" s="82">
        <f t="shared" si="8"/>
        <v>0</v>
      </c>
    </row>
    <row r="101" spans="2:9" ht="33.75" x14ac:dyDescent="0.2">
      <c r="B101" s="48" t="s">
        <v>163</v>
      </c>
      <c r="C101" s="59" t="s">
        <v>164</v>
      </c>
      <c r="D101" s="48" t="s">
        <v>26</v>
      </c>
      <c r="E101" s="50">
        <v>30</v>
      </c>
      <c r="F101" s="51">
        <v>31056</v>
      </c>
      <c r="G101" s="11"/>
      <c r="H101" s="82">
        <f t="shared" si="8"/>
        <v>0</v>
      </c>
    </row>
    <row r="102" spans="2:9" ht="33" customHeight="1" x14ac:dyDescent="0.2">
      <c r="B102" s="48" t="s">
        <v>165</v>
      </c>
      <c r="C102" s="59" t="s">
        <v>166</v>
      </c>
      <c r="D102" s="48" t="s">
        <v>26</v>
      </c>
      <c r="E102" s="50">
        <v>20</v>
      </c>
      <c r="F102" s="51">
        <v>25859</v>
      </c>
      <c r="G102" s="11"/>
      <c r="H102" s="82">
        <f t="shared" si="8"/>
        <v>0</v>
      </c>
    </row>
    <row r="103" spans="2:9" ht="13.5" thickBot="1" x14ac:dyDescent="0.25">
      <c r="B103" s="48" t="s">
        <v>167</v>
      </c>
      <c r="C103" s="59" t="s">
        <v>168</v>
      </c>
      <c r="D103" s="48" t="s">
        <v>26</v>
      </c>
      <c r="E103" s="50">
        <v>70</v>
      </c>
      <c r="F103" s="51">
        <v>26749</v>
      </c>
      <c r="G103" s="11"/>
      <c r="H103" s="82">
        <f t="shared" si="8"/>
        <v>0</v>
      </c>
    </row>
    <row r="104" spans="2:9" ht="13.5" thickBot="1" x14ac:dyDescent="0.25">
      <c r="B104" s="52"/>
      <c r="C104" s="104" t="s">
        <v>169</v>
      </c>
      <c r="D104" s="104"/>
      <c r="E104" s="102"/>
      <c r="F104" s="53"/>
      <c r="G104" s="12"/>
      <c r="H104" s="83">
        <f>SUM(H98:H103)</f>
        <v>0</v>
      </c>
      <c r="I104" s="13"/>
    </row>
    <row r="105" spans="2:9" x14ac:dyDescent="0.2">
      <c r="B105" s="62"/>
      <c r="C105" s="62"/>
      <c r="D105" s="62"/>
      <c r="E105" s="62"/>
      <c r="F105" s="62"/>
      <c r="G105" s="20"/>
      <c r="H105" s="84"/>
      <c r="I105" s="13"/>
    </row>
    <row r="106" spans="2:9" x14ac:dyDescent="0.2">
      <c r="B106" s="68">
        <v>12</v>
      </c>
      <c r="C106" s="69" t="s">
        <v>170</v>
      </c>
      <c r="D106" s="69"/>
      <c r="E106" s="69"/>
      <c r="F106" s="69"/>
      <c r="G106" s="23"/>
      <c r="H106" s="69"/>
    </row>
    <row r="107" spans="2:9" ht="33.75" x14ac:dyDescent="0.2">
      <c r="B107" s="48" t="s">
        <v>171</v>
      </c>
      <c r="C107" s="59" t="s">
        <v>172</v>
      </c>
      <c r="D107" s="48" t="s">
        <v>11</v>
      </c>
      <c r="E107" s="50">
        <v>1</v>
      </c>
      <c r="F107" s="51">
        <v>507505</v>
      </c>
      <c r="G107" s="11"/>
      <c r="H107" s="82">
        <f t="shared" ref="H107:H111" si="9">ROUND(G107*E107,0)</f>
        <v>0</v>
      </c>
      <c r="I107" s="13"/>
    </row>
    <row r="108" spans="2:9" ht="22.5" x14ac:dyDescent="0.2">
      <c r="B108" s="48" t="s">
        <v>173</v>
      </c>
      <c r="C108" s="59" t="s">
        <v>174</v>
      </c>
      <c r="D108" s="48" t="s">
        <v>11</v>
      </c>
      <c r="E108" s="50">
        <v>4</v>
      </c>
      <c r="F108" s="51">
        <v>1689600</v>
      </c>
      <c r="G108" s="11"/>
      <c r="H108" s="82">
        <f t="shared" si="9"/>
        <v>0</v>
      </c>
    </row>
    <row r="109" spans="2:9" ht="45" x14ac:dyDescent="0.2">
      <c r="B109" s="48" t="s">
        <v>175</v>
      </c>
      <c r="C109" s="59" t="s">
        <v>176</v>
      </c>
      <c r="D109" s="48" t="s">
        <v>38</v>
      </c>
      <c r="E109" s="50">
        <v>6</v>
      </c>
      <c r="F109" s="51">
        <v>2766394</v>
      </c>
      <c r="G109" s="11"/>
      <c r="H109" s="82">
        <f t="shared" si="9"/>
        <v>0</v>
      </c>
    </row>
    <row r="110" spans="2:9" ht="36.75" customHeight="1" x14ac:dyDescent="0.2">
      <c r="B110" s="48" t="s">
        <v>177</v>
      </c>
      <c r="C110" s="59" t="s">
        <v>178</v>
      </c>
      <c r="D110" s="48" t="s">
        <v>26</v>
      </c>
      <c r="E110" s="50">
        <v>30</v>
      </c>
      <c r="F110" s="51">
        <v>252506</v>
      </c>
      <c r="G110" s="11"/>
      <c r="H110" s="82">
        <f t="shared" si="9"/>
        <v>0</v>
      </c>
    </row>
    <row r="111" spans="2:9" ht="34.5" thickBot="1" x14ac:dyDescent="0.25">
      <c r="B111" s="48" t="s">
        <v>179</v>
      </c>
      <c r="C111" s="59" t="s">
        <v>180</v>
      </c>
      <c r="D111" s="48" t="s">
        <v>11</v>
      </c>
      <c r="E111" s="50">
        <v>1</v>
      </c>
      <c r="F111" s="51">
        <v>953256</v>
      </c>
      <c r="G111" s="11"/>
      <c r="H111" s="82">
        <f t="shared" si="9"/>
        <v>0</v>
      </c>
    </row>
    <row r="112" spans="2:9" ht="13.5" thickBot="1" x14ac:dyDescent="0.25">
      <c r="B112" s="52"/>
      <c r="C112" s="104" t="s">
        <v>181</v>
      </c>
      <c r="D112" s="104"/>
      <c r="E112" s="102"/>
      <c r="F112" s="53"/>
      <c r="G112" s="12"/>
      <c r="H112" s="83">
        <f>SUM(H107:H111)</f>
        <v>0</v>
      </c>
      <c r="I112" s="13"/>
    </row>
    <row r="113" spans="2:9" x14ac:dyDescent="0.2">
      <c r="B113" s="38"/>
      <c r="C113" s="60"/>
      <c r="D113" s="60"/>
      <c r="E113" s="60"/>
      <c r="F113" s="53"/>
      <c r="G113" s="12"/>
      <c r="H113" s="86"/>
    </row>
    <row r="114" spans="2:9" x14ac:dyDescent="0.2">
      <c r="B114" s="68">
        <v>13</v>
      </c>
      <c r="C114" s="69" t="s">
        <v>182</v>
      </c>
      <c r="D114" s="69"/>
      <c r="E114" s="69"/>
      <c r="F114" s="69"/>
      <c r="G114" s="23"/>
      <c r="H114" s="69"/>
    </row>
    <row r="115" spans="2:9" ht="36.75" customHeight="1" x14ac:dyDescent="0.2">
      <c r="B115" s="48" t="s">
        <v>183</v>
      </c>
      <c r="C115" s="59" t="s">
        <v>184</v>
      </c>
      <c r="D115" s="48" t="s">
        <v>26</v>
      </c>
      <c r="E115" s="50">
        <v>11</v>
      </c>
      <c r="F115" s="51">
        <v>51632</v>
      </c>
      <c r="G115" s="11"/>
      <c r="H115" s="82">
        <f t="shared" ref="H115:H117" si="10">ROUND(G115*E115,0)</f>
        <v>0</v>
      </c>
    </row>
    <row r="116" spans="2:9" ht="36.75" customHeight="1" x14ac:dyDescent="0.2">
      <c r="B116" s="48" t="s">
        <v>185</v>
      </c>
      <c r="C116" s="59" t="s">
        <v>186</v>
      </c>
      <c r="D116" s="48" t="s">
        <v>19</v>
      </c>
      <c r="E116" s="50">
        <v>11</v>
      </c>
      <c r="F116" s="51">
        <v>31970</v>
      </c>
      <c r="G116" s="11"/>
      <c r="H116" s="82">
        <f t="shared" si="10"/>
        <v>0</v>
      </c>
    </row>
    <row r="117" spans="2:9" ht="36.75" customHeight="1" thickBot="1" x14ac:dyDescent="0.25">
      <c r="B117" s="48" t="s">
        <v>187</v>
      </c>
      <c r="C117" s="59" t="s">
        <v>188</v>
      </c>
      <c r="D117" s="48" t="s">
        <v>16</v>
      </c>
      <c r="E117" s="50">
        <v>1</v>
      </c>
      <c r="F117" s="51">
        <v>917814</v>
      </c>
      <c r="G117" s="11"/>
      <c r="H117" s="82">
        <f t="shared" si="10"/>
        <v>0</v>
      </c>
    </row>
    <row r="118" spans="2:9" ht="13.5" thickBot="1" x14ac:dyDescent="0.25">
      <c r="B118" s="52"/>
      <c r="C118" s="104" t="s">
        <v>189</v>
      </c>
      <c r="D118" s="104"/>
      <c r="E118" s="102"/>
      <c r="F118" s="53"/>
      <c r="G118" s="12"/>
      <c r="H118" s="83">
        <f>SUM(H115:H117)</f>
        <v>0</v>
      </c>
      <c r="I118" s="13"/>
    </row>
    <row r="119" spans="2:9" x14ac:dyDescent="0.2">
      <c r="B119" s="38"/>
      <c r="C119" s="60"/>
      <c r="D119" s="60"/>
      <c r="E119" s="60"/>
      <c r="F119" s="53"/>
      <c r="G119" s="12"/>
      <c r="H119" s="86"/>
    </row>
    <row r="120" spans="2:9" x14ac:dyDescent="0.2">
      <c r="B120" s="45">
        <v>14</v>
      </c>
      <c r="C120" s="63" t="s">
        <v>190</v>
      </c>
      <c r="D120" s="64"/>
      <c r="E120" s="64"/>
      <c r="F120" s="64"/>
      <c r="G120" s="21"/>
      <c r="H120" s="85"/>
    </row>
    <row r="121" spans="2:9" x14ac:dyDescent="0.2">
      <c r="B121" s="48" t="s">
        <v>191</v>
      </c>
      <c r="C121" s="59" t="s">
        <v>192</v>
      </c>
      <c r="D121" s="70" t="s">
        <v>58</v>
      </c>
      <c r="E121" s="71">
        <v>1</v>
      </c>
      <c r="F121" s="65">
        <v>274185</v>
      </c>
      <c r="G121" s="11"/>
      <c r="H121" s="82">
        <f t="shared" ref="H121:H139" si="11">ROUND(G121*E121,0)</f>
        <v>0</v>
      </c>
    </row>
    <row r="122" spans="2:9" ht="29.45" customHeight="1" x14ac:dyDescent="0.2">
      <c r="B122" s="48" t="s">
        <v>193</v>
      </c>
      <c r="C122" s="59" t="s">
        <v>194</v>
      </c>
      <c r="D122" s="70" t="s">
        <v>11</v>
      </c>
      <c r="E122" s="71">
        <v>4</v>
      </c>
      <c r="F122" s="65">
        <v>494604</v>
      </c>
      <c r="G122" s="11"/>
      <c r="H122" s="82">
        <f t="shared" si="11"/>
        <v>0</v>
      </c>
    </row>
    <row r="123" spans="2:9" ht="56.25" x14ac:dyDescent="0.2">
      <c r="B123" s="48" t="s">
        <v>195</v>
      </c>
      <c r="C123" s="59" t="s">
        <v>196</v>
      </c>
      <c r="D123" s="70" t="s">
        <v>19</v>
      </c>
      <c r="E123" s="71">
        <v>13</v>
      </c>
      <c r="F123" s="65">
        <v>259374</v>
      </c>
      <c r="G123" s="11"/>
      <c r="H123" s="82">
        <f t="shared" si="11"/>
        <v>0</v>
      </c>
    </row>
    <row r="124" spans="2:9" ht="33.75" x14ac:dyDescent="0.2">
      <c r="B124" s="48" t="s">
        <v>197</v>
      </c>
      <c r="C124" s="59" t="s">
        <v>198</v>
      </c>
      <c r="D124" s="70" t="s">
        <v>26</v>
      </c>
      <c r="E124" s="71">
        <v>13</v>
      </c>
      <c r="F124" s="65">
        <v>636130</v>
      </c>
      <c r="G124" s="11"/>
      <c r="H124" s="82">
        <f t="shared" si="11"/>
        <v>0</v>
      </c>
    </row>
    <row r="125" spans="2:9" x14ac:dyDescent="0.2">
      <c r="B125" s="48" t="s">
        <v>199</v>
      </c>
      <c r="C125" s="59" t="s">
        <v>200</v>
      </c>
      <c r="D125" s="70" t="s">
        <v>26</v>
      </c>
      <c r="E125" s="71">
        <v>7.8</v>
      </c>
      <c r="F125" s="65">
        <v>644002</v>
      </c>
      <c r="G125" s="11"/>
      <c r="H125" s="82">
        <f t="shared" si="11"/>
        <v>0</v>
      </c>
    </row>
    <row r="126" spans="2:9" x14ac:dyDescent="0.2">
      <c r="B126" s="48" t="s">
        <v>201</v>
      </c>
      <c r="C126" s="59" t="s">
        <v>202</v>
      </c>
      <c r="D126" s="70" t="s">
        <v>26</v>
      </c>
      <c r="E126" s="71">
        <v>3</v>
      </c>
      <c r="F126" s="65">
        <v>443520</v>
      </c>
      <c r="G126" s="11"/>
      <c r="H126" s="82">
        <f t="shared" si="11"/>
        <v>0</v>
      </c>
    </row>
    <row r="127" spans="2:9" x14ac:dyDescent="0.2">
      <c r="B127" s="48" t="s">
        <v>203</v>
      </c>
      <c r="C127" s="59" t="s">
        <v>204</v>
      </c>
      <c r="D127" s="70" t="s">
        <v>11</v>
      </c>
      <c r="E127" s="71">
        <v>2</v>
      </c>
      <c r="F127" s="65">
        <v>998716</v>
      </c>
      <c r="G127" s="11"/>
      <c r="H127" s="82">
        <f t="shared" si="11"/>
        <v>0</v>
      </c>
    </row>
    <row r="128" spans="2:9" x14ac:dyDescent="0.2">
      <c r="B128" s="48" t="s">
        <v>205</v>
      </c>
      <c r="C128" s="59" t="s">
        <v>206</v>
      </c>
      <c r="D128" s="70" t="s">
        <v>11</v>
      </c>
      <c r="E128" s="71">
        <v>4</v>
      </c>
      <c r="F128" s="65">
        <v>423371</v>
      </c>
      <c r="G128" s="11"/>
      <c r="H128" s="82">
        <f t="shared" si="11"/>
        <v>0</v>
      </c>
    </row>
    <row r="129" spans="2:9" x14ac:dyDescent="0.2">
      <c r="B129" s="48" t="s">
        <v>207</v>
      </c>
      <c r="C129" s="59" t="s">
        <v>208</v>
      </c>
      <c r="D129" s="70" t="s">
        <v>11</v>
      </c>
      <c r="E129" s="71">
        <v>2</v>
      </c>
      <c r="F129" s="65">
        <v>1871232</v>
      </c>
      <c r="G129" s="11"/>
      <c r="H129" s="82">
        <f t="shared" si="11"/>
        <v>0</v>
      </c>
    </row>
    <row r="130" spans="2:9" x14ac:dyDescent="0.2">
      <c r="B130" s="48" t="s">
        <v>209</v>
      </c>
      <c r="C130" s="59" t="s">
        <v>210</v>
      </c>
      <c r="D130" s="70" t="s">
        <v>11</v>
      </c>
      <c r="E130" s="71">
        <v>2</v>
      </c>
      <c r="F130" s="65">
        <v>739200</v>
      </c>
      <c r="G130" s="11"/>
      <c r="H130" s="82">
        <f t="shared" si="11"/>
        <v>0</v>
      </c>
    </row>
    <row r="131" spans="2:9" ht="22.5" x14ac:dyDescent="0.2">
      <c r="B131" s="48" t="s">
        <v>211</v>
      </c>
      <c r="C131" s="59" t="s">
        <v>212</v>
      </c>
      <c r="D131" s="70" t="s">
        <v>11</v>
      </c>
      <c r="E131" s="71">
        <v>1</v>
      </c>
      <c r="F131" s="65">
        <v>390720</v>
      </c>
      <c r="G131" s="11"/>
      <c r="H131" s="82">
        <f t="shared" si="11"/>
        <v>0</v>
      </c>
    </row>
    <row r="132" spans="2:9" x14ac:dyDescent="0.2">
      <c r="B132" s="48" t="s">
        <v>213</v>
      </c>
      <c r="C132" s="59" t="s">
        <v>214</v>
      </c>
      <c r="D132" s="70" t="s">
        <v>29</v>
      </c>
      <c r="E132" s="71">
        <v>5</v>
      </c>
      <c r="F132" s="65">
        <v>6550</v>
      </c>
      <c r="G132" s="11"/>
      <c r="H132" s="82">
        <f t="shared" si="11"/>
        <v>0</v>
      </c>
    </row>
    <row r="133" spans="2:9" x14ac:dyDescent="0.2">
      <c r="B133" s="48" t="s">
        <v>215</v>
      </c>
      <c r="C133" s="59" t="s">
        <v>216</v>
      </c>
      <c r="D133" s="70" t="s">
        <v>29</v>
      </c>
      <c r="E133" s="71">
        <v>5</v>
      </c>
      <c r="F133" s="65">
        <v>5875</v>
      </c>
      <c r="G133" s="11"/>
      <c r="H133" s="82">
        <f t="shared" si="11"/>
        <v>0</v>
      </c>
    </row>
    <row r="134" spans="2:9" ht="22.5" x14ac:dyDescent="0.2">
      <c r="B134" s="48" t="s">
        <v>217</v>
      </c>
      <c r="C134" s="59" t="s">
        <v>218</v>
      </c>
      <c r="D134" s="70" t="s">
        <v>29</v>
      </c>
      <c r="E134" s="71">
        <v>5</v>
      </c>
      <c r="F134" s="65">
        <v>7832</v>
      </c>
      <c r="G134" s="11"/>
      <c r="H134" s="82">
        <f t="shared" si="11"/>
        <v>0</v>
      </c>
    </row>
    <row r="135" spans="2:9" ht="45" x14ac:dyDescent="0.2">
      <c r="B135" s="48" t="s">
        <v>219</v>
      </c>
      <c r="C135" s="59" t="s">
        <v>220</v>
      </c>
      <c r="D135" s="70" t="s">
        <v>11</v>
      </c>
      <c r="E135" s="71">
        <v>1</v>
      </c>
      <c r="F135" s="65">
        <v>77221</v>
      </c>
      <c r="G135" s="11"/>
      <c r="H135" s="82">
        <f t="shared" si="11"/>
        <v>0</v>
      </c>
    </row>
    <row r="136" spans="2:9" ht="22.5" x14ac:dyDescent="0.2">
      <c r="B136" s="48" t="s">
        <v>221</v>
      </c>
      <c r="C136" s="59" t="s">
        <v>222</v>
      </c>
      <c r="D136" s="48" t="s">
        <v>29</v>
      </c>
      <c r="E136" s="50">
        <v>2</v>
      </c>
      <c r="F136" s="51">
        <v>72664</v>
      </c>
      <c r="G136" s="11"/>
      <c r="H136" s="82">
        <f t="shared" si="11"/>
        <v>0</v>
      </c>
    </row>
    <row r="137" spans="2:9" ht="22.5" x14ac:dyDescent="0.2">
      <c r="B137" s="48" t="s">
        <v>223</v>
      </c>
      <c r="C137" s="59" t="s">
        <v>224</v>
      </c>
      <c r="D137" s="70" t="s">
        <v>11</v>
      </c>
      <c r="E137" s="50">
        <v>10</v>
      </c>
      <c r="F137" s="51">
        <v>16896</v>
      </c>
      <c r="G137" s="11"/>
      <c r="H137" s="82">
        <f t="shared" si="11"/>
        <v>0</v>
      </c>
    </row>
    <row r="138" spans="2:9" ht="24" customHeight="1" x14ac:dyDescent="0.2">
      <c r="B138" s="48" t="s">
        <v>225</v>
      </c>
      <c r="C138" s="49" t="s">
        <v>226</v>
      </c>
      <c r="D138" s="48" t="s">
        <v>26</v>
      </c>
      <c r="E138" s="50">
        <v>30.016290000000001</v>
      </c>
      <c r="F138" s="51">
        <v>170000</v>
      </c>
      <c r="G138" s="11"/>
      <c r="H138" s="82">
        <f t="shared" si="11"/>
        <v>0</v>
      </c>
    </row>
    <row r="139" spans="2:9" ht="23.25" thickBot="1" x14ac:dyDescent="0.25">
      <c r="B139" s="48" t="s">
        <v>227</v>
      </c>
      <c r="C139" s="59" t="s">
        <v>228</v>
      </c>
      <c r="D139" s="48" t="s">
        <v>11</v>
      </c>
      <c r="E139" s="50">
        <v>1</v>
      </c>
      <c r="F139" s="51">
        <v>276288</v>
      </c>
      <c r="G139" s="11"/>
      <c r="H139" s="82">
        <f t="shared" si="11"/>
        <v>0</v>
      </c>
    </row>
    <row r="140" spans="2:9" ht="13.5" thickBot="1" x14ac:dyDescent="0.25">
      <c r="B140" s="52"/>
      <c r="C140" s="66" t="s">
        <v>229</v>
      </c>
      <c r="D140" s="67"/>
      <c r="E140" s="67"/>
      <c r="F140" s="67"/>
      <c r="G140" s="22"/>
      <c r="H140" s="83">
        <f>SUM(H121:H139)</f>
        <v>0</v>
      </c>
      <c r="I140" s="13"/>
    </row>
    <row r="141" spans="2:9" x14ac:dyDescent="0.2">
      <c r="B141" s="54"/>
      <c r="C141" s="55"/>
      <c r="D141" s="55"/>
      <c r="E141" s="55"/>
      <c r="F141" s="56"/>
      <c r="G141" s="15"/>
      <c r="H141" s="56"/>
    </row>
    <row r="142" spans="2:9" x14ac:dyDescent="0.2">
      <c r="B142" s="45">
        <v>15</v>
      </c>
      <c r="C142" s="63" t="s">
        <v>230</v>
      </c>
      <c r="D142" s="64"/>
      <c r="E142" s="64"/>
      <c r="F142" s="64"/>
      <c r="G142" s="21"/>
      <c r="H142" s="85"/>
    </row>
    <row r="143" spans="2:9" ht="33.75" x14ac:dyDescent="0.2">
      <c r="B143" s="48" t="s">
        <v>231</v>
      </c>
      <c r="C143" s="59" t="s">
        <v>114</v>
      </c>
      <c r="D143" s="48" t="s">
        <v>29</v>
      </c>
      <c r="E143" s="50">
        <v>5</v>
      </c>
      <c r="F143" s="51">
        <v>22316</v>
      </c>
      <c r="G143" s="11"/>
      <c r="H143" s="82">
        <f t="shared" ref="H143:H147" si="12">ROUND(G143*E143,0)</f>
        <v>0</v>
      </c>
    </row>
    <row r="144" spans="2:9" ht="33.75" x14ac:dyDescent="0.2">
      <c r="B144" s="48" t="s">
        <v>232</v>
      </c>
      <c r="C144" s="59" t="s">
        <v>233</v>
      </c>
      <c r="D144" s="48" t="s">
        <v>29</v>
      </c>
      <c r="E144" s="50">
        <v>5</v>
      </c>
      <c r="F144" s="51">
        <v>13468</v>
      </c>
      <c r="G144" s="11"/>
      <c r="H144" s="82">
        <f t="shared" si="12"/>
        <v>0</v>
      </c>
    </row>
    <row r="145" spans="2:9" ht="24" customHeight="1" x14ac:dyDescent="0.2">
      <c r="B145" s="48" t="s">
        <v>234</v>
      </c>
      <c r="C145" s="59" t="s">
        <v>235</v>
      </c>
      <c r="D145" s="48" t="s">
        <v>38</v>
      </c>
      <c r="E145" s="50">
        <v>2</v>
      </c>
      <c r="F145" s="51">
        <v>25273</v>
      </c>
      <c r="G145" s="11"/>
      <c r="H145" s="82">
        <f t="shared" si="12"/>
        <v>0</v>
      </c>
    </row>
    <row r="146" spans="2:9" ht="24" customHeight="1" x14ac:dyDescent="0.2">
      <c r="B146" s="48" t="s">
        <v>236</v>
      </c>
      <c r="C146" s="59" t="s">
        <v>237</v>
      </c>
      <c r="D146" s="48" t="s">
        <v>38</v>
      </c>
      <c r="E146" s="50">
        <v>6</v>
      </c>
      <c r="F146" s="51">
        <v>99447.5</v>
      </c>
      <c r="G146" s="11"/>
      <c r="H146" s="82">
        <f t="shared" si="12"/>
        <v>0</v>
      </c>
    </row>
    <row r="147" spans="2:9" ht="23.25" thickBot="1" x14ac:dyDescent="0.25">
      <c r="B147" s="48" t="s">
        <v>238</v>
      </c>
      <c r="C147" s="59" t="s">
        <v>239</v>
      </c>
      <c r="D147" s="48" t="s">
        <v>38</v>
      </c>
      <c r="E147" s="50">
        <v>1</v>
      </c>
      <c r="F147" s="51">
        <v>96445</v>
      </c>
      <c r="G147" s="11"/>
      <c r="H147" s="82">
        <f t="shared" si="12"/>
        <v>0</v>
      </c>
    </row>
    <row r="148" spans="2:9" ht="13.5" thickBot="1" x14ac:dyDescent="0.25">
      <c r="B148" s="52"/>
      <c r="C148" s="66" t="s">
        <v>240</v>
      </c>
      <c r="D148" s="67"/>
      <c r="E148" s="67"/>
      <c r="F148" s="67"/>
      <c r="G148" s="22"/>
      <c r="H148" s="83">
        <f>SUM(H143:H147)</f>
        <v>0</v>
      </c>
      <c r="I148" s="13"/>
    </row>
    <row r="149" spans="2:9" x14ac:dyDescent="0.2">
      <c r="B149" s="54"/>
      <c r="C149" s="55"/>
      <c r="D149" s="55"/>
      <c r="E149" s="55"/>
      <c r="F149" s="56"/>
      <c r="G149" s="15"/>
      <c r="H149" s="56"/>
    </row>
    <row r="150" spans="2:9" x14ac:dyDescent="0.2">
      <c r="B150" s="45">
        <v>16</v>
      </c>
      <c r="C150" s="63" t="s">
        <v>241</v>
      </c>
      <c r="D150" s="64"/>
      <c r="E150" s="64"/>
      <c r="F150" s="64"/>
      <c r="G150" s="21"/>
      <c r="H150" s="85"/>
    </row>
    <row r="151" spans="2:9" ht="13.5" thickBot="1" x14ac:dyDescent="0.25">
      <c r="B151" s="48" t="s">
        <v>242</v>
      </c>
      <c r="C151" s="59" t="s">
        <v>243</v>
      </c>
      <c r="D151" s="70" t="s">
        <v>19</v>
      </c>
      <c r="E151" s="50">
        <v>100</v>
      </c>
      <c r="F151" s="51">
        <v>890548</v>
      </c>
      <c r="G151" s="11"/>
      <c r="H151" s="82">
        <f>ROUND(G151*E151,0)</f>
        <v>0</v>
      </c>
    </row>
    <row r="152" spans="2:9" ht="13.5" thickBot="1" x14ac:dyDescent="0.25">
      <c r="B152" s="52"/>
      <c r="C152" s="66" t="s">
        <v>244</v>
      </c>
      <c r="D152" s="67"/>
      <c r="E152" s="67"/>
      <c r="F152" s="67"/>
      <c r="G152" s="22"/>
      <c r="H152" s="83">
        <f>SUM(H151:H151)</f>
        <v>0</v>
      </c>
      <c r="I152" s="13"/>
    </row>
    <row r="153" spans="2:9" x14ac:dyDescent="0.2">
      <c r="B153" s="54"/>
      <c r="C153" s="55"/>
      <c r="D153" s="55"/>
      <c r="E153" s="55"/>
      <c r="F153" s="56"/>
      <c r="G153" s="15"/>
      <c r="H153" s="56"/>
    </row>
    <row r="154" spans="2:9" x14ac:dyDescent="0.2">
      <c r="B154" s="45">
        <v>17</v>
      </c>
      <c r="C154" s="63" t="s">
        <v>245</v>
      </c>
      <c r="D154" s="64"/>
      <c r="E154" s="64"/>
      <c r="F154" s="64"/>
      <c r="G154" s="21"/>
      <c r="H154" s="85"/>
    </row>
    <row r="155" spans="2:9" ht="22.5" x14ac:dyDescent="0.2">
      <c r="B155" s="48" t="s">
        <v>246</v>
      </c>
      <c r="C155" s="59" t="s">
        <v>247</v>
      </c>
      <c r="D155" s="48" t="s">
        <v>38</v>
      </c>
      <c r="E155" s="50">
        <v>1</v>
      </c>
      <c r="F155" s="51">
        <v>822818</v>
      </c>
      <c r="G155" s="11"/>
      <c r="H155" s="82">
        <f t="shared" ref="H155:H156" si="13">ROUND(G155*E155,0)</f>
        <v>0</v>
      </c>
    </row>
    <row r="156" spans="2:9" ht="13.5" thickBot="1" x14ac:dyDescent="0.25">
      <c r="B156" s="48" t="s">
        <v>248</v>
      </c>
      <c r="C156" s="59" t="s">
        <v>249</v>
      </c>
      <c r="D156" s="48" t="s">
        <v>38</v>
      </c>
      <c r="E156" s="50">
        <v>4</v>
      </c>
      <c r="F156" s="51">
        <v>44294</v>
      </c>
      <c r="G156" s="11"/>
      <c r="H156" s="82">
        <f t="shared" si="13"/>
        <v>0</v>
      </c>
    </row>
    <row r="157" spans="2:9" ht="13.5" thickBot="1" x14ac:dyDescent="0.25">
      <c r="B157" s="52"/>
      <c r="C157" s="66" t="s">
        <v>250</v>
      </c>
      <c r="D157" s="67"/>
      <c r="E157" s="67"/>
      <c r="F157" s="67"/>
      <c r="G157" s="17"/>
      <c r="H157" s="83">
        <f>SUM(H155:H156)</f>
        <v>0</v>
      </c>
      <c r="I157" s="13"/>
    </row>
    <row r="158" spans="2:9" x14ac:dyDescent="0.2">
      <c r="B158" s="54"/>
      <c r="C158" s="55"/>
      <c r="D158" s="55"/>
      <c r="E158" s="55"/>
      <c r="F158" s="56"/>
      <c r="G158" s="15"/>
      <c r="H158" s="56"/>
    </row>
    <row r="159" spans="2:9" x14ac:dyDescent="0.2">
      <c r="B159" s="45">
        <v>18</v>
      </c>
      <c r="C159" s="63" t="s">
        <v>251</v>
      </c>
      <c r="D159" s="64"/>
      <c r="E159" s="64"/>
      <c r="F159" s="64"/>
      <c r="G159" s="21"/>
      <c r="H159" s="85"/>
    </row>
    <row r="160" spans="2:9" x14ac:dyDescent="0.2">
      <c r="B160" s="48" t="s">
        <v>252</v>
      </c>
      <c r="C160" s="59" t="s">
        <v>253</v>
      </c>
      <c r="D160" s="48" t="s">
        <v>26</v>
      </c>
      <c r="E160" s="50">
        <v>290</v>
      </c>
      <c r="F160" s="51">
        <v>36040</v>
      </c>
      <c r="G160" s="11"/>
      <c r="H160" s="82">
        <f t="shared" ref="H160:H161" si="14">ROUND(G160*E160,0)</f>
        <v>0</v>
      </c>
    </row>
    <row r="161" spans="2:10" ht="23.25" thickBot="1" x14ac:dyDescent="0.25">
      <c r="B161" s="48" t="s">
        <v>254</v>
      </c>
      <c r="C161" s="59" t="s">
        <v>255</v>
      </c>
      <c r="D161" s="48" t="s">
        <v>26</v>
      </c>
      <c r="E161" s="50">
        <v>290</v>
      </c>
      <c r="F161" s="51">
        <v>169943</v>
      </c>
      <c r="G161" s="11"/>
      <c r="H161" s="82">
        <f t="shared" si="14"/>
        <v>0</v>
      </c>
    </row>
    <row r="162" spans="2:10" ht="13.5" thickBot="1" x14ac:dyDescent="0.25">
      <c r="B162" s="52"/>
      <c r="C162" s="66" t="s">
        <v>256</v>
      </c>
      <c r="D162" s="67"/>
      <c r="E162" s="67"/>
      <c r="F162" s="67"/>
      <c r="G162" s="22"/>
      <c r="H162" s="83">
        <f>SUM(H160:H161)</f>
        <v>0</v>
      </c>
      <c r="I162" s="13"/>
    </row>
    <row r="163" spans="2:10" x14ac:dyDescent="0.2">
      <c r="B163" s="54"/>
      <c r="C163" s="55"/>
      <c r="D163" s="55"/>
      <c r="E163" s="55"/>
      <c r="F163" s="55"/>
      <c r="G163" s="14"/>
      <c r="H163" s="56"/>
      <c r="I163" s="13"/>
    </row>
    <row r="164" spans="2:10" x14ac:dyDescent="0.2">
      <c r="B164" s="45">
        <v>19</v>
      </c>
      <c r="C164" s="63" t="s">
        <v>257</v>
      </c>
      <c r="D164" s="64"/>
      <c r="E164" s="64"/>
      <c r="F164" s="64"/>
      <c r="G164" s="21"/>
      <c r="H164" s="85"/>
      <c r="I164" s="13"/>
    </row>
    <row r="165" spans="2:10" ht="23.25" thickBot="1" x14ac:dyDescent="0.25">
      <c r="B165" s="48" t="s">
        <v>258</v>
      </c>
      <c r="C165" s="59" t="s">
        <v>259</v>
      </c>
      <c r="D165" s="48" t="s">
        <v>58</v>
      </c>
      <c r="E165" s="50">
        <v>1</v>
      </c>
      <c r="F165" s="51">
        <v>482063</v>
      </c>
      <c r="G165" s="11"/>
      <c r="H165" s="82">
        <f>ROUND(G165*E165,0)</f>
        <v>0</v>
      </c>
      <c r="I165" s="13"/>
    </row>
    <row r="166" spans="2:10" ht="13.5" thickBot="1" x14ac:dyDescent="0.25">
      <c r="B166" s="52"/>
      <c r="C166" s="66" t="s">
        <v>260</v>
      </c>
      <c r="D166" s="67"/>
      <c r="E166" s="67"/>
      <c r="F166" s="67"/>
      <c r="G166" s="22"/>
      <c r="H166" s="83">
        <f>SUM(H165:H165)</f>
        <v>0</v>
      </c>
      <c r="I166" s="13"/>
    </row>
    <row r="167" spans="2:10" ht="13.5" thickBot="1" x14ac:dyDescent="0.25">
      <c r="B167" s="54"/>
      <c r="C167" s="55"/>
      <c r="D167" s="55"/>
      <c r="E167" s="55"/>
      <c r="F167" s="55"/>
      <c r="G167" s="14"/>
      <c r="H167" s="56"/>
      <c r="I167" s="13"/>
    </row>
    <row r="168" spans="2:10" ht="13.5" thickBot="1" x14ac:dyDescent="0.25">
      <c r="B168" s="72"/>
      <c r="C168" s="113" t="s">
        <v>261</v>
      </c>
      <c r="D168" s="113"/>
      <c r="E168" s="113"/>
      <c r="F168" s="73"/>
      <c r="G168" s="24"/>
      <c r="H168" s="83">
        <f>H21+H26+H33+H37+H47+H54+H58+H71+H90+H95+H104+H112+H118+H140+H148+H152+H157+H162+H166</f>
        <v>0</v>
      </c>
      <c r="I168" s="25"/>
    </row>
    <row r="169" spans="2:10" x14ac:dyDescent="0.2">
      <c r="B169" s="54"/>
      <c r="C169" s="55"/>
      <c r="D169" s="55"/>
      <c r="E169" s="55"/>
      <c r="F169" s="61"/>
      <c r="G169" s="19"/>
      <c r="H169" s="56"/>
      <c r="I169" s="13"/>
    </row>
    <row r="170" spans="2:10" ht="31.5" customHeight="1" thickBot="1" x14ac:dyDescent="0.25">
      <c r="B170" s="74"/>
      <c r="C170" s="75"/>
      <c r="D170" s="123" t="s">
        <v>262</v>
      </c>
      <c r="E170" s="124"/>
      <c r="F170" s="76" t="s">
        <v>263</v>
      </c>
      <c r="G170" s="26" t="s">
        <v>264</v>
      </c>
      <c r="H170" s="87"/>
    </row>
    <row r="171" spans="2:10" ht="13.5" thickBot="1" x14ac:dyDescent="0.25">
      <c r="B171" s="114" t="s">
        <v>265</v>
      </c>
      <c r="C171" s="115"/>
      <c r="D171" s="115" t="s">
        <v>266</v>
      </c>
      <c r="E171" s="120"/>
      <c r="F171" s="77">
        <v>0.2</v>
      </c>
      <c r="G171" s="27"/>
      <c r="H171" s="88">
        <f>ROUND((H168*G171),0)</f>
        <v>0</v>
      </c>
    </row>
    <row r="172" spans="2:10" ht="13.5" thickBot="1" x14ac:dyDescent="0.25">
      <c r="B172" s="116"/>
      <c r="C172" s="117"/>
      <c r="D172" s="117" t="s">
        <v>267</v>
      </c>
      <c r="E172" s="121"/>
      <c r="F172" s="78">
        <v>0.02</v>
      </c>
      <c r="G172" s="27"/>
      <c r="H172" s="88">
        <f>ROUND((H168*G172),0)</f>
        <v>0</v>
      </c>
    </row>
    <row r="173" spans="2:10" ht="13.5" thickBot="1" x14ac:dyDescent="0.25">
      <c r="B173" s="118"/>
      <c r="C173" s="119"/>
      <c r="D173" s="119" t="s">
        <v>268</v>
      </c>
      <c r="E173" s="122"/>
      <c r="F173" s="79">
        <v>0.06</v>
      </c>
      <c r="G173" s="28"/>
      <c r="H173" s="89">
        <f>ROUND((H168*G173),0)</f>
        <v>0</v>
      </c>
    </row>
    <row r="174" spans="2:10" ht="13.5" thickBot="1" x14ac:dyDescent="0.25">
      <c r="B174" s="107" t="s">
        <v>269</v>
      </c>
      <c r="C174" s="108"/>
      <c r="D174" s="108"/>
      <c r="E174" s="109"/>
      <c r="F174" s="80"/>
      <c r="G174" s="29"/>
      <c r="H174" s="90">
        <f>SUM(H168:H173)</f>
        <v>0</v>
      </c>
    </row>
    <row r="175" spans="2:10" ht="13.5" thickBot="1" x14ac:dyDescent="0.25">
      <c r="B175" s="110" t="s">
        <v>270</v>
      </c>
      <c r="C175" s="111"/>
      <c r="D175" s="111"/>
      <c r="E175" s="112"/>
      <c r="F175" s="81">
        <v>0.19</v>
      </c>
      <c r="G175" s="27"/>
      <c r="H175" s="91">
        <f>ROUND(H173*G175,0)</f>
        <v>0</v>
      </c>
    </row>
    <row r="176" spans="2:10" ht="13.5" thickBot="1" x14ac:dyDescent="0.25">
      <c r="B176" s="105" t="s">
        <v>271</v>
      </c>
      <c r="C176" s="106"/>
      <c r="D176" s="106"/>
      <c r="E176" s="106"/>
      <c r="F176" s="106"/>
      <c r="G176" s="30"/>
      <c r="H176" s="92">
        <f>H174+H175</f>
        <v>0</v>
      </c>
      <c r="I176" s="31"/>
      <c r="J176" s="32"/>
    </row>
    <row r="179" spans="2:9" x14ac:dyDescent="0.2">
      <c r="B179" s="96"/>
      <c r="C179" s="96"/>
      <c r="D179" s="96"/>
      <c r="E179" s="96"/>
      <c r="F179" s="96"/>
      <c r="G179" s="96"/>
      <c r="H179" s="96"/>
      <c r="I179" s="2"/>
    </row>
    <row r="180" spans="2:9" ht="15" x14ac:dyDescent="0.2">
      <c r="B180" s="95" t="s">
        <v>272</v>
      </c>
      <c r="C180" s="95"/>
      <c r="D180" s="95"/>
      <c r="E180" s="95"/>
      <c r="F180" s="95"/>
      <c r="G180" s="95"/>
      <c r="H180" s="95"/>
      <c r="I180" s="33"/>
    </row>
    <row r="181" spans="2:9" ht="14.25" x14ac:dyDescent="0.2">
      <c r="B181" s="1"/>
      <c r="C181" s="33"/>
      <c r="D181" s="33"/>
      <c r="E181" s="33"/>
      <c r="F181" s="33"/>
      <c r="G181" s="33"/>
      <c r="H181" s="34"/>
      <c r="I181" s="33"/>
    </row>
    <row r="182" spans="2:9" ht="14.25" x14ac:dyDescent="0.2">
      <c r="B182" s="96"/>
      <c r="C182" s="96"/>
      <c r="D182" s="96"/>
      <c r="E182" s="96"/>
      <c r="F182" s="96"/>
      <c r="G182" s="96"/>
      <c r="H182" s="96"/>
      <c r="I182" s="33"/>
    </row>
    <row r="183" spans="2:9" ht="15" x14ac:dyDescent="0.2">
      <c r="B183" s="95" t="s">
        <v>273</v>
      </c>
      <c r="C183" s="95"/>
      <c r="D183" s="95"/>
      <c r="E183" s="95" t="s">
        <v>273</v>
      </c>
      <c r="F183" s="95"/>
      <c r="G183" s="95"/>
      <c r="H183" s="95"/>
      <c r="I183" s="33"/>
    </row>
    <row r="184" spans="2:9" ht="14.25" x14ac:dyDescent="0.2">
      <c r="B184" s="1"/>
      <c r="C184" s="33"/>
      <c r="D184" s="33"/>
      <c r="E184" s="33"/>
      <c r="F184" s="33"/>
      <c r="G184" s="33"/>
      <c r="H184" s="34"/>
      <c r="I184" s="33"/>
    </row>
    <row r="185" spans="2:9" ht="14.25" x14ac:dyDescent="0.2">
      <c r="B185" s="96"/>
      <c r="C185" s="96"/>
      <c r="D185" s="96"/>
      <c r="E185" s="96"/>
      <c r="F185" s="96"/>
      <c r="G185" s="96"/>
      <c r="H185" s="96"/>
      <c r="I185" s="33"/>
    </row>
    <row r="186" spans="2:9" ht="15" x14ac:dyDescent="0.2">
      <c r="B186" s="95" t="s">
        <v>274</v>
      </c>
      <c r="C186" s="95"/>
      <c r="D186" s="95"/>
      <c r="E186" s="95" t="s">
        <v>274</v>
      </c>
      <c r="F186" s="95"/>
      <c r="G186" s="95"/>
      <c r="H186" s="95"/>
      <c r="I186" s="33"/>
    </row>
    <row r="187" spans="2:9" ht="14.25" x14ac:dyDescent="0.2">
      <c r="B187" s="1"/>
      <c r="C187" s="33"/>
      <c r="D187" s="33"/>
      <c r="E187" s="33"/>
      <c r="F187" s="33"/>
      <c r="G187" s="33"/>
      <c r="H187" s="34"/>
      <c r="I187" s="33"/>
    </row>
    <row r="188" spans="2:9" ht="14.25" x14ac:dyDescent="0.2">
      <c r="B188" s="96"/>
      <c r="C188" s="96"/>
      <c r="D188" s="96"/>
      <c r="E188" s="96"/>
      <c r="F188" s="96"/>
      <c r="G188" s="96"/>
      <c r="H188" s="96"/>
      <c r="I188" s="33"/>
    </row>
    <row r="189" spans="2:9" ht="15" x14ac:dyDescent="0.2">
      <c r="B189" s="95" t="s">
        <v>275</v>
      </c>
      <c r="C189" s="95"/>
      <c r="D189" s="95"/>
      <c r="E189" s="95" t="s">
        <v>275</v>
      </c>
      <c r="F189" s="95"/>
      <c r="G189" s="95"/>
      <c r="H189" s="95"/>
      <c r="I189" s="33"/>
    </row>
    <row r="190" spans="2:9" ht="14.25" x14ac:dyDescent="0.2">
      <c r="B190" s="1"/>
      <c r="C190" s="33"/>
      <c r="D190" s="33"/>
      <c r="E190" s="33"/>
      <c r="F190" s="33"/>
      <c r="G190" s="33"/>
      <c r="H190" s="34"/>
      <c r="I190" s="33"/>
    </row>
    <row r="191" spans="2:9" ht="14.25" x14ac:dyDescent="0.2">
      <c r="B191" s="1"/>
      <c r="C191" s="33"/>
      <c r="D191" s="33"/>
      <c r="E191" s="33"/>
      <c r="F191" s="33"/>
      <c r="G191" s="33"/>
      <c r="H191" s="34"/>
      <c r="I191" s="33"/>
    </row>
    <row r="192" spans="2:9" ht="14.25" x14ac:dyDescent="0.2">
      <c r="B192" s="96"/>
      <c r="C192" s="96"/>
      <c r="D192" s="96"/>
      <c r="E192" s="96"/>
      <c r="F192" s="96"/>
      <c r="G192" s="96"/>
      <c r="H192" s="96"/>
      <c r="I192" s="33"/>
    </row>
    <row r="193" spans="2:9" ht="15" x14ac:dyDescent="0.2">
      <c r="B193" s="95" t="s">
        <v>276</v>
      </c>
      <c r="C193" s="95"/>
      <c r="D193" s="95"/>
      <c r="E193" s="95" t="s">
        <v>276</v>
      </c>
      <c r="F193" s="95"/>
      <c r="G193" s="95"/>
      <c r="H193" s="95"/>
      <c r="I193" s="33"/>
    </row>
    <row r="194" spans="2:9" ht="14.25" x14ac:dyDescent="0.2">
      <c r="B194" s="94" t="s">
        <v>277</v>
      </c>
      <c r="C194" s="94"/>
      <c r="D194" s="94"/>
      <c r="E194" s="94"/>
      <c r="F194" s="94"/>
      <c r="G194" s="94"/>
      <c r="H194" s="94"/>
      <c r="I194" s="93"/>
    </row>
    <row r="195" spans="2:9" x14ac:dyDescent="0.2">
      <c r="B195" s="1"/>
      <c r="C195" s="2"/>
      <c r="D195" s="2"/>
      <c r="E195" s="2"/>
      <c r="F195" s="3"/>
      <c r="G195" s="3"/>
      <c r="H195" s="2"/>
      <c r="I195" s="2"/>
    </row>
  </sheetData>
  <sheetProtection algorithmName="SHA-512" hashValue="Xc+DCWaKAR7kdmshc76CNFMRfhxKj/mbvVzXUO+l6R6WlYASbzDTA8HvISJcxlqQl1T2kI7saLkRQ9YYOZYBug==" saltValue="4kiz32I2e7Qn1WX7w4QJxA==" spinCount="100000" sheet="1" formatCells="0" formatColumns="0" formatRows="0" insertColumns="0" insertRows="0" insertHyperlinks="0" deleteColumns="0" deleteRows="0" sort="0" autoFilter="0" pivotTables="0"/>
  <mergeCells count="35">
    <mergeCell ref="B176:F176"/>
    <mergeCell ref="C21:E21"/>
    <mergeCell ref="B174:E174"/>
    <mergeCell ref="B175:E175"/>
    <mergeCell ref="C26:E26"/>
    <mergeCell ref="C33:E33"/>
    <mergeCell ref="C112:E112"/>
    <mergeCell ref="C104:E104"/>
    <mergeCell ref="C90:E90"/>
    <mergeCell ref="C118:E118"/>
    <mergeCell ref="C168:E168"/>
    <mergeCell ref="B171:C173"/>
    <mergeCell ref="D171:E171"/>
    <mergeCell ref="D172:E172"/>
    <mergeCell ref="D173:E173"/>
    <mergeCell ref="D170:E170"/>
    <mergeCell ref="B3:H3"/>
    <mergeCell ref="C7:H7"/>
    <mergeCell ref="B4:E4"/>
    <mergeCell ref="C71:E71"/>
    <mergeCell ref="C54:E54"/>
    <mergeCell ref="C47:E47"/>
    <mergeCell ref="C37:E37"/>
    <mergeCell ref="C58:E58"/>
    <mergeCell ref="B179:H179"/>
    <mergeCell ref="B180:H180"/>
    <mergeCell ref="B182:H182"/>
    <mergeCell ref="B183:H183"/>
    <mergeCell ref="B185:H185"/>
    <mergeCell ref="B194:H194"/>
    <mergeCell ref="B186:H186"/>
    <mergeCell ref="B188:H188"/>
    <mergeCell ref="B189:H189"/>
    <mergeCell ref="B192:H192"/>
    <mergeCell ref="B193:H193"/>
  </mergeCells>
  <phoneticPr fontId="4" type="noConversion"/>
  <pageMargins left="0.75" right="0.75" top="1" bottom="1" header="0.5" footer="0.5"/>
  <pageSetup scale="83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  <ds:schemaRef ds:uri="58020ebd-ab32-47fa-8ceb-969687debf76"/>
    <ds:schemaRef ds:uri="afb6680c-5126-4293-8efc-f0ef4683a575"/>
  </ds:schemaRefs>
</ds:datastoreItem>
</file>

<file path=customXml/itemProps2.xml><?xml version="1.0" encoding="utf-8"?>
<ds:datastoreItem xmlns:ds="http://schemas.openxmlformats.org/officeDocument/2006/customXml" ds:itemID="{8D5D8496-D64B-458D-93DA-35DDBFA6B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CB187F4-9C8C-4DCF-986B-F837E53832EF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Formato 4 Barrancabermeja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Maria Yasmith Umana Rodriguez</cp:lastModifiedBy>
  <cp:revision/>
  <dcterms:created xsi:type="dcterms:W3CDTF">2025-03-12T19:50:37Z</dcterms:created>
  <dcterms:modified xsi:type="dcterms:W3CDTF">2026-05-15T23:40:01Z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0x0101005863B650E9255644A1B24DBA1F101A74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Maria Yasmith Umana Rodriguez</vt:lpwstr>
  </property>
  <property fmtid="{D5CDD505-2E9C-101B-9397-08002B2CF9AE}" pid="8" name="TagDateTime">
    <vt:lpwstr>2026-05-15T23:37:50Z</vt:lpwstr>
  </property>
  <property fmtid="{D5CDD505-2E9C-101B-9397-08002B2CF9AE}" pid="9" name="GVData">
    <vt:lpwstr>eyJPUyI6IldpbmRvd3MiLCJkb2NJRCI6ImRjZTAyZGRjLTQ5OWMtNDc2My1hOWJlLWEzYmI2NTcxY2QzNyIsImRvY1N0YXRlIjoie30iLCJwYXJlbnRMaW5lSWRzIjoiW1wiOTllMDUwMTEtOTNiOS00MmViLThlNjQtNWYyYWI3MGNmOWFjXCIsXCI4YWM0MTA1Zi1k</vt:lpwstr>
  </property>
  <property fmtid="{D5CDD505-2E9C-101B-9397-08002B2CF9AE}" pid="10" name="GVData0">
    <vt:lpwstr>ZmNmLTQ3NTYtODI0NS1jNTdhNWE4ZjY1OGFcIixcImNjODYzMzk2LWFmZGUtNDI1Yy1hNzZiLWM1OTBiODY1MDVmYlwiLFwiYTRmYTBiNGItYWE4NS00Y2FiLTljNzMtZjVjYjk1NTI3MTc0XCIsXCI2NjZhYmJkMS1mM2RjLTQwYzgtODcwZC1iMGEzZDEwYmIzODRc</vt:lpwstr>
  </property>
  <property fmtid="{D5CDD505-2E9C-101B-9397-08002B2CF9AE}" pid="11" name="GVData1">
    <vt:lpwstr>IixcIjQ4ODlkOTYxLWZjYmEtNDk4OS04MDQ2LWYzMjY2MGMzYTgyMlwiLFwiYmUxNzA0NGYtZTAxZS00NzFkLWI3NzAtMTEzN2ZkY2RkY2JlXCIsXCIxNzQ2MzZmZC0yOGEyLTRhYWItYTMxNC1hNWEyM2M0MzZiODRcIixcIjczZGU2YWYzLWIzMDEtNDdkMi1hMWNk</vt:lpwstr>
  </property>
  <property fmtid="{D5CDD505-2E9C-101B-9397-08002B2CF9AE}" pid="12" name="MediaServiceImageTags">
    <vt:lpwstr/>
  </property>
  <property fmtid="{D5CDD505-2E9C-101B-9397-08002B2CF9AE}" pid="13" name="GVData2">
    <vt:lpwstr>LTczZjRjMTA4MWRmMVwiXSIsIndyaXR0ZW5LZXlzIjoiW1wiZ3Zkb2NpZFwiLFwiQ2xhc3NpZmljYXRpb25UYWdTZXRJZFwiLFwiQ29tcGxpYW5jZVRhZ1NldElkXCIsXCJGaWxlSWRcIixcIlVzZXJJZFwiLFwiVGFnRGF0ZVRpbWVcIl0iLCJub09mR3ZEYXRhRW50</vt:lpwstr>
  </property>
  <property fmtid="{D5CDD505-2E9C-101B-9397-08002B2CF9AE}" pid="14" name="GVData3">
    <vt:lpwstr>cmllcyI6IjciLCJsaW5lSWQiOiJmNDdkMTMwMS1iMjg2LTRiMjUtODNiNi03NWE5Y2FkYzk2NjMifQ==</vt:lpwstr>
  </property>
  <property fmtid="{D5CDD505-2E9C-101B-9397-08002B2CF9AE}" pid="15" name="GVData4">
    <vt:lpwstr>(end)</vt:lpwstr>
  </property>
</Properties>
</file>