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registraduriaco.sharepoint.com/sites/adminfinanciera/compras/Documentos compartidos/CAMILO/4.ConcursoDeMéritos/4.1InterventoríaAgrupaciónSantander-Barrancabermeja/PublicarSECOP/"/>
    </mc:Choice>
  </mc:AlternateContent>
  <xr:revisionPtr revIDLastSave="157" documentId="13_ncr:1_{76C04089-3604-4037-BA09-B3E786F13A55}" xr6:coauthVersionLast="47" xr6:coauthVersionMax="47" xr10:uidLastSave="{86BF2B0A-95E3-4594-8DB6-362A03F515AC}"/>
  <bookViews>
    <workbookView xWindow="-28920" yWindow="-120" windowWidth="29040" windowHeight="15720" xr2:uid="{00000000-000D-0000-FFFF-FFFF00000000}"/>
  </bookViews>
  <sheets>
    <sheet name="FormatoNo.4" sheetId="1" r:id="rId1"/>
    <sheet name="FP 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s>
  <definedNames>
    <definedName name="\a">[1]PJ!#REF!</definedName>
    <definedName name="\b">'[2]CUAD-DIURNA'!#REF!</definedName>
    <definedName name="\c">#REF!</definedName>
    <definedName name="\L">#REF!</definedName>
    <definedName name="\m">#REF!</definedName>
    <definedName name="\P">#REF!</definedName>
    <definedName name="\q">#REF!</definedName>
    <definedName name="\w">#N/A</definedName>
    <definedName name="\z">#REF!</definedName>
    <definedName name="_">#N/A</definedName>
    <definedName name="_________APU221">#REF!</definedName>
    <definedName name="_________PJ50">#REF!</definedName>
    <definedName name="_________pj51">#REF!</definedName>
    <definedName name="_________Rc">#REF!</definedName>
    <definedName name="________APU221">#REF!</definedName>
    <definedName name="________APU465">[3]!absc</definedName>
    <definedName name="________PJ50">#REF!</definedName>
    <definedName name="________pj51">#REF!</definedName>
    <definedName name="________rc">#REF!</definedName>
    <definedName name="_______APU221">#REF!</definedName>
    <definedName name="_______APU465">[3]!absc</definedName>
    <definedName name="_______cua1">'[4]ALCANTARILLADO RAS'!$A$4:$B$14</definedName>
    <definedName name="_______DMD1">#REF!</definedName>
    <definedName name="_______PJ50">#REF!</definedName>
    <definedName name="_______pj51">#REF!</definedName>
    <definedName name="_______rc">#REF!</definedName>
    <definedName name="_______VPD1">[5]TARIFAS!$C$582</definedName>
    <definedName name="_______VPI1">[5]TARIFAS!$C$580</definedName>
    <definedName name="_______VRA1">[5]TARIFAS!$C$579</definedName>
    <definedName name="______APU221">#REF!</definedName>
    <definedName name="______APU465">[3]!absc</definedName>
    <definedName name="______cua1">'[4]ALCANTARILLADO RAS'!$A$4:$B$14</definedName>
    <definedName name="______DMD1">#REF!</definedName>
    <definedName name="______INF1">#REF!</definedName>
    <definedName name="______PJ50">#REF!</definedName>
    <definedName name="______pj51">#REF!</definedName>
    <definedName name="______rc">#REF!</definedName>
    <definedName name="______VPD1">[5]TARIFAS!$C$582</definedName>
    <definedName name="______VPI1">[5]TARIFAS!$C$580</definedName>
    <definedName name="______VRA1">[5]TARIFAS!$C$579</definedName>
    <definedName name="_____APU221">#REF!</definedName>
    <definedName name="_____APU465">[3]!absc</definedName>
    <definedName name="_____cua1">'[4]ALCANTARILLADO RAS'!$A$4:$B$14</definedName>
    <definedName name="_____DMD1">#REF!</definedName>
    <definedName name="_____PJ50">#REF!</definedName>
    <definedName name="_____pj51">#REF!</definedName>
    <definedName name="_____rc">#REF!</definedName>
    <definedName name="_____VPD1">[5]TARIFAS!$C$582</definedName>
    <definedName name="_____VPI1">[5]TARIFAS!$C$580</definedName>
    <definedName name="_____VRA1">[5]TARIFAS!$C$579</definedName>
    <definedName name="____APU221">#REF!</definedName>
    <definedName name="____APU465">[3]!absc</definedName>
    <definedName name="____cua1">'[4]ALCANTARILLADO RAS'!$A$4:$B$14</definedName>
    <definedName name="____DMD1">#REF!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PJ50">#REF!</definedName>
    <definedName name="____pj51">#REF!</definedName>
    <definedName name="____rc">#REF!</definedName>
    <definedName name="____VPD1">[5]TARIFAS!$C$582</definedName>
    <definedName name="____VPI1">[5]TARIFAS!$C$580</definedName>
    <definedName name="____VRA1">[5]TARIFAS!$C$579</definedName>
    <definedName name="___AFC1">[6]INV!$A$25:$D$28</definedName>
    <definedName name="___AFC3">[6]INV!$F$25:$I$28</definedName>
    <definedName name="___AFC5">[6]INV!$K$25:$N$28</definedName>
    <definedName name="___APU221">#REF!</definedName>
    <definedName name="___APU465">[3]!absc</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ua1">'[4]ALCANTARILLADO RAS'!$A$4:$B$14</definedName>
    <definedName name="___DMD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[7]Cálculo!$B$67</definedName>
    <definedName name="___INF1">#REF!</definedName>
    <definedName name="___MA2">#REF!</definedName>
    <definedName name="___MSC1">#REF!</definedName>
    <definedName name="___PJ50">#REF!</definedName>
    <definedName name="___pj51">#REF!</definedName>
    <definedName name="___rc">#REF!</definedName>
    <definedName name="___SBC1">[6]INV!$A$12:$D$15</definedName>
    <definedName name="___SBC3">[6]INV!$F$12:$I$15</definedName>
    <definedName name="___SBC5">[6]INV!$K$12:$N$15</definedName>
    <definedName name="___VPD1">[5]TARIFAS!$C$582</definedName>
    <definedName name="___VPI1">[5]TARIFAS!$C$580</definedName>
    <definedName name="___VRA1">[5]TARIFAS!$C$579</definedName>
    <definedName name="__123Graph_AMAIN" hidden="1">'[8]ETAPA 50 SMMLV'!#REF!</definedName>
    <definedName name="__123Graph_BMAIN" hidden="1">'[8]ETAPA 50 SMMLV'!#REF!</definedName>
    <definedName name="__123Graph_XMAIN" hidden="1">'[8]ETAPA 50 SMMLV'!#REF!</definedName>
    <definedName name="__1Sin_nombre">#REF!</definedName>
    <definedName name="__2008_Database">'[9]2008_Database Pate In'!#REF!</definedName>
    <definedName name="__A17000">#REF!</definedName>
    <definedName name="__A20000">#REF!</definedName>
    <definedName name="__A30000">#REF!</definedName>
    <definedName name="__abr01">[10]Dólar!#REF!</definedName>
    <definedName name="__abr06">[10]Dólar!#REF!</definedName>
    <definedName name="__abr97">[10]Dólar!#REF!</definedName>
    <definedName name="__abr98">[10]Dólar!#REF!</definedName>
    <definedName name="__abr99">[10]Dólar!#REF!</definedName>
    <definedName name="__AFC1">[6]INV!$A$25:$D$28</definedName>
    <definedName name="__AFC3">[6]INV!$F$25:$I$28</definedName>
    <definedName name="__AFC5">[6]INV!$K$25:$N$28</definedName>
    <definedName name="__Afe1">'[9]2008 Database'!$D$2:$D$42,'[9]2008 Database'!$D$43:$D$43</definedName>
    <definedName name="__ago01">[10]Dólar!#REF!</definedName>
    <definedName name="__ago06">[10]Dólar!#REF!</definedName>
    <definedName name="__ago97">[10]Dólar!#REF!</definedName>
    <definedName name="__ago98">[10]Dólar!#REF!</definedName>
    <definedName name="__ago99">[10]Dólar!#REF!</definedName>
    <definedName name="__aiu2">[11]AIU!$J$105</definedName>
    <definedName name="__ALL4">#REF!</definedName>
    <definedName name="__APU221">#REF!</definedName>
    <definedName name="__APU465">[3]!absc</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CAC1">[6]INV!$A$19:$D$22</definedName>
    <definedName name="__CAC3">[6]INV!$F$19:$I$22</definedName>
    <definedName name="__CAC5">[6]INV!$K$19:$N$22</definedName>
    <definedName name="__CMU005" hidden="1">#REF!</definedName>
    <definedName name="__cmu05">#REF!</definedName>
    <definedName name="__Cod1">#REF!</definedName>
    <definedName name="__com06">[10]Gastos!#REF!</definedName>
    <definedName name="__CON2200">#REF!</definedName>
    <definedName name="__CON2500">#REF!</definedName>
    <definedName name="__con3000">#REF!</definedName>
    <definedName name="__cua1">'[4]ALCANTARILLADO RAS'!$A$4:$B$14</definedName>
    <definedName name="__dic01">[10]Dólar!#REF!</definedName>
    <definedName name="__dic06">[10]Dólar!#REF!</definedName>
    <definedName name="__dic97">[10]Dólar!#REF!</definedName>
    <definedName name="__dic98">[10]Dólar!#REF!</definedName>
    <definedName name="__dic99">[10]Dólar!#REF!</definedName>
    <definedName name="__DMD1">#REF!</definedName>
    <definedName name="__ene01">[10]Dólar!#REF!</definedName>
    <definedName name="__ene03">[10]Dólar!#REF!</definedName>
    <definedName name="__ene06">[10]Dólar!#REF!</definedName>
    <definedName name="__ene97">[10]Dólar!#REF!</definedName>
    <definedName name="__ene98">[10]Dólar!#REF!</definedName>
    <definedName name="__ene99">[10]Dólar!#REF!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[10]Gastos!#REF!</definedName>
    <definedName name="__f">[7]Cálculo!$B$67</definedName>
    <definedName name="__feb01">[10]Dólar!#REF!</definedName>
    <definedName name="__feb06">[10]Dólar!#REF!</definedName>
    <definedName name="__feb97">[10]Dólar!#REF!</definedName>
    <definedName name="__feb98">[10]Dólar!#REF!</definedName>
    <definedName name="__feb99">[10]Dólar!#REF!</definedName>
    <definedName name="__inf1">#REF!</definedName>
    <definedName name="__jul01">[10]Dólar!#REF!</definedName>
    <definedName name="__jul06">[10]Dólar!#REF!</definedName>
    <definedName name="__jul97">[10]Dólar!#REF!</definedName>
    <definedName name="__jul98">[10]Dólar!#REF!</definedName>
    <definedName name="__jul99">[10]Dólar!#REF!</definedName>
    <definedName name="__jun01">[10]Dólar!#REF!</definedName>
    <definedName name="__jun06">[10]Dólar!#REF!</definedName>
    <definedName name="__jun97">[10]Dólar!#REF!</definedName>
    <definedName name="__jun98">[10]Dólar!#REF!</definedName>
    <definedName name="__jun99">[10]Dólar!#REF!</definedName>
    <definedName name="__lgc1">[10]Gastos!#REF!</definedName>
    <definedName name="__lgc2">[10]Gastos!#REF!</definedName>
    <definedName name="__lgc3">[10]Gastos!#REF!</definedName>
    <definedName name="__LMO1">[12]MO!$A$2:$A$188</definedName>
    <definedName name="__MA2">#REF!</definedName>
    <definedName name="__mar01">[10]Dólar!#REF!</definedName>
    <definedName name="__mar06">[10]Dólar!#REF!</definedName>
    <definedName name="__mar97">[10]Dólar!#REF!</definedName>
    <definedName name="__mar98">[10]Dólar!#REF!</definedName>
    <definedName name="__mar99">[10]Dólar!#REF!</definedName>
    <definedName name="__may01">[10]Dólar!#REF!</definedName>
    <definedName name="__may06">[10]Dólar!#REF!</definedName>
    <definedName name="__may97">[10]Dólar!#REF!</definedName>
    <definedName name="__may98">[10]Dólar!#REF!</definedName>
    <definedName name="__may99">[10]Dólar!#REF!</definedName>
    <definedName name="__mor15">#REF!</definedName>
    <definedName name="__Mux1">[13]CALCULO!$B$19</definedName>
    <definedName name="__Mux2">[13]CALCULO!$E$19</definedName>
    <definedName name="__Mux3">[13]CALCULO!$H$19</definedName>
    <definedName name="__Muy1">[13]CALCULO!$B$20</definedName>
    <definedName name="__Muy2">[13]CALCULO!$E$20</definedName>
    <definedName name="__Muy3">[13]CALCULO!$H$20</definedName>
    <definedName name="__nov01">[10]Dólar!#REF!</definedName>
    <definedName name="__nov06">[10]Dólar!#REF!</definedName>
    <definedName name="__nov97">[10]Dólar!#REF!</definedName>
    <definedName name="__nov98">[10]Dólar!#REF!</definedName>
    <definedName name="__nov99">[10]Dólar!#REF!</definedName>
    <definedName name="__occ1">[10]Gastos!#REF!</definedName>
    <definedName name="__occ2">[10]Gastos!#REF!</definedName>
    <definedName name="__oct01">[10]Dólar!#REF!</definedName>
    <definedName name="__oct06">[10]Dólar!#REF!</definedName>
    <definedName name="__oct97">[10]Dólar!#REF!</definedName>
    <definedName name="__oct98">[10]Dólar!#REF!</definedName>
    <definedName name="__oct99">[10]Dólar!#REF!</definedName>
    <definedName name="__PJ50">#REF!</definedName>
    <definedName name="__pj51">#REF!</definedName>
    <definedName name="__PRE12">#REF!</definedName>
    <definedName name="__Pu1">[13]CALCULO!$B$18</definedName>
    <definedName name="__Pu2">[13]CALCULO!$E$18</definedName>
    <definedName name="__Pu3">[13]CALCULO!$H$18</definedName>
    <definedName name="__Rc">#REF!</definedName>
    <definedName name="__SBC1">[6]INV!$A$12:$D$15</definedName>
    <definedName name="__SBC3">[6]INV!$F$12:$I$15</definedName>
    <definedName name="__SBC5">[6]INV!$K$12:$N$15</definedName>
    <definedName name="__sep01">[10]Dólar!#REF!</definedName>
    <definedName name="__sep06">[10]Dólar!#REF!</definedName>
    <definedName name="__sep97">[10]Dólar!#REF!</definedName>
    <definedName name="__sep98">[10]Dólar!#REF!</definedName>
    <definedName name="__sep99">[10]Dólar!#REF!</definedName>
    <definedName name="__tf3813">#REF!</definedName>
    <definedName name="__VPD1">[5]TARIFAS!$C$582</definedName>
    <definedName name="__VPI1">[5]TARIFAS!$C$580</definedName>
    <definedName name="__VRA1">[5]TARIFAS!$C$579</definedName>
    <definedName name="__Vu1">[13]CALCULO!$B$23</definedName>
    <definedName name="__Vu2">[13]CALCULO!$E$23</definedName>
    <definedName name="__Vu3">[13]CALCULO!$H$23</definedName>
    <definedName name="__xlfn.BAHTTEXT" hidden="1">#NAME?</definedName>
    <definedName name="__xlnm.Print_Area_1">#REF!</definedName>
    <definedName name="__xlnm.Print_Area_2">#REF!</definedName>
    <definedName name="__xlnm.Print_Titles_1">#REF!</definedName>
    <definedName name="_01">#REF!</definedName>
    <definedName name="_1.10">[14]UNIT081!#REF!</definedName>
    <definedName name="_1.11">[14]UNIT081!#REF!</definedName>
    <definedName name="_1.12">[14]UNIT081!#REF!</definedName>
    <definedName name="_1.13">[14]UNIT081!#REF!</definedName>
    <definedName name="_1.14">[14]UNIT081!#REF!</definedName>
    <definedName name="_1.15">[14]UNIT081!#REF!</definedName>
    <definedName name="_1.16">[14]UNIT081!#REF!</definedName>
    <definedName name="_1.17">[14]UNIT081!#REF!</definedName>
    <definedName name="_1.18">[14]UNIT081!#REF!</definedName>
    <definedName name="_1.19">[14]UNIT081!#REF!</definedName>
    <definedName name="_1.20">[14]UNIT081!#REF!</definedName>
    <definedName name="_1Sin_nombre">#REF!</definedName>
    <definedName name="_2_10">[14]UNIT081!#REF!</definedName>
    <definedName name="_2_11">[14]UNIT081!#REF!</definedName>
    <definedName name="_2_12">[14]UNIT081!#REF!</definedName>
    <definedName name="_2_13">[14]UNIT081!#REF!</definedName>
    <definedName name="_2_14">[14]UNIT081!#REF!</definedName>
    <definedName name="_2_15">[14]UNIT081!#REF!</definedName>
    <definedName name="_2_16">[14]UNIT081!#REF!</definedName>
    <definedName name="_2_17">[14]UNIT081!#REF!</definedName>
    <definedName name="_2_18">[14]UNIT081!#REF!</definedName>
    <definedName name="_3_10_1">[14]UNIT081!#REF!</definedName>
    <definedName name="_3_10_2">[14]UNIT081!#REF!</definedName>
    <definedName name="_3_10_3">[14]UNIT081!#REF!</definedName>
    <definedName name="_3_10_4">[14]UNIT081!#REF!</definedName>
    <definedName name="_3_10_5">[14]UNIT081!#REF!</definedName>
    <definedName name="_3_11">[14]UNIT081!#REF!</definedName>
    <definedName name="_4_10">[14]UNIT081!#REF!</definedName>
    <definedName name="_4_11">[14]UNIT081!#REF!</definedName>
    <definedName name="_4_12">[14]UNIT081!#REF!</definedName>
    <definedName name="_5">[14]UNIT081!#REF!</definedName>
    <definedName name="_5_10">[14]UNIT081!#REF!</definedName>
    <definedName name="_5_11">[14]UNIT081!#REF!</definedName>
    <definedName name="_5_12">[14]UNIT081!#REF!</definedName>
    <definedName name="_5_13">[14]UNIT081!#REF!</definedName>
    <definedName name="_5_14">[14]UNIT081!#REF!</definedName>
    <definedName name="_5_15">[14]UNIT081!#REF!</definedName>
    <definedName name="_5_16">[14]UNIT081!#REF!</definedName>
    <definedName name="_5_17">[14]UNIT081!#REF!</definedName>
    <definedName name="_5_18">[14]UNIT081!#REF!</definedName>
    <definedName name="_5_19">[14]UNIT081!#REF!</definedName>
    <definedName name="_5_20">[14]UNIT081!#REF!</definedName>
    <definedName name="_5_21">[14]UNIT081!#REF!</definedName>
    <definedName name="_5_22">[14]UNIT081!#REF!</definedName>
    <definedName name="_A17000">#REF!</definedName>
    <definedName name="_A20000">#REF!</definedName>
    <definedName name="_A30000">#REF!</definedName>
    <definedName name="_AFC1">[6]INV!$A$25:$D$28</definedName>
    <definedName name="_AFC3">[6]INV!$F$25:$I$28</definedName>
    <definedName name="_AFC5">[6]INV!$K$25:$N$28</definedName>
    <definedName name="_Afe1">'[15]2007 Database'!$E$2:$E$171,'[15]2007 Database'!$E$171:$E$172</definedName>
    <definedName name="_aiu2">[11]AIU!$J$105</definedName>
    <definedName name="_ALL4">#REF!</definedName>
    <definedName name="_APU1">[16]APU!$G$41</definedName>
    <definedName name="_APU10">[16]APU!$G$499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[16]APU!$G$84</definedName>
    <definedName name="_APU20">[16]APU!$G$675</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[16]APU!$G$126</definedName>
    <definedName name="_APU30">[16]APU!$G$1267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[16]APU!$G$212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[17]!absc</definedName>
    <definedName name="_APU47">#REF!</definedName>
    <definedName name="_APU48">#REF!</definedName>
    <definedName name="_APU49">#REF!</definedName>
    <definedName name="_APU5">[16]APU!$G$253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[16]APU!$G$292</definedName>
    <definedName name="_APU60">[16]APU!$G$2662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[16]APU!$G$334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[16]APU!$G$1310</definedName>
    <definedName name="_APU8">[16]APU!$G$376</definedName>
    <definedName name="_APU80">[16]APU!$G$3411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[16]APU!$G$457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N2200">#REF!</definedName>
    <definedName name="_CON2500">#REF!</definedName>
    <definedName name="_con3000">#REF!</definedName>
    <definedName name="_cua1">'[4]ALCANTARILLADO RAS'!$A$4:$B$14</definedName>
    <definedName name="_DMD1">#REF!</definedName>
    <definedName name="_E">#REF!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INF1">#REF!</definedName>
    <definedName name="_Key1" hidden="1">[1]MI!#REF!</definedName>
    <definedName name="_Key2" hidden="1">#REF!</definedName>
    <definedName name="_LMO1">[12]MO!$A$2:$A$188</definedName>
    <definedName name="_MA2">#REF!</definedName>
    <definedName name="_MAR01">#REF!</definedName>
    <definedName name="_min2">#REF!</definedName>
    <definedName name="_mor15">#REF!</definedName>
    <definedName name="_MSC1">#REF!</definedName>
    <definedName name="_Mux1">[13]CALCULO!$B$19</definedName>
    <definedName name="_Mux2">[13]CALCULO!$E$19</definedName>
    <definedName name="_Mux3">[13]CALCULO!$H$19</definedName>
    <definedName name="_Muy1">[13]CALCULO!$B$20</definedName>
    <definedName name="_Muy2">[13]CALCULO!$E$20</definedName>
    <definedName name="_Muy3">[13]CALCULO!$H$20</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O">'[18]OPS&amp;OMS'!$I$14</definedName>
    <definedName name="_Order1" hidden="1">0</definedName>
    <definedName name="_Order2" hidden="1">0</definedName>
    <definedName name="_P">'[18]OPS&amp;OMS'!$I$7</definedName>
    <definedName name="_PAG1">'[18]OPS&amp;OMS'!$A$1:$D$26</definedName>
    <definedName name="_PAG2">'[18]OPS&amp;OMS'!$D$1:$E$68</definedName>
    <definedName name="_PAG3">'[18]OPS&amp;OMS'!$A$70:$D$115</definedName>
    <definedName name="_PAG4">'[18]OPS&amp;OMS'!$A$117:$IV$8194</definedName>
    <definedName name="_PAG5">'[18]OPS&amp;OMS'!$A$186:$D$236</definedName>
    <definedName name="_PJ50">#REF!</definedName>
    <definedName name="_pj51">#REF!</definedName>
    <definedName name="_PRE12">#REF!</definedName>
    <definedName name="_Pu1">[13]CALCULO!$B$18</definedName>
    <definedName name="_Pu2">[13]CALCULO!$E$18</definedName>
    <definedName name="_Pu3">[13]CALCULO!$H$18</definedName>
    <definedName name="_R">#REF!</definedName>
    <definedName name="_Rc">#REF!</definedName>
    <definedName name="_Regression_Out" hidden="1">#REF!</definedName>
    <definedName name="_Regression_X" hidden="1">#REF!</definedName>
    <definedName name="_Regression_Y" hidden="1">#REF!</definedName>
    <definedName name="_SBC1">[6]INV!$A$12:$D$15</definedName>
    <definedName name="_SBC3">[6]INV!$F$12:$I$15</definedName>
    <definedName name="_SBC5">[6]INV!$K$12:$N$15</definedName>
    <definedName name="_Sort" hidden="1">[1]MI!#REF!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212">[19]FLEXIBLE!#REF!</definedName>
    <definedName name="_tf3813">#REF!</definedName>
    <definedName name="_TIT1">#REF!</definedName>
    <definedName name="_TLL3">#REF!</definedName>
    <definedName name="_Toc125968806_3">#REF!</definedName>
    <definedName name="_TP1">#REF!</definedName>
    <definedName name="_TRM2">#REF!</definedName>
    <definedName name="_V1">#REF!</definedName>
    <definedName name="_VPD1">[5]TARIFAS!$C$582</definedName>
    <definedName name="_VPI1">[5]TARIFAS!$C$580</definedName>
    <definedName name="_VRA1">[5]TARIFAS!$C$579</definedName>
    <definedName name="_Vu1">[13]CALCULO!$B$23</definedName>
    <definedName name="_Vu2">[13]CALCULO!$E$23</definedName>
    <definedName name="_Vu3">[13]CALCULO!$H$23</definedName>
    <definedName name="A">'[20]A.P.U'!#REF!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BASICOS">#REF!</definedName>
    <definedName name="a_CIMENTACION">#REF!</definedName>
    <definedName name="A_IMPRESIÓN_IM">#REF!</definedName>
    <definedName name="a_PREELIMINAR">#REF!</definedName>
    <definedName name="A0">#REF!</definedName>
    <definedName name="AA">#REF!</definedName>
    <definedName name="aaa">'[21]#REF'!$D$4</definedName>
    <definedName name="AAAA">'[22]PU (2)'!$F$10</definedName>
    <definedName name="AAAAA">'[20]A.P.U'!#REF!</definedName>
    <definedName name="AAAAAAAAAAAAAAAAAAFFFFFFFFFFFFFFF">#REF!</definedName>
    <definedName name="AAC">[6]AASHTO!$A$14:$F$17</definedName>
    <definedName name="AADOQUINVEH">#REF!</definedName>
    <definedName name="AALALAJSHSHYDTD">#REF!</definedName>
    <definedName name="AANDENES">#REF!</definedName>
    <definedName name="AB">#REF!</definedName>
    <definedName name="ABG">[6]AASHTO!$A$2:$F$5</definedName>
    <definedName name="abr00">[10]Dólar!#REF!</definedName>
    <definedName name="absc">#N/A</definedName>
    <definedName name="Ac">#REF!</definedName>
    <definedName name="ACALZADA">#REF!</definedName>
    <definedName name="ACCE2">#REF!</definedName>
    <definedName name="ACCE4">#REF!</definedName>
    <definedName name="ACCE6">#REF!</definedName>
    <definedName name="ACCESORIO_CODO">[23]Materiales!#REF!</definedName>
    <definedName name="AccessDatabase" hidden="1">"C:\C-314\VOLUMENES\volfin4.mdb"</definedName>
    <definedName name="Accsesorios_gabinete">#REF!</definedName>
    <definedName name="ACERO">#REF!</definedName>
    <definedName name="ACERO_1_2">[23]Materiales!#REF!</definedName>
    <definedName name="ACERO_1_4">[23]Materiales!#REF!</definedName>
    <definedName name="acero_3">[23]Materiales!#REF!</definedName>
    <definedName name="ACERO_3_8">[23]Materiales!#REF!</definedName>
    <definedName name="acero_4">[23]Materiales!#REF!</definedName>
    <definedName name="ACERO_5_8">[23]Materiales!#REF!</definedName>
    <definedName name="Acero_de_40_000_psi">#REF!</definedName>
    <definedName name="Acero_de_60_000_psi">#REF!</definedName>
    <definedName name="Acero_pdr60">'[24]LISTADO '!$F$7</definedName>
    <definedName name="ACERO2">#REF!</definedName>
    <definedName name="ACERO37">#REF!</definedName>
    <definedName name="ACERO40">[25]PRECIOS!$B$52</definedName>
    <definedName name="ACERO6">#REF!</definedName>
    <definedName name="ACERO60">#REF!</definedName>
    <definedName name="ACOM">#N/A</definedName>
    <definedName name="ACOMELEC">#REF!</definedName>
    <definedName name="ACOMHID">#REF!</definedName>
    <definedName name="ACONDICIONADOR_PARA_SILLA_Y">[23]Materiales!#REF!</definedName>
    <definedName name="acondicionamientopozo">#REF!</definedName>
    <definedName name="ACT">'[2]CUAD-DIURNA'!#REF!</definedName>
    <definedName name="ACTA">[26]ID!$C$2</definedName>
    <definedName name="ACTIVIDADES">[27]aactividad!$A$3:$B$15</definedName>
    <definedName name="actores">#REF!</definedName>
    <definedName name="actual">'[28]ESTADO RED'!#REF!</definedName>
    <definedName name="ACUEDUCTO">'[29]CAP IV # 4'!#REF!</definedName>
    <definedName name="Ad">#REF!</definedName>
    <definedName name="Ad_Un">#REF!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_pvc_1">'[30]LISTADO '!$F$56</definedName>
    <definedName name="Adaptador_pvc_1_2">'[30]LISTADO '!$F$54</definedName>
    <definedName name="Adaptador_pvc_2">'[30]LISTADO '!$F$49</definedName>
    <definedName name="Adaptadores__PVC_1_2">#REF!</definedName>
    <definedName name="adasd">#REF!</definedName>
    <definedName name="addddddddddddaaaaaaaaaaaaggggggggggggggg">#REF!</definedName>
    <definedName name="AdditionalCosts_Lumpsum">#REF!</definedName>
    <definedName name="AdditionalCosts_Percent">#REF!</definedName>
    <definedName name="ADHESIVO_PARA_SILLA_Y">[23]Materiales!#REF!</definedName>
    <definedName name="ADI">#REF!</definedName>
    <definedName name="ADIFLEX">[23]Materiales!#REF!</definedName>
    <definedName name="AdminDetail">#REF!</definedName>
    <definedName name="AdminHeading">#REF!</definedName>
    <definedName name="ADMINISTRADOR">[31]CUMPLIMIENTO!$C$5</definedName>
    <definedName name="ADMINISTRADOR_VIAL__ARMANDO_SANCHEZ_SANCHEZ">[32]INDICMICROEMP!$A$20</definedName>
    <definedName name="AdminSumDetail">#REF!</definedName>
    <definedName name="AdminSumHeading">#REF!</definedName>
    <definedName name="AdminTotalDetail">#REF!</definedName>
    <definedName name="AdminTotalHeading">#REF!</definedName>
    <definedName name="Admon">#REF!</definedName>
    <definedName name="admon1">[33]DATOS!$B$16</definedName>
    <definedName name="adoq">[34]!absc</definedName>
    <definedName name="ADOQUIN_DE_CONCRETO">[23]Materiales!#REF!</definedName>
    <definedName name="Ae">#REF!</definedName>
    <definedName name="Af">#REF!</definedName>
    <definedName name="afa">#N/A</definedName>
    <definedName name="Afe">'[35]2009 Jagua'!$C$2:$C$27</definedName>
    <definedName name="afecompletions">#REF!</definedName>
    <definedName name="AFINADOCUBIERTA">#REF!</definedName>
    <definedName name="Ag">#REF!</definedName>
    <definedName name="ago00">[10]Dólar!#REF!</definedName>
    <definedName name="Agregado_grueso">'[24]LISTADO '!$F$6</definedName>
    <definedName name="Agua">'[24]LISTADO '!$F$5</definedName>
    <definedName name="Ah">#REF!</definedName>
    <definedName name="ahe">#REF!</definedName>
    <definedName name="Ai">#REF!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sladores">#REF!</definedName>
    <definedName name="AIU">#REF!</definedName>
    <definedName name="aj">#REF!</definedName>
    <definedName name="Ak">#REF!</definedName>
    <definedName name="alalallalla">#REF!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GALVANIZADO">[23]Materiales!#REF!</definedName>
    <definedName name="Alambre_N_12">'[30]LISTADO '!$F$61</definedName>
    <definedName name="Alambre_N_14">'[30]LISTADO '!$F$62</definedName>
    <definedName name="Alambre_negro">'[24]LISTADO '!$F$24</definedName>
    <definedName name="alampuas">[36]lisprecios!#REF!</definedName>
    <definedName name="alc">[37]!absc</definedName>
    <definedName name="ALCANTARILLADO">'[29]CAP IV # 4'!#REF!</definedName>
    <definedName name="ALFAGIAS">#REF!</definedName>
    <definedName name="ALFAJIAS">#REF!</definedName>
    <definedName name="ALNEGRO">#REF!</definedName>
    <definedName name="Alumino_ventanas">#REF!</definedName>
    <definedName name="ALUMTE">#REF!</definedName>
    <definedName name="Am">#REF!</definedName>
    <definedName name="AMBIENTAL">#REF!</definedName>
    <definedName name="AMBIMP">#REF!</definedName>
    <definedName name="Amperimetro_0_500_5A">#REF!</definedName>
    <definedName name="An">#REF!</definedName>
    <definedName name="ANA">#REF!</definedName>
    <definedName name="ANABANCO">'[38]ANALISIS RESUMIDOS'!$A$2:$D$2609</definedName>
    <definedName name="ANALISIS__DE__PRECIOS__UNITARIOS">#REF!</definedName>
    <definedName name="Analyst" hidden="1">#REF!</definedName>
    <definedName name="Andamios">'[24]LISTADO '!$L$7</definedName>
    <definedName name="ANDEN">#REF!</definedName>
    <definedName name="andenes">#REF!</definedName>
    <definedName name="Angulo_de_platina__1_x1_x1_8">'[39]L. MAT.'!#REF!</definedName>
    <definedName name="ANOMarch02">#REF!</definedName>
    <definedName name="ANOPLMarch02">#REF!</definedName>
    <definedName name="ANORev2">#REF!</definedName>
    <definedName name="ANOTB_JUN01">#REF!</definedName>
    <definedName name="anscount" hidden="1">10</definedName>
    <definedName name="ANTIC">'[40]1'!#REF!</definedName>
    <definedName name="anticorrosiva">[36]lisprecios!#REF!</definedName>
    <definedName name="Anticorrosivo">'[30]LISTADO '!$F$96</definedName>
    <definedName name="ANTONIA">#N/A</definedName>
    <definedName name="Añ">#REF!</definedName>
    <definedName name="año">'[28]ESTADO RED'!#REF!</definedName>
    <definedName name="año1">'[41]ESTADO RED'!#REF!</definedName>
    <definedName name="AÑOWUIE">'[42]Res-Accide-10'!$R$2:$R$7</definedName>
    <definedName name="Ao">#REF!</definedName>
    <definedName name="Ap">#REF!</definedName>
    <definedName name="APARATOS">#REF!</definedName>
    <definedName name="APIJA">#REF!</definedName>
    <definedName name="APR">[43]dts!$B$25</definedName>
    <definedName name="aprdata">#REF!</definedName>
    <definedName name="APU">[44]!absc</definedName>
    <definedName name="apu_cerraduras">[45]APU!$F$2403</definedName>
    <definedName name="apu_cieloraso_tablilla_pino">[45]APU!$F$1201</definedName>
    <definedName name="apu_columna_confinamiento">[45]APU!$F$659</definedName>
    <definedName name="apu_combo_ap_sanit">[45]APU!$F$2416</definedName>
    <definedName name="apu_cubierta_ondulit">[45]APU!$F$1105</definedName>
    <definedName name="apu_cubierta_zinc">[45]APU!$F$1145</definedName>
    <definedName name="apu_demolicion_pañete">[45]APU!$F$44</definedName>
    <definedName name="apu_ducha_sencilla">[45]APU!$F$2623</definedName>
    <definedName name="apu_guardaescobas_madera">[45]APU!$F$1749</definedName>
    <definedName name="apu_herramientas">[45]APU!$F$3354</definedName>
    <definedName name="apu_lampara_2x48">[45]APU!$F$3237</definedName>
    <definedName name="apu_lampara_2x96">[45]APU!$F$3245</definedName>
    <definedName name="apu_levante_bloque_10">[45]APU!$F$900</definedName>
    <definedName name="apu_marco_puerta">[45]APU!$F$2292</definedName>
    <definedName name="apu_pintura_cieloraso_esmalte">[45]APU!$F$2946</definedName>
    <definedName name="apu_pintura_marcos">[45]APU!$F$2908</definedName>
    <definedName name="apu_pintura_rejas_anticorrosivo">[45]APU!$F$2871</definedName>
    <definedName name="apu_salida_alumbrado">[45]APU!$F$3122</definedName>
    <definedName name="apu_salida_tomacorriente">[45]APU!$F$3137</definedName>
    <definedName name="apu_tablero_10_circuitos">[45]APU!$F$3192</definedName>
    <definedName name="apu_toma_telefonico">[45]APU!$F$3170</definedName>
    <definedName name="apu_ventilador">[45]APU!$F$3253</definedName>
    <definedName name="apu_viga_amarre_sobre_muros15">[45]APU!$F$758</definedName>
    <definedName name="APU221.1">#REF!</definedName>
    <definedName name="APU221.2">#REF!</definedName>
    <definedName name="APUCANALS">#REF!</definedName>
    <definedName name="APUDES">#REF!</definedName>
    <definedName name="APUSEDIMENS">#REF!</definedName>
    <definedName name="Aq">#REF!</definedName>
    <definedName name="Ar">#REF!</definedName>
    <definedName name="AREA">#REF!</definedName>
    <definedName name="_xlnm.Extract">#REF!</definedName>
    <definedName name="_xlnm.Print_Area">#REF!</definedName>
    <definedName name="Área_Impactada">#REF!</definedName>
    <definedName name="AREAPRIVADA">#REF!</definedName>
    <definedName name="ARELAL">[16]APU!$G$1096</definedName>
    <definedName name="Arena">'[24]LISTADO '!$F$4</definedName>
    <definedName name="ARENA_BLANCA">[46]Materiales!$F$19</definedName>
    <definedName name="arg" hidden="1">[47]MI!#REF!</definedName>
    <definedName name="arial">#REF!</definedName>
    <definedName name="Arrendamiento">#REF!</definedName>
    <definedName name="ArrendamientoCostos">#REF!</definedName>
    <definedName name="As">#REF!</definedName>
    <definedName name="asas">#REF!</definedName>
    <definedName name="asaSASASAS">#REF!</definedName>
    <definedName name="ASB">[6]AASHTO!$A$8:$F$11</definedName>
    <definedName name="ASD">[48]FLEXIBLE!#REF!</definedName>
    <definedName name="asdd">#REF!</definedName>
    <definedName name="asdfñk">[49]!absc</definedName>
    <definedName name="AsistenciaCarretera">#REF!</definedName>
    <definedName name="AsistenciaCostos">#REF!</definedName>
    <definedName name="ass" hidden="1">#REF!</definedName>
    <definedName name="assdf">#REF!</definedName>
    <definedName name="assetclass">#REF!</definedName>
    <definedName name="assetclass2">#REF!</definedName>
    <definedName name="assetclass3">#REF!</definedName>
    <definedName name="At">#REF!</definedName>
    <definedName name="Au">#REF!</definedName>
    <definedName name="aur">#REF!</definedName>
    <definedName name="auto1">#REF!</definedName>
    <definedName name="auto2">#REF!</definedName>
    <definedName name="AUXILIARES">[50]AUXILIARES!$A$2:$A$4</definedName>
    <definedName name="AUXILIARESTOTAL">[50]AUXILIARES!$A$2:$D$4</definedName>
    <definedName name="av">#REF!</definedName>
    <definedName name="AVIGA">#REF!</definedName>
    <definedName name="AWSXDUJHOLÑH">'[2]CUAD-DIURNA'!#REF!</definedName>
    <definedName name="Ax">#REF!</definedName>
    <definedName name="Ay">#REF!</definedName>
    <definedName name="ayudante">'[24]M.O.'!$F$18</definedName>
    <definedName name="Azimut">#REF!</definedName>
    <definedName name="b">'[5]CALCULO POI'!#REF!</definedName>
    <definedName name="B.DATOS">[5]BS.DATOS!$B$5:$N$30</definedName>
    <definedName name="B_impresión_IM">#REF!</definedName>
    <definedName name="b_MAMPOSTERIA">#REF!</definedName>
    <definedName name="Ba">#REF!</definedName>
    <definedName name="BAJA">#REF!</definedName>
    <definedName name="BAJANTES">#REF!</definedName>
    <definedName name="BALASTO">#REF!</definedName>
    <definedName name="Baldocin_0_205x0_205">#REF!</definedName>
    <definedName name="baldosa">[36]lisprecios!#REF!</definedName>
    <definedName name="Baldosa_de_granito_0_3x0_3">#REF!</definedName>
    <definedName name="BALDOSIN">#REF!</definedName>
    <definedName name="Ballincourt">'[51]REF - Listas'!$B$13:$B$23</definedName>
    <definedName name="Banda2">#REF!</definedName>
    <definedName name="Banda2a">#REF!</definedName>
    <definedName name="BARNIZTOT">#REF!</definedName>
    <definedName name="Barraje_de_cobre_150_A_3_2_M">#REF!</definedName>
    <definedName name="Barraje_de_neutros">#REF!</definedName>
    <definedName name="Barraje_puesta_tierra_de_seguridad">#REF!</definedName>
    <definedName name="BASE">#REF!</definedName>
    <definedName name="Base_datos_IM">#REF!</definedName>
    <definedName name="base_datos_t45">[52]CALIDAD!#REF!</definedName>
    <definedName name="Base_Mat">#REF!</definedName>
    <definedName name="Base_MO">#REF!</definedName>
    <definedName name="base_VaR">#REF!</definedName>
    <definedName name="BaseDate">[53]Parameters!$D$17</definedName>
    <definedName name="BaseDatos_Ore1">'[54]BD100-45'!#REF!</definedName>
    <definedName name="BaseDatos_T831">'[55]BD100-45-P1'!#REF!</definedName>
    <definedName name="_xlnm.Database">#REF!</definedName>
    <definedName name="BasePeriod">#REF!</definedName>
    <definedName name="BB">#REF!</definedName>
    <definedName name="bbb">#REF!</definedName>
    <definedName name="BBBBBBBBBBBBBBBHHHHHHHHHHH">#REF!</definedName>
    <definedName name="Bc">#REF!</definedName>
    <definedName name="Bd">#REF!</definedName>
    <definedName name="Be">#REF!</definedName>
    <definedName name="Beg_Bal">#REF!</definedName>
    <definedName name="Bf">#REF!</definedName>
    <definedName name="bfgxddvd">#REF!</definedName>
    <definedName name="Bg">#REF!</definedName>
    <definedName name="bgh">#REF!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'[56]ESTADO RED'!$E$8</definedName>
    <definedName name="Bisagra_de_piso_pivotante">#REF!</definedName>
    <definedName name="BJHVVHGH">#N/A</definedName>
    <definedName name="Bk">#REF!</definedName>
    <definedName name="bl">#REF!</definedName>
    <definedName name="BLOQCEMEN">#REF!</definedName>
    <definedName name="BLOQUE">'[57]BASE DE DATOS ORIG'!#REF!</definedName>
    <definedName name="Bloque_abusardado">'[24]LISTADO '!$F$25</definedName>
    <definedName name="Bloque_de_concreto_0_10">#REF!</definedName>
    <definedName name="Bloque_de_concreto_0_20">#REF!</definedName>
    <definedName name="BLOQUE_N_4">'[24]LISTADO '!$F$20</definedName>
    <definedName name="Bloque_N4">'[30]LISTADO '!$F$10</definedName>
    <definedName name="Bm">#REF!</definedName>
    <definedName name="BMBTU">[53]Parameters!$K$18</definedName>
    <definedName name="BMCoalPrice">#REF!</definedName>
    <definedName name="Bn">#REF!</definedName>
    <definedName name="BNGTRHY">[58]Insumos!$A$22:$A$828</definedName>
    <definedName name="bnm">#REF!</definedName>
    <definedName name="bny">#REF!</definedName>
    <definedName name="bolívar">#REF!</definedName>
    <definedName name="BOMBAS">#N/A</definedName>
    <definedName name="BOMBASTABLA2.2">#REF!</definedName>
    <definedName name="BOMBEOALCANTARILLADOTABLA1.9">'[5]INFORMACIÓN REFERENCIA'!$B$415:$N$426</definedName>
    <definedName name="Bombilla_100w">#REF!</definedName>
    <definedName name="bonny">[16]APU!$G$1181</definedName>
    <definedName name="bonny2">[16]APU!$G$3251</definedName>
    <definedName name="bordillo">#REF!</definedName>
    <definedName name="BORDILLOS">#REF!</definedName>
    <definedName name="BorraR">#REF!</definedName>
    <definedName name="Bp">[13]CALCULO!$E$66</definedName>
    <definedName name="BPSRate_Month">#REF!</definedName>
    <definedName name="BREA">#REF!</definedName>
    <definedName name="Breaker_20_amp">'[30]LISTADO '!$F$67</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'[39]L. MAT.'!#REF!</definedName>
    <definedName name="Brilladora">'[39]L. MAT.'!#REF!</definedName>
    <definedName name="BS_Data_Col" hidden="1">#REF!</definedName>
    <definedName name="BSpb" hidden="1">#REF!</definedName>
    <definedName name="BUDGET">#REF!</definedName>
    <definedName name="BUDGET_VALUE">#REF!</definedName>
    <definedName name="budgeted">#REF!</definedName>
    <definedName name="BUENO">'[59]ESTADO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[60]TABLAS!$C$63:$C$78</definedName>
    <definedName name="c_ESTRUCTURA">#REF!</definedName>
    <definedName name="Ca">#REF!</definedName>
    <definedName name="CAB">#N/A</definedName>
    <definedName name="CABALLETE">#REF!</definedName>
    <definedName name="Caballete_asbt_cemt">#REF!</definedName>
    <definedName name="CABALLETETOTAL">#REF!</definedName>
    <definedName name="Cable_cobre_N_2_thwn">'[30]LISTADO '!$F$57</definedName>
    <definedName name="Cable_cobre_N_6">'[30]LISTADO '!$F$59</definedName>
    <definedName name="Cable_N__6_AWG_CU">#REF!</definedName>
    <definedName name="Cable_N_2_desnudo">'[30]LISTADO '!$F$41</definedName>
    <definedName name="Cable_n_8">'[30]LISTADO '!$F$109</definedName>
    <definedName name="CADENERO">[25]PRECIOS!$B$14</definedName>
    <definedName name="CAJA">#REF!</definedName>
    <definedName name="Caja_2x4_PVC">#REF!</definedName>
    <definedName name="Caja_galvanizada">#REF!</definedName>
    <definedName name="Caja_octogonal_PVC">#REF!</definedName>
    <definedName name="CAJADESARE">#REF!</definedName>
    <definedName name="Cajas_2_4">'[30]LISTADO '!$F$79</definedName>
    <definedName name="Cajas_octogonales">'[30]LISTADO '!$F$78</definedName>
    <definedName name="CAJAS60">#REF!</definedName>
    <definedName name="CALCULO">'[5]CALCULO POI'!#REF!</definedName>
    <definedName name="calculopozo1">'[5]CALCULO POI'!#REF!</definedName>
    <definedName name="CALCULOPOZOS">'[5]CALCULO POI'!#REF!</definedName>
    <definedName name="calculopozos1">'[5]CALCULO POI'!$B$120:$C$154</definedName>
    <definedName name="CALCULOS">'[5]CALCULO POI'!$B$118:$CV$154</definedName>
    <definedName name="CALCULOSALCANTARILLADO">'[5]CALCULO POI'!$B$324:$BP$360</definedName>
    <definedName name="CALE">'[61]Datos del 2005 CONTRATO'!#REF!</definedName>
    <definedName name="CALEND">'[61]Datos del 2005 CONTRATO'!#REF!</definedName>
    <definedName name="CALENDA">'[61]Datos del 2005 CONTRATO'!#REF!</definedName>
    <definedName name="Calendar">'[61]Datos del 2005 CONTRATO'!#REF!</definedName>
    <definedName name="CALENDARIO">'[61]Datos del 2005 CONTRATO'!#REF!</definedName>
    <definedName name="Caliche">#REF!</definedName>
    <definedName name="CalMexTlDetail">#REF!</definedName>
    <definedName name="CalMexTlHeading">#REF!</definedName>
    <definedName name="CalP">'[5]CALCULO POI'!#REF!</definedName>
    <definedName name="CalSumDetail">#REF!</definedName>
    <definedName name="CalSumHeading">#REF!</definedName>
    <definedName name="CalTotalDetail">#REF!</definedName>
    <definedName name="CalTotalHeading">#REF!</definedName>
    <definedName name="cambio">'[62]PSM05-055'!$C$289</definedName>
    <definedName name="Camion">#REF!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'[5]CALCULO POI'!$B$161:$R$196</definedName>
    <definedName name="CAOLIN">#REF!</definedName>
    <definedName name="CAP">#REF!</definedName>
    <definedName name="Capacete_2">'[30]LISTADO '!$F$80</definedName>
    <definedName name="CAPATAZ_I">"TABLA1"</definedName>
    <definedName name="Capex">#REF!</definedName>
    <definedName name="CapexFac">[53]Sensitivities!$I$13</definedName>
    <definedName name="CapitalCongelado">#REF!</definedName>
    <definedName name="Capitalpb" hidden="1">#REF!</definedName>
    <definedName name="CapitalStructure" hidden="1">#REF!</definedName>
    <definedName name="CapTarget">#REF!</definedName>
    <definedName name="CapTotalCol">#REF!</definedName>
    <definedName name="CARBON">'[57]BASE DE DATOS ORIG'!#REF!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A">#N/A</definedName>
    <definedName name="CARGADOR">[63]EQUIPO!$D$10</definedName>
    <definedName name="Cargador_Dresser_515B">#REF!</definedName>
    <definedName name="CARGO">#REF!</definedName>
    <definedName name="CARLOS">#N/A</definedName>
    <definedName name="CAROL">'[64]precios-básicos2002'!$C$12:$C$56</definedName>
    <definedName name="carol1">'[33]precios-básicos2002'!$C$12:$C$56</definedName>
    <definedName name="CARPINTERIA">#REF!</definedName>
    <definedName name="CARRETERAS">[64]DATOS!$A$9</definedName>
    <definedName name="CarSumDetail">#REF!</definedName>
    <definedName name="CarSumHeading">#REF!</definedName>
    <definedName name="CASETONES">#REF!</definedName>
    <definedName name="Cashpb" hidden="1">#REF!</definedName>
    <definedName name="cat">[65]Parameters!$I$31</definedName>
    <definedName name="Cat1Life">[66]Parameters!$I$31</definedName>
    <definedName name="Cat1Rate">[66]Parameters!$J$31</definedName>
    <definedName name="Cat1Salvage">[53]Deprec!$H$58</definedName>
    <definedName name="Cat2Life">[67]Index!$T$66</definedName>
    <definedName name="Cat2Rate">[67]Index!$U$66</definedName>
    <definedName name="Cat2Salvage">#REF!</definedName>
    <definedName name="Cat3Life">[66]Parameters!$I$33</definedName>
    <definedName name="Cat3Rate">[66]Parameters!$J$33</definedName>
    <definedName name="Cat3Salvage">[53]Deprec!$H$132</definedName>
    <definedName name="Cat4Life">[66]Parameters!$I$34</definedName>
    <definedName name="Cat4Rate">[66]Parameters!$J$34</definedName>
    <definedName name="Cat4Salvage">[53]Deprec!$H$132</definedName>
    <definedName name="categoria">#REF!</definedName>
    <definedName name="Category">#REF!</definedName>
    <definedName name="CategoryArea">'[68]Civil work'!$16:$19,'[68]Civil work'!$29:$39,'[68]Civil work'!$49:$60,'[68]Civil work'!$70:$71,'[68]Civil work'!$81:$87</definedName>
    <definedName name="cau">#REF!</definedName>
    <definedName name="CAUCHO_PARA_SILLA_Y_160x110">[23]Materiales!#REF!</definedName>
    <definedName name="CAUCHO_PARA_SILLA_Y_200x110">[23]Materiales!#REF!</definedName>
    <definedName name="CAUCHO_PARA_SILLA_Y_250x110">[23]Materiales!#REF!</definedName>
    <definedName name="CAUCHO_PARA_SILLA_Y_250x160">[23]Materiales!#REF!</definedName>
    <definedName name="CAUCHO_PARA_SILLA_Y_315x110">[23]Materiales!#REF!</definedName>
    <definedName name="causa">#REF!</definedName>
    <definedName name="CB">#REF!</definedName>
    <definedName name="Cc">#REF!</definedName>
    <definedName name="cccc">#REF!</definedName>
    <definedName name="CCCCCC">'[69]A. P. U.'!#REF!</definedName>
    <definedName name="CContLab">#REF!</definedName>
    <definedName name="CContParts">#REF!</definedName>
    <definedName name="CCTO2000">#REF!</definedName>
    <definedName name="ccto210">#REF!</definedName>
    <definedName name="CCTO3000">#REF!</definedName>
    <definedName name="CCTOCICLOPEO">#REF!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IRECTO">#REF!</definedName>
    <definedName name="Ce">#REF!</definedName>
    <definedName name="CEBLANCO">#REF!</definedName>
    <definedName name="CELOSIA">#REF!</definedName>
    <definedName name="CEMENTBLAN.">#REF!</definedName>
    <definedName name="Cemento">'[24]LISTADO '!$F$8</definedName>
    <definedName name="Cemento_Blanco">#REF!</definedName>
    <definedName name="Cemento_gris_Portland_tipo_I">'[70]lista de precio'!$B$11</definedName>
    <definedName name="CENEFAMALLA">#REF!</definedName>
    <definedName name="Cera_para_pisos">'[39]L. MAT.'!#REF!</definedName>
    <definedName name="CERRADBAÑO">#REF!</definedName>
    <definedName name="CERRADEXT">#REF!</definedName>
    <definedName name="Cerradura_de_perilla">#REF!</definedName>
    <definedName name="Cf">#REF!</definedName>
    <definedName name="Cg">#REF!</definedName>
    <definedName name="CGET">#REF!</definedName>
    <definedName name="Ch">#REF!</definedName>
    <definedName name="CH_Infra_Capex">[71]Workings!$H$299:$BR$299</definedName>
    <definedName name="Change_in_Cash" hidden="1">#REF!</definedName>
    <definedName name="Check_to_Cash" hidden="1">#REF!</definedName>
    <definedName name="CHEQUE3_4">#REF!</definedName>
    <definedName name="CHINA">#REF!</definedName>
    <definedName name="Ci">#REF!</definedName>
    <definedName name="CI1X60">#REF!</definedName>
    <definedName name="CI60X60">#REF!</definedName>
    <definedName name="CICLOPEO">#REF!</definedName>
    <definedName name="CIELORASOTOT">#REF!</definedName>
    <definedName name="CIMENTACION">#REF!</definedName>
    <definedName name="cinta">[36]lisprecios!#REF!</definedName>
    <definedName name="Cinta_Schotch_super_33">'[30]LISTADO '!$F$64</definedName>
    <definedName name="Cinta_scotch_23">'[30]LISTADO '!$F$65</definedName>
    <definedName name="CINTA_V_15">#REF!</definedName>
    <definedName name="CIP">#REF!</definedName>
    <definedName name="CIRCUITOS">[72]Circuitos!$C$2:$C$891</definedName>
    <definedName name="Cj">#REF!</definedName>
    <definedName name="Ck">#REF!</definedName>
    <definedName name="Clabe">#N/A</definedName>
    <definedName name="clase">#REF!</definedName>
    <definedName name="class2">'[51]REF - Listas'!$D$27:$D$28</definedName>
    <definedName name="class3">'[51]REF - Listas'!$F$4:$F$7</definedName>
    <definedName name="classification">'[51]REF - Listas'!$D$15:$D$24</definedName>
    <definedName name="Client">#REF!</definedName>
    <definedName name="Client_name">#REF!</definedName>
    <definedName name="Client_ref_number">#REF!</definedName>
    <definedName name="Cll">#REF!</definedName>
    <definedName name="CLOSETTOT">#REF!</definedName>
    <definedName name="CLube">#REF!</definedName>
    <definedName name="Cm">#REF!</definedName>
    <definedName name="CMina">[73]Cuentas!$P$11:$P$111</definedName>
    <definedName name="cmuooo5">#REF!</definedName>
    <definedName name="Cn">#REF!</definedName>
    <definedName name="Cñ">#REF!</definedName>
    <definedName name="Co">#REF!</definedName>
    <definedName name="Coal">#REF!</definedName>
    <definedName name="Coal_Closing_Stock">[74]INPUT_TEMP!#REF!</definedName>
    <definedName name="Coal_DB">#REF!</definedName>
    <definedName name="Coal1">#REF!</definedName>
    <definedName name="Coal2">'[67]NPV Summary'!#REF!</definedName>
    <definedName name="Coal3">'[67]NPV Summary'!#REF!</definedName>
    <definedName name="Coal4">#REF!</definedName>
    <definedName name="CoalFleet">#REF!</definedName>
    <definedName name="CoalLoad">#REF!</definedName>
    <definedName name="CoalOpCost">#REF!</definedName>
    <definedName name="CoalOverCap">#REF!</definedName>
    <definedName name="CoalPriceFac">[53]Sensitivities!$I$10</definedName>
    <definedName name="CoalRepl">#REF!</definedName>
    <definedName name="CoalUtil">#REF!</definedName>
    <definedName name="Cod">#REF!</definedName>
    <definedName name="CODIG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2">#REF!</definedName>
    <definedName name="Codo_Pres._3_4">#REF!</definedName>
    <definedName name="CODO_PVC_4">[23]Materiales!#REF!</definedName>
    <definedName name="CODO_PVC_6">[23]Materiales!#REF!</definedName>
    <definedName name="Codo_Sanit._2">#REF!</definedName>
    <definedName name="Codo_Sanit._3">#REF!</definedName>
    <definedName name="Codo_Sanit._4">#REF!</definedName>
    <definedName name="CODO_SANITARIO_PVC_45x110">[23]Materiales!#REF!</definedName>
    <definedName name="CODO_SANITARIO_PVC_45x160">[23]Materiales!#REF!</definedName>
    <definedName name="CODOS">#REF!</definedName>
    <definedName name="Codos_PVC_3">'[39]L. MAT.'!#REF!</definedName>
    <definedName name="coe">#REF!</definedName>
    <definedName name="coeficienterugosidad">'[5]INFORMACIÓN REFERENCIA'!$B$90:$C$101</definedName>
    <definedName name="COHaul">#REF!</definedName>
    <definedName name="COLAMARRE2">#REF!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umna">[36]lisprecios!#REF!</definedName>
    <definedName name="COLUMNA20X20">#REF!</definedName>
    <definedName name="COLUMNAS">#REF!</definedName>
    <definedName name="COLUMNAS20X30">#REF!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[75]PRESUP!$A:$IV</definedName>
    <definedName name="compactacion">#REF!</definedName>
    <definedName name="Compactador_Bomag_15_ton.">#REF!</definedName>
    <definedName name="Compactador_Patecabra">#REF!</definedName>
    <definedName name="COMPenalty">#REF!</definedName>
    <definedName name="COMPRESOR">[63]EQUIPO!$D$5</definedName>
    <definedName name="COMProject_Currency">#REF!</definedName>
    <definedName name="COMProject_name">#REF!</definedName>
    <definedName name="compuerta">[36]lisprecios!#REF!</definedName>
    <definedName name="CON_3000">#REF!</definedName>
    <definedName name="Concepto">'[76] AdoVh'!#REF!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'[77]APU''s'!#REF!</definedName>
    <definedName name="CONCRETO_1_2_3">#REF!</definedName>
    <definedName name="CONCRETO_1_2_4">#REF!</definedName>
    <definedName name="CONCRETO_1_3_5">#REF!</definedName>
    <definedName name="CONCRETO_1_4_8">#REF!</definedName>
    <definedName name="Concreto_1500_psi">'[78]Análisis Básicos'!#REF!</definedName>
    <definedName name="Concreto_3000_PSI">'[24]Apu Basicos'!$F$40</definedName>
    <definedName name="CONCRETO_CICLOPEO">#REF!</definedName>
    <definedName name="CONCRETO0_05">#REF!</definedName>
    <definedName name="concreto14">#REF!</definedName>
    <definedName name="CONCRETO20">#REF!</definedName>
    <definedName name="concreto25">#REF!</definedName>
    <definedName name="CONCRETO30">#REF!</definedName>
    <definedName name="concreto3000">'[77]APU''s'!#REF!</definedName>
    <definedName name="concreto35">#REF!</definedName>
    <definedName name="concretoplaca">#REF!</definedName>
    <definedName name="CONDUCCION331">'[5]INFORMACIÓN REFERENCIA'!$B$122:$E$133</definedName>
    <definedName name="CONDUCCIONTABLA3.3.1">'[5]INFORMACIÓN REFERENCIA'!$B$122:$D$133</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[14]UNIT081!#REF!</definedName>
    <definedName name="CONSTINV">#REF!</definedName>
    <definedName name="CONSTRUCCION_DE_DOS_GALPONES">#REF!</definedName>
    <definedName name="consum">#REF!</definedName>
    <definedName name="consumo">[79]consumo1!$A$1:$IV$65536</definedName>
    <definedName name="CONTAB">[43]dts!$B$11</definedName>
    <definedName name="CONTADO">#REF!</definedName>
    <definedName name="ContLabCostOutput">#REF!</definedName>
    <definedName name="ContPartsCostOutput">#REF!</definedName>
    <definedName name="CONTRATISTA">[43]dts!$B$4</definedName>
    <definedName name="Contrato">#REF!</definedName>
    <definedName name="COPIA">#REF!</definedName>
    <definedName name="Coraza">#REF!</definedName>
    <definedName name="CORREAS">#REF!</definedName>
    <definedName name="corte">#REF!</definedName>
    <definedName name="CORTE_Y_SELLO_DE_JUNTAS">[23]Materiales!#REF!</definedName>
    <definedName name="corterocoso">#REF!</definedName>
    <definedName name="COSDEI">#REF!</definedName>
    <definedName name="cost_analysis">#REF!</definedName>
    <definedName name="COST_CENTRES">'[80]C - CENTROS DE COSTO Y GASTOS'!$A$5:$B$248</definedName>
    <definedName name="costa">#REF!</definedName>
    <definedName name="CostCode">'[81]cost codes'!$B$2:$F$54</definedName>
    <definedName name="COSTO_AMBIENTAL">#REF!</definedName>
    <definedName name="COSTO_DIRECTO">#REF!</definedName>
    <definedName name="Costo_Indctos">#REF!</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CONDUCCIONACU">'[5]BD COSTOS UNIDAD CONSTRUCTIVA'!$B$34:$J$49</definedName>
    <definedName name="COTAS">'[82]cotas '!$A$1:$H$184</definedName>
    <definedName name="count">'[71]Inputs-SUMMARY'!$H$3:$BR$3</definedName>
    <definedName name="counter">[74]ASSUMPTIONS!$H$6:$AP$6</definedName>
    <definedName name="COUNTRY_OF_ORIGIN">#REF!</definedName>
    <definedName name="cp">#REF!</definedName>
    <definedName name="CPlanta">[73]Cuentas!$S$11:$S$56</definedName>
    <definedName name="CPM">[50]AUXILIARES!$A$2:$D$4</definedName>
    <definedName name="Cq">#REF!</definedName>
    <definedName name="Cr">#REF!</definedName>
    <definedName name="CRandM">#REF!</definedName>
    <definedName name="CREDITO">#REF!</definedName>
    <definedName name="CRGAPR">[43]dts!$B$26</definedName>
    <definedName name="CRGELB">[43]dts!$B$22</definedName>
    <definedName name="CRGRVS">[43]dts!$B$24</definedName>
    <definedName name="_xlnm.Criteria">'[83]AC2-AG96'!#REF!</definedName>
    <definedName name="CRITICA">#REF!</definedName>
    <definedName name="Criticos">#REF!</definedName>
    <definedName name="CRONO">[50]INSUMOS!$A$2:$L$116</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ALB">[84]CUADRILLAS!$D$73</definedName>
    <definedName name="CUACON">[84]CUADRILLAS!$D$62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011">[46]Cuadrillas!$H$12</definedName>
    <definedName name="CUADRILLA_014">[46]Cuadrillas!$H$21</definedName>
    <definedName name="CUADRILLA_102">[46]Cuadrillas!$H$30</definedName>
    <definedName name="CUADRILLA_104">[46]Cuadrillas!$H$39</definedName>
    <definedName name="CUADRILLA_112">[46]Cuadrillas!$H$57</definedName>
    <definedName name="CUADRILLA_114">[46]Cuadrillas!$H$66</definedName>
    <definedName name="CUADRILLA_1212">[46]Cuadrillas!$H$48</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[85]Hoja3!$A$15:$A$73</definedName>
    <definedName name="cuadrilla2">[85]Hoja5!$A$16:$A$59</definedName>
    <definedName name="cuadrilla3">[85]Hoja6!$A$16:$A$63</definedName>
    <definedName name="cuadrilla4">[85]Hoja2!$A$12:$A$568</definedName>
    <definedName name="cuadrilla5">[85]Hoja5!$A$12:$G$59</definedName>
    <definedName name="cuadrillaa1">[86]PERSONAL!$D$22</definedName>
    <definedName name="cuadrillaa2">[86]PERSONAL!$D$27</definedName>
    <definedName name="cuadrillaa4">[36]PERSONAL!#REF!</definedName>
    <definedName name="cuadrillac1">[86]PERSONAL!$D$45</definedName>
    <definedName name="cuadrillas">#REF!</definedName>
    <definedName name="cuadrillas1">[85]Hoja3!$A$11:$I$73</definedName>
    <definedName name="cuadrillas2">[36]PERSONAL!#REF!</definedName>
    <definedName name="CUADRILLASTOTAL">'[50]MANO DE OBRA'!$G$8:$M$20</definedName>
    <definedName name="CUADRO">#N/A</definedName>
    <definedName name="CUADRO1">#REF!</definedName>
    <definedName name="CUAEXC">[84]CUADRILLAS!$D$49</definedName>
    <definedName name="CUAPLO">#REF!</definedName>
    <definedName name="CUATOP">#REF!</definedName>
    <definedName name="cube">#REF!</definedName>
    <definedName name="CUBE_UNIT">#REF!</definedName>
    <definedName name="CUBIERTA">#REF!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[87]Hoja1!$A:$IV</definedName>
    <definedName name="CUCON">#REF!</definedName>
    <definedName name="CUEXC">#REF!</definedName>
    <definedName name="Cumm_Us_inf">[71]Workings!$H$8:$BR$8</definedName>
    <definedName name="cuneta">#REF!</definedName>
    <definedName name="Cunete_pintura">'[24]LISTADO '!$F$26</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as_1_2">'[30]LISTADO '!$F$88</definedName>
    <definedName name="Curvas_2">'[30]LISTADO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w">#REF!</definedName>
    <definedName name="Cx">#REF!</definedName>
    <definedName name="cxcxcxc">#REF!</definedName>
    <definedName name="Cy">#REF!</definedName>
    <definedName name="CZN_north_perc">50</definedName>
    <definedName name="CZN_south_perc">0</definedName>
    <definedName name="czz" hidden="1">'[8]ETAPA 50 SMMLV'!#REF!</definedName>
    <definedName name="D">#REF!</definedName>
    <definedName name="d_CUBIERTA">#REF!</definedName>
    <definedName name="d_percápita">#REF!</definedName>
    <definedName name="DANI">[64]ITEMS!$B$6:$B$176</definedName>
    <definedName name="DAT">#REF!</definedName>
    <definedName name="Data">[88]Sheet1!$F$18:$H$977</definedName>
    <definedName name="Data_Base">#REF!</definedName>
    <definedName name="Date">[89]Constants!$B$9</definedName>
    <definedName name="Datos">'[90]Base de Diseño'!$A$1:$I$216</definedName>
    <definedName name="datos1">'[91]Base de Diseño'!$A$1:$G$286</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d">#REF!</definedName>
    <definedName name="DDDD">#N/A</definedName>
    <definedName name="ddddd">#REF!</definedName>
    <definedName name="DDDDDD">#REF!</definedName>
    <definedName name="ddddddddd">#REF!</definedName>
    <definedName name="de">#REF!</definedName>
    <definedName name="Dealpb" hidden="1">#REF!</definedName>
    <definedName name="Debt_Purchase_Price_Funding">[92]CONTROL!$G$45</definedName>
    <definedName name="Debt_S5_EA_Sch">[74]INPUT_TEMP!#REF!</definedName>
    <definedName name="Debt_S6_EA_Sch">[74]INPUT_TEMP!#REF!</definedName>
    <definedName name="DEC">#REF!</definedName>
    <definedName name="decbs">#REF!</definedName>
    <definedName name="Decjv">#REF!</definedName>
    <definedName name="Decjv2">#REF!</definedName>
    <definedName name="DECORPISO">#REF!</definedName>
    <definedName name="default_leadtime">#REF!</definedName>
    <definedName name="Deflexión">#REF!</definedName>
    <definedName name="DEMANDA">#REF!</definedName>
    <definedName name="demolicion">#REF!</definedName>
    <definedName name="demolicioncuneta">#REF!</definedName>
    <definedName name="DENS">#REF!</definedName>
    <definedName name="densi">#REF!</definedName>
    <definedName name="Dep_IAS_tot">[71]Tax!#REF!</definedName>
    <definedName name="Department">'[93]REF - Listas'!$D$4:$D$12</definedName>
    <definedName name="Depreciation">#REF!</definedName>
    <definedName name="DepreciationPB" hidden="1">#REF!</definedName>
    <definedName name="DERECHOS">#REF!</definedName>
    <definedName name="DES">#REF!</definedName>
    <definedName name="DESAG">#REF!</definedName>
    <definedName name="DESAGUES">#REF!</definedName>
    <definedName name="DESAGUESALTOS">#REF!</definedName>
    <definedName name="DESAGUESLAV">#REF!</definedName>
    <definedName name="DESC521">[94]ITEMS!$B$522</definedName>
    <definedName name="DESCAPOTE">#REF!</definedName>
    <definedName name="DESCAPOTOT">#REF!</definedName>
    <definedName name="descriminado">#N/A</definedName>
    <definedName name="description">#REF!</definedName>
    <definedName name="design">'[95]Design (3)'!$A$12:$CM$71</definedName>
    <definedName name="design2">[95]Design!$A$24:$CM$66</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[79]deuda!$A$1:$IV$65536</definedName>
    <definedName name="deuda2">[96]deuda!$A$1:$IV$65536</definedName>
    <definedName name="DEX">#REF!</definedName>
    <definedName name="df">#REF!</definedName>
    <definedName name="dfcvc">#REF!</definedName>
    <definedName name="dfdaa">#REF!</definedName>
    <definedName name="dfdf">#REF!</definedName>
    <definedName name="DFEFWEFSGERGAERGEGQER">#REF!</definedName>
    <definedName name="DGGERE">#REF!</definedName>
    <definedName name="di">#REF!</definedName>
    <definedName name="dia24hr">#REF!</definedName>
    <definedName name="DIAGRAMA">[50]INSUMOS!$A$2:$A$116</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[10]Dólar!#REF!</definedName>
    <definedName name="diego">#REF!</definedName>
    <definedName name="diego1">#REF!</definedName>
    <definedName name="Dif.Este">#REF!</definedName>
    <definedName name="Dif.Norte">#REF!</definedName>
    <definedName name="diferencial">[36]lisprecios!#REF!</definedName>
    <definedName name="Dilataciones_en_bronce">#REF!</definedName>
    <definedName name="DINTELES">#REF!</definedName>
    <definedName name="DIRECCION">#REF!</definedName>
    <definedName name="DIRECTO1">[97]APU!$U$132</definedName>
    <definedName name="DIRECTO10">[97]APU!$U$681</definedName>
    <definedName name="DIRECTO100">[97]APU!$U$6171</definedName>
    <definedName name="DIRECTO101">[97]APU!$U$6232</definedName>
    <definedName name="DIRECTO102">[97]APU!$U$6293</definedName>
    <definedName name="DIRECTO103">[97]APU!$U$6354</definedName>
    <definedName name="DIRECTO104">[97]APU!$U$6415</definedName>
    <definedName name="DIRECTO105">[97]APU!$U$6476</definedName>
    <definedName name="DIRECTO11">[97]APU!$U$742</definedName>
    <definedName name="DIRECTO12">[97]APU!$U$803</definedName>
    <definedName name="DIRECTO124">[97]APU!$U$7635</definedName>
    <definedName name="DIRECTO125">[97]APU!$U$7696</definedName>
    <definedName name="DIRECTO126">[97]APU!$U$7757</definedName>
    <definedName name="DIRECTO127">[97]APU!$U$7818</definedName>
    <definedName name="DIRECTO128">[97]APU!$U$7879</definedName>
    <definedName name="DIRECTO129">[97]APU!$U$7940</definedName>
    <definedName name="DIRECTO13">[97]APU!$U$864</definedName>
    <definedName name="DIRECTO130">[97]APU!$U$8001</definedName>
    <definedName name="DIRECTO131">[97]APU!$U$8062</definedName>
    <definedName name="DIRECTO132">[97]APU!$U$8123</definedName>
    <definedName name="DIRECTO133">[97]APU!$U$8184</definedName>
    <definedName name="DIRECTO134">[97]APU!$U$8245</definedName>
    <definedName name="DIRECTO14">[97]APU!$U$925</definedName>
    <definedName name="DIRECTO15">[97]APU!$U$986</definedName>
    <definedName name="DIRECTO16">[97]APU!$U$1047</definedName>
    <definedName name="DIRECTO17">[97]APU!$U$1108</definedName>
    <definedName name="DIRECTO18">[97]APU!$U$1169</definedName>
    <definedName name="DIRECTO2">[97]APU!$U$193</definedName>
    <definedName name="DIRECTO2.10">[97]APU!$U$14889</definedName>
    <definedName name="DIRECTO2.11">[97]APU!$U$14950</definedName>
    <definedName name="DIRECTO2.12">[97]APU!$U$15011</definedName>
    <definedName name="DIRECTO2.9">[97]APU!$U$11839</definedName>
    <definedName name="DIRECTO21">[97]APU!$U$1352</definedName>
    <definedName name="DIRECTO22">[97]APU!$U$1413</definedName>
    <definedName name="DIRECTO23">[97]APU!$U$1474</definedName>
    <definedName name="DIRECTO24">[97]APU!$U$1535</definedName>
    <definedName name="DIRECTO25">[97]APU!$U$1596</definedName>
    <definedName name="DIRECTO26">[97]APU!$U$1657</definedName>
    <definedName name="DIRECTO27">[97]APU!$U$1718</definedName>
    <definedName name="DIRECTO28">[97]APU!$U$1779</definedName>
    <definedName name="DIRECTO29">[97]APU!$U$1840</definedName>
    <definedName name="DIRECTO3">[97]APU!$U$254</definedName>
    <definedName name="DIRECTO3.15">[97]APU!$U$8667</definedName>
    <definedName name="DIRECTO3.16">[97]APU!$U$8728</definedName>
    <definedName name="DIRECTO3.17">[97]APU!$U$8789</definedName>
    <definedName name="DIRECTO3.18">[97]APU!$U$8850</definedName>
    <definedName name="DIRECTO3.19">[97]APU!$U$8911</definedName>
    <definedName name="DIRECTO3.20">[97]APU!$U$8972</definedName>
    <definedName name="DIRECTO3.21">[97]APU!$U$11961</definedName>
    <definedName name="DIRECTO3.22">[97]APU!$U$14523</definedName>
    <definedName name="DIRECTO3.23">[97]APU!$U$15133</definedName>
    <definedName name="DIRECTO3.24">[97]APU!$U$16292</definedName>
    <definedName name="DIRECTO3.25">[97]APU!$U$16353</definedName>
    <definedName name="DIRECTO3.26">[97]APU!$U$16414</definedName>
    <definedName name="DIRECTO3.27">[97]APU!$U$16475</definedName>
    <definedName name="DIRECTO3.28">[97]APU!$U$16536</definedName>
    <definedName name="DIRECTO30">[97]APU!$U$1901</definedName>
    <definedName name="DIRECTO31">[97]APU!$U$1962</definedName>
    <definedName name="DIRECTO32">[97]APU!$U$2023</definedName>
    <definedName name="DIRECTO33">[97]APU!$U$2084</definedName>
    <definedName name="DIRECTO34">[97]APU!$U$2145</definedName>
    <definedName name="DIRECTO35">[97]APU!$U$2206</definedName>
    <definedName name="DIRECTO36">[97]APU!$U$2267</definedName>
    <definedName name="DIRECTO37">[97]APU!$U$2328</definedName>
    <definedName name="DIRECTO38">[97]APU!$U$2389</definedName>
    <definedName name="DIRECTO39">[97]APU!$U$2450</definedName>
    <definedName name="DIRECTO4">[97]APU!$U$315</definedName>
    <definedName name="DIRECTO4.20">[97]APU!$U$9216</definedName>
    <definedName name="DIRECTO4.21">[97]APU!$U$9277</definedName>
    <definedName name="DIRECTO4.22">[97]APU!$U$9338</definedName>
    <definedName name="DIRECTO4.23">[97]APU!$U$9399</definedName>
    <definedName name="DIRECTO4.24">[97]APU!$U$9460</definedName>
    <definedName name="DIRECTO4.25">[97]APU!$U$9521</definedName>
    <definedName name="DIRECTO4.26">[97]APU!$U$9582</definedName>
    <definedName name="DIRECTO4.27">[97]APU!$U$9643</definedName>
    <definedName name="DIRECTO4.28">[97]APU!$U$9704</definedName>
    <definedName name="DIRECTO4.29">[97]APU!$U$9765</definedName>
    <definedName name="DIRECTO4.30">[97]APU!$U$9826</definedName>
    <definedName name="DIRECTO4.31">[97]APU!$U$9887</definedName>
    <definedName name="DIRECTO4.32">[97]APU!$U$9948</definedName>
    <definedName name="DIRECTO4.33">[97]APU!$U$10009</definedName>
    <definedName name="DIRECTO4.34">[97]APU!$U$10070</definedName>
    <definedName name="DIRECTO4.35">[97]APU!$U$11595</definedName>
    <definedName name="DIRECTO4.36">[97]APU!$U$11656</definedName>
    <definedName name="DIRECTO4.37">[97]APU!$U$15987</definedName>
    <definedName name="DIRECTO4.38">[97]APU!$U$15194</definedName>
    <definedName name="DIRECTO4.39">[97]APU!$U$14279</definedName>
    <definedName name="DIRECTO4.40">[97]APU!$U$14340</definedName>
    <definedName name="DIRECTO4.41">[97]APU!$U$14401</definedName>
    <definedName name="DIRECTO4.42">[97]APU!$U$14462</definedName>
    <definedName name="DIRECTO4.43">[97]APU!$U$14584</definedName>
    <definedName name="DIRECTO4.44">[97]APU!$U$16048</definedName>
    <definedName name="DIRECTO4.45">[97]APU!$U$16109</definedName>
    <definedName name="DIRECTO4.46">[97]APU!$U$14706</definedName>
    <definedName name="DIRECTO4.47">[97]APU!$U$15926</definedName>
    <definedName name="DIRECTO4.48">[97]APU!$U$16170</definedName>
    <definedName name="DIRECTO4.49">[97]APU!$U$16231</definedName>
    <definedName name="DIRECTO4.50">[97]APU!$U$16902</definedName>
    <definedName name="DIRECTO4.51">[97]APU!$U$17634</definedName>
    <definedName name="DIRECTO4.52">[97]APU!$U$17695</definedName>
    <definedName name="DIRECTO40">[97]APU!$U$2511</definedName>
    <definedName name="DIRECTO41">[97]APU!$U$2572</definedName>
    <definedName name="DIRECTO42">[97]APU!$U$2633</definedName>
    <definedName name="DIRECTO43">[97]APU!$U$2694</definedName>
    <definedName name="DIRECTO44">[97]APU!$U$2755</definedName>
    <definedName name="DIRECTO45">[97]APU!$U$2816</definedName>
    <definedName name="DIRECTO46">[97]APU!$U$2877</definedName>
    <definedName name="DIRECTO47">[97]APU!$U$2938</definedName>
    <definedName name="DIRECTO48">[97]APU!$U$2999</definedName>
    <definedName name="DIRECTO49">[97]APU!$U$3060</definedName>
    <definedName name="DIRECTO5">[97]APU!$U$376</definedName>
    <definedName name="DIRECTO5.100">[97]APU!$U$12449</definedName>
    <definedName name="DIRECTO5.101">[97]APU!$U$12510</definedName>
    <definedName name="DIRECTO5.104">[97]APU!$U$12571</definedName>
    <definedName name="DIRECTO5.105">[97]APU!$U$12632</definedName>
    <definedName name="DIRECTO5.106">[97]APU!$U$12693</definedName>
    <definedName name="DIRECTO5.107">[97]APU!$U$12754</definedName>
    <definedName name="DIRECTO5.108">[97]APU!$U$12815</definedName>
    <definedName name="DIRECTO5.109">[97]APU!$U$12876</definedName>
    <definedName name="DIRECTO5.111">[97]APU!$U$12937</definedName>
    <definedName name="DIRECTO5.112">[97]APU!$U$12998</definedName>
    <definedName name="DIRECTO5.113">[97]APU!$U$14767</definedName>
    <definedName name="DIRECTO5.114">[97]APU!$U$14828</definedName>
    <definedName name="DIRECTO5.115">[97]APU!$U$15072</definedName>
    <definedName name="DIRECTO5.53">[97]APU!$U$10131</definedName>
    <definedName name="DIRECTO5.54">[97]APU!$U$10192</definedName>
    <definedName name="DIRECTO5.55">[97]APU!$U$10253</definedName>
    <definedName name="DIRECTO5.56">[97]APU!$U$10314</definedName>
    <definedName name="DIRECTO5.57">[97]APU!$U$10375</definedName>
    <definedName name="DIRECTO5.58">[97]APU!$U$10436</definedName>
    <definedName name="DIRECTO5.59">[97]APU!$U$10497</definedName>
    <definedName name="DIRECTO5.60">[97]APU!$U$10558</definedName>
    <definedName name="DIRECTO5.61">[97]APU!$U$10619</definedName>
    <definedName name="DIRECTO5.62">[97]APU!$U$10680</definedName>
    <definedName name="DIRECTO5.63">[97]APU!$U$10741</definedName>
    <definedName name="DIRECTO5.64">[97]APU!$U$10802</definedName>
    <definedName name="DIRECTO5.65">[97]APU!$U$10863</definedName>
    <definedName name="DIRECTO5.66">[97]APU!$U$10924</definedName>
    <definedName name="DIRECTO5.67">[97]APU!$U$10985</definedName>
    <definedName name="DIRECTO5.68">[97]APU!$U$11046</definedName>
    <definedName name="DIRECTO5.69">[97]APU!$U$11107</definedName>
    <definedName name="DIRECTO5.70">[97]APU!$U$11168</definedName>
    <definedName name="DIRECTO5.71">[97]APU!$U$11229</definedName>
    <definedName name="DIRECTO5.72">[97]APU!$U$12022</definedName>
    <definedName name="DIRECTO5.73">[97]APU!$U$12083</definedName>
    <definedName name="DIRECTO5.74">[97]APU!$U$12144</definedName>
    <definedName name="DIRECTO5.77">[97]APU!$U$12205</definedName>
    <definedName name="DIRECTO5.78">[97]APU!$U$12327</definedName>
    <definedName name="DIRECTO5.79">[97]APU!$U$12388</definedName>
    <definedName name="DIRECTO5.80">[97]APU!$U$12266</definedName>
    <definedName name="DIRECTO5.82">[97]APU!$U$14035</definedName>
    <definedName name="DIRECTO5.83">[97]APU!$U$14096</definedName>
    <definedName name="DIRECTO5.84">[97]APU!$U$13364</definedName>
    <definedName name="DIRECTO5.85">[97]APU!$U$13425</definedName>
    <definedName name="DIRECTO5.86">[97]APU!$U$13486</definedName>
    <definedName name="DIRECTO5.87">[97]APU!$U$13547</definedName>
    <definedName name="DIRECTO5.88">[97]APU!$U$13608</definedName>
    <definedName name="DIRECTO5.89">[97]APU!$U$13669</definedName>
    <definedName name="DIRECTO5.90">[97]APU!$U$13730</definedName>
    <definedName name="DIRECTO5.91">[97]APU!$U$13791</definedName>
    <definedName name="DIRECTO5.92">[97]APU!$U$13852</definedName>
    <definedName name="DIRECTO5.93">[97]APU!$U$13913</definedName>
    <definedName name="DIRECTO5.94">[97]APU!$U$13974</definedName>
    <definedName name="DIRECTO5.95">[97]APU!$U$13059</definedName>
    <definedName name="DIRECTO5.96">[97]APU!$U$13120</definedName>
    <definedName name="DIRECTO5.97">[97]APU!$U$13181</definedName>
    <definedName name="DIRECTO5.98">[97]APU!$U$13242</definedName>
    <definedName name="DIRECTO5.99">[97]APU!$U$13303</definedName>
    <definedName name="DIRECTO50">[97]APU!$U$3121</definedName>
    <definedName name="DIRECTO51">[97]APU!$U$3182</definedName>
    <definedName name="DIRECTO52">[97]APU!$U$3243</definedName>
    <definedName name="DIRECTO53">[97]APU!$U$3304</definedName>
    <definedName name="DIRECTO54">[97]APU!$U$3365</definedName>
    <definedName name="DIRECTO55">[97]APU!$U$3426</definedName>
    <definedName name="DIRECTO56">[97]APU!$U$3487</definedName>
    <definedName name="DIRECTO57">[97]APU!$U$3548</definedName>
    <definedName name="DIRECTO58">[97]APU!$U$3609</definedName>
    <definedName name="DIRECTO59">[97]APU!$U$3670</definedName>
    <definedName name="DIRECTO6">[97]APU!$U$437</definedName>
    <definedName name="DIRECTO60">[97]APU!$U$3731</definedName>
    <definedName name="DIRECTO61">[97]APU!$U$3792</definedName>
    <definedName name="DIRECTO62">[97]APU!$U$3853</definedName>
    <definedName name="DIRECTO63">[97]APU!$U$3914</definedName>
    <definedName name="DIRECTO64">[97]APU!$U$3975</definedName>
    <definedName name="DIRECTO65">[97]APU!$U$4036</definedName>
    <definedName name="DIRECTO66">[97]APU!$U$4097</definedName>
    <definedName name="DIRECTO67">[97]APU!$U$4158</definedName>
    <definedName name="DIRECTO68">[97]APU!$U$4219</definedName>
    <definedName name="DIRECTO69">[97]APU!$U$4280</definedName>
    <definedName name="DIRECTO7">[97]APU!$U$498</definedName>
    <definedName name="DIRECTO7.12">[97]APU!$U$8305</definedName>
    <definedName name="DIRECTO7.13">[97]APU!$U$8366</definedName>
    <definedName name="DIRECTO7.14">[97]APU!$U$8427</definedName>
    <definedName name="DIRECTO7.15">[97]APU!$U$8488</definedName>
    <definedName name="DIRECTO7.16">[97]APU!$U$8606</definedName>
    <definedName name="DIRECTO7.17">[97]APU!$U$11290</definedName>
    <definedName name="DIRECTO7.18">[97]APU!$U$11351</definedName>
    <definedName name="DIRECTO7.19">[97]APU!$U$11412</definedName>
    <definedName name="DIRECTO7.20">[97]APU!$U$11473</definedName>
    <definedName name="DIRECTO7.21">[97]APU!$U$11534</definedName>
    <definedName name="DIRECTO7.22">[97]APU!$U$11717</definedName>
    <definedName name="DIRECTO7.23">[97]APU!$U$11778</definedName>
    <definedName name="DIRECTO7.24">[97]APU!$U$14645</definedName>
    <definedName name="DIRECTO7.25">[97]APU!$U$15255</definedName>
    <definedName name="DIRECTO7.26">[97]APU!$U$15316</definedName>
    <definedName name="DIRECTO7.27">[97]APU!$U$15377</definedName>
    <definedName name="DIRECTO7.28">[97]APU!$U$15438</definedName>
    <definedName name="DIRECTO7.29">[97]APU!$U$15499</definedName>
    <definedName name="DIRECTO7.30">[97]APU!$U$15560</definedName>
    <definedName name="DIRECTO7.31">[97]APU!$U$15621</definedName>
    <definedName name="DIRECTO7.32">[97]APU!$U$15682</definedName>
    <definedName name="DIRECTO7.33">[97]APU!$U$15743</definedName>
    <definedName name="DIRECTO7.34">[97]APU!$U$15804</definedName>
    <definedName name="DIRECTO7.35">[97]APU!$U$15865</definedName>
    <definedName name="DIRECTO7.36">[97]APU!$U$17085</definedName>
    <definedName name="DIRECTO7.37">[97]APU!$U$17268</definedName>
    <definedName name="DIRECTO7.38">[97]APU!$U$17207</definedName>
    <definedName name="DIRECTO7.39">[97]APU!$U$17390</definedName>
    <definedName name="DIRECTO7.40">[97]APU!$U$17451</definedName>
    <definedName name="DIRECTO7.41">[97]APU!$U$17512</definedName>
    <definedName name="DIRECTO7.42">[97]APU!$U$17146</definedName>
    <definedName name="DIRECTO7.43">[97]APU!$U$17573</definedName>
    <definedName name="DIRECTO7.44">[97]APU!$U$17329</definedName>
    <definedName name="DIRECTO70">[97]APU!$U$4341</definedName>
    <definedName name="DIRECTO71">[97]APU!$U$4402</definedName>
    <definedName name="DIRECTO72">[97]APU!$U$4463</definedName>
    <definedName name="DIRECTO73">[97]APU!$U$4524</definedName>
    <definedName name="DIRECTO74">[97]APU!$U$4585</definedName>
    <definedName name="DIRECTO75">[97]APU!$U$4646</definedName>
    <definedName name="DIRECTO76">[97]APU!$U$4707</definedName>
    <definedName name="DIRECTO77">[97]APU!$U$4768</definedName>
    <definedName name="DIRECTO78">[97]APU!$U$4829</definedName>
    <definedName name="DIRECTO79">[97]APU!$U$4890</definedName>
    <definedName name="DIRECTO8">[97]APU!$U$559</definedName>
    <definedName name="DIRECTO80">[97]APU!$U$4951</definedName>
    <definedName name="DIRECTO81">[97]APU!$U$5012</definedName>
    <definedName name="DIRECTO82">[97]APU!$U$5073</definedName>
    <definedName name="DIRECTO83">[97]APU!$U$5134</definedName>
    <definedName name="DIRECTO84">[97]APU!$U$5195</definedName>
    <definedName name="DIRECTO85">[97]APU!$U$5256</definedName>
    <definedName name="DIRECTO86">[97]APU!$U$5317</definedName>
    <definedName name="DIRECTO87">[97]APU!$U$5378</definedName>
    <definedName name="DIRECTO88">[97]APU!$U$5439</definedName>
    <definedName name="DIRECTO89">[97]APU!$U$5500</definedName>
    <definedName name="DIRECTO9">[97]APU!$U$620</definedName>
    <definedName name="DIRECTO9.1">[97]APU!$U$16597</definedName>
    <definedName name="DIRECTO9.2">[97]APU!$U$16658</definedName>
    <definedName name="DIRECTO9.3">[97]APU!$U$16719</definedName>
    <definedName name="DIRECTO9.4">[97]APU!$U$16780</definedName>
    <definedName name="DIRECTO9.5">[97]APU!$U$16841</definedName>
    <definedName name="DIRECTO90">[97]APU!$U$5561</definedName>
    <definedName name="DIRECTO91">[97]APU!$U$5622</definedName>
    <definedName name="DIRECTO92">[97]APU!$U$5683</definedName>
    <definedName name="DIRECTO93">[97]APU!$U$5744</definedName>
    <definedName name="DIRECTO94">[97]APU!$U$5805</definedName>
    <definedName name="DIRECTO95">[97]APU!$U$5866</definedName>
    <definedName name="DIRECTO96">[97]APU!$U$5927</definedName>
    <definedName name="DIRECTO97">[97]APU!$U$5988</definedName>
    <definedName name="DIRECTO98">[97]APU!$U$6049</definedName>
    <definedName name="DIRECTO99">[97]APU!$U$6110</definedName>
    <definedName name="Director_Administrativo">#REF!</definedName>
    <definedName name="Discount_Lumpsum">#REF!</definedName>
    <definedName name="discount_percent">#REF!</definedName>
    <definedName name="discount2">[98]Cover!#REF!</definedName>
    <definedName name="discount3">[98]Cover!#REF!</definedName>
    <definedName name="discount4">[98]Cover!#REF!</definedName>
    <definedName name="DiscRateHigh">#REF!</definedName>
    <definedName name="DiscRateMed">#REF!</definedName>
    <definedName name="DISPONIBILIDAD">#REF!</definedName>
    <definedName name="Distancia">#REF!</definedName>
    <definedName name="DISTANCIA_ARENA">'[46]Concretos y morteros'!$J$12</definedName>
    <definedName name="DISTANCIA_CEMENTO">'[46]Concretos y morteros'!$L$12</definedName>
    <definedName name="DISTANCIA_TRITURADO">'[46]Concretos y morteros'!$K$12</definedName>
    <definedName name="DistanciasPRS7801">[99]Hoja1!$K$3:$L$55</definedName>
    <definedName name="DistanciasPRS9003">[99]Hoja1!$A$3:$B$52</definedName>
    <definedName name="DistanciasPRS9004">[99]Hoja1!$F$3:$G$33</definedName>
    <definedName name="DISTRIBUCION">'[22]PU (2)'!#REF!</definedName>
    <definedName name="distrital">#REF!</definedName>
    <definedName name="div_pay">[74]ASSUMPTIONS!#REF!</definedName>
    <definedName name="Division_acrilica_para_ducha">#REF!</definedName>
    <definedName name="dj">#REF!</definedName>
    <definedName name="djdiffehefhfh">#REF!</definedName>
    <definedName name="DKEQEFEFJIJW">#REF!</definedName>
    <definedName name="dl">#REF!</definedName>
    <definedName name="DM">#REF!</definedName>
    <definedName name="DMD">#REF!</definedName>
    <definedName name="do">#REF!</definedName>
    <definedName name="Documentstatus">#REF!</definedName>
    <definedName name="Documentstatus1">'[51]REF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T">#REF!</definedName>
    <definedName name="dota">#REF!</definedName>
    <definedName name="Dp">#REF!</definedName>
    <definedName name="DRAWING_LEAD_TIME">#REF!</definedName>
    <definedName name="drf">#REF!</definedName>
    <definedName name="DRTOS1">'[100]Cost Codes'!$B$4:$G$331</definedName>
    <definedName name="DS">#REF!</definedName>
    <definedName name="DSA">#REF!</definedName>
    <definedName name="DSF">'[101]A.P.U'!#REF!</definedName>
    <definedName name="dt">#REF!</definedName>
    <definedName name="dtf">#REF!</definedName>
    <definedName name="DTFSMedida">#REF!</definedName>
    <definedName name="DtmFechaCotizacion">#REF!</definedName>
    <definedName name="DtmFechVigenCotiza">#REF!</definedName>
    <definedName name="DTS">#REF!</definedName>
    <definedName name="DUCHA">#REF!</definedName>
    <definedName name="Ducha_Tayrona">#REF!</definedName>
    <definedName name="DUCHATAYRONATOT">#REF!</definedName>
    <definedName name="Dv">#REF!</definedName>
    <definedName name="dxd">[13]CALCULO!$E$75</definedName>
    <definedName name="DZ.Main" hidden="1">#REF!</definedName>
    <definedName name="e">#REF!</definedName>
    <definedName name="E_03">#REF!</definedName>
    <definedName name="e_INSTALACIONES_HIDRAULICAS">#REF!</definedName>
    <definedName name="E2.160">#REF!</definedName>
    <definedName name="ED">#REF!</definedName>
    <definedName name="edil">[36]lisprecios!#REF!</definedName>
    <definedName name="EDWIN">#REF!</definedName>
    <definedName name="EE">'[80]C - CENTROS DE COSTO Y GASTOS'!$D$5:$E$123</definedName>
    <definedName name="EEE" hidden="1">#REF!</definedName>
    <definedName name="eeeeeeeeee">#REF!</definedName>
    <definedName name="eeeeeeeeeee">#REF!</definedName>
    <definedName name="EEEEEEEEESSSSSSSSSSSSS">#REF!</definedName>
    <definedName name="eeeeeeeeggggggg">#REF!</definedName>
    <definedName name="EEEGGGNNNLLLL">#REF!</definedName>
    <definedName name="EER">#REF!</definedName>
    <definedName name="ef">#REF!</definedName>
    <definedName name="egefqe">#REF!</definedName>
    <definedName name="EINAR">#REF!</definedName>
    <definedName name="el">#REF!</definedName>
    <definedName name="ELB">[43]dts!$B$21</definedName>
    <definedName name="ElectConsPrice">[53]Parameters!$R$15</definedName>
    <definedName name="ElectDemandPrice">#REF!</definedName>
    <definedName name="ELECTROMAG">#REF!</definedName>
    <definedName name="ELEMENVERT">#REF!</definedName>
    <definedName name="ELTOTAL">#REF!</definedName>
    <definedName name="EMPAQUE">#REF!</definedName>
    <definedName name="ENCHAP11">#REF!</definedName>
    <definedName name="ENCHAP20">#REF!</definedName>
    <definedName name="ENCHAPBAÑO">#REF!</definedName>
    <definedName name="ENCHAPE">#REF!</definedName>
    <definedName name="ENCHAPES">#REF!</definedName>
    <definedName name="ENCHAPLABOR">#REF!</definedName>
    <definedName name="ENCHAPTABLETA">#REF!</definedName>
    <definedName name="End_Bal">#REF!</definedName>
    <definedName name="ene00">[10]Dólar!#REF!</definedName>
    <definedName name="ENERGIA">'[29]CAP IV # 4'!#REF!</definedName>
    <definedName name="ENERGIATABLA1.2.4">'[5]CALCULO COSTOS DE OPERACIÓN'!$B$127:$AF$163</definedName>
    <definedName name="Engine">#N/A</definedName>
    <definedName name="ENTIDAD">[43]dts!$B$5</definedName>
    <definedName name="EQUI">[87]Equipo!$A:$IV</definedName>
    <definedName name="EQUI3">[102]Equipo!$A:$IV</definedName>
    <definedName name="EquipData">'[53]Equip Data'!$B$14:$AQ$75</definedName>
    <definedName name="EquipInput">#REF!</definedName>
    <definedName name="EquipLifeRank">#REF!</definedName>
    <definedName name="EQUIPO">#REF!</definedName>
    <definedName name="EQUIPO_1">[103]EQUIPO!$B$2:$D$36</definedName>
    <definedName name="EQUIPO_DE_SOLDADURA">'[24]LISTADO '!$L$10</definedName>
    <definedName name="Equipo_de_topografia">#REF!</definedName>
    <definedName name="equipo_mayor">#REF!</definedName>
    <definedName name="equipomayor2">[104]desglose!#REF!</definedName>
    <definedName name="EquipOpCostOutput">#REF!</definedName>
    <definedName name="EquipOpFleet">#REF!</definedName>
    <definedName name="equipos">#REF!</definedName>
    <definedName name="equiprecord">[88]Sheet1!$A$18:$A$1072</definedName>
    <definedName name="EquipReplOutput">#REF!</definedName>
    <definedName name="EquipRow">#REF!</definedName>
    <definedName name="er">#REF!</definedName>
    <definedName name="ERR">#REF!</definedName>
    <definedName name="erra">#REF!</definedName>
    <definedName name="ERROR">#REF!</definedName>
    <definedName name="ERROR1">#REF!</definedName>
    <definedName name="ERROR2">#REF!</definedName>
    <definedName name="ERROR3">[105]TARIF2002!#REF!</definedName>
    <definedName name="ERROR5">[105]TARIF2002!#REF!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ones">[36]lisprecios!#REF!</definedName>
    <definedName name="ESCRITURACION">#REF!</definedName>
    <definedName name="ESE">#REF!</definedName>
    <definedName name="ESMALTE">#REF!</definedName>
    <definedName name="ESMALTMADETOT">#REF!</definedName>
    <definedName name="ESP201.15">'[106]201.15'!$H$49</definedName>
    <definedName name="ESP201.21">'[106]201.21'!$H$50</definedName>
    <definedName name="ESP201.7">'[106]201.7'!$H$52</definedName>
    <definedName name="ESP201.8">'[106]201.8'!$H$53</definedName>
    <definedName name="ESP210.2.2">#REF!</definedName>
    <definedName name="ESP220.1">'[107]220.1'!$H$52</definedName>
    <definedName name="ESP225P">#REF!</definedName>
    <definedName name="ESP320.1">'[108]320.1'!$H$52</definedName>
    <definedName name="ESP330.1">'[107]330.1'!$H$52</definedName>
    <definedName name="ESP330.1P">'[106]330.1P (7801)'!$H$50</definedName>
    <definedName name="ESP330.2">'[108]330.2'!$H$52</definedName>
    <definedName name="ESP632.1P">'[106]632.1P '!$H$57</definedName>
    <definedName name="ESP632.4P">'[106]632.4P'!$H$51</definedName>
    <definedName name="ESP640.1.2">'[107]640.1.2'!$H$50</definedName>
    <definedName name="ESP673.1">'[107]673.1'!$H$49</definedName>
    <definedName name="ESP673.2">'[107]673.2'!$H$53</definedName>
    <definedName name="ESP700.1">'[108]700.1'!$H$52</definedName>
    <definedName name="ESPEJO">#REF!</definedName>
    <definedName name="ESTACION">[60]TABLAS!$B$63:$B$78</definedName>
    <definedName name="Este">#REF!</definedName>
    <definedName name="ESTERIL">'[57]BASE DE DATOS ORIG'!#REF!</definedName>
    <definedName name="ESTRUCT06">'[109]Análisis Unit'!#REF!</definedName>
    <definedName name="ESTRUCT07">'[109]Análisis Unit'!#REF!</definedName>
    <definedName name="ESTRUCT08">'[109]Análisis Unit'!#REF!</definedName>
    <definedName name="ESTRUCT09">'[109]Análisis Unit'!#REF!</definedName>
    <definedName name="ESTRUCT10">'[109]Análisis Unit'!#REF!</definedName>
    <definedName name="ESTRUCT11">'[109]Análisis Unit'!#REF!</definedName>
    <definedName name="ESTRUCT12">'[109]Análisis Unit'!#REF!</definedName>
    <definedName name="ESTRUCT13">'[109]Análisis Unit'!#REF!</definedName>
    <definedName name="ESTRUCT14">'[109]Análisis Unit'!#REF!</definedName>
    <definedName name="ESTRUCT15">'[109]Análisis Unit'!#REF!</definedName>
    <definedName name="ESTRUCT16">'[109]Análisis Unit'!#REF!</definedName>
    <definedName name="ESTRUCT17">'[109]Análisis Unit'!#REF!</definedName>
    <definedName name="ESTRUCT18">'[109]Análisis Unit'!#REF!</definedName>
    <definedName name="ESTRUCT19">'[109]Análisis Unit'!#REF!</definedName>
    <definedName name="ESTRUCT20">'[109]Análisis Unit'!#REF!</definedName>
    <definedName name="ESTRUCT21">'[109]Análisis Unit'!#REF!</definedName>
    <definedName name="ESTRUCT22">'[109]Análisis Unit'!#REF!</definedName>
    <definedName name="ESTRUCT24">'[109]Análisis Unit'!#REF!</definedName>
    <definedName name="ESTRUCT25">'[109]Análisis Unit'!#REF!</definedName>
    <definedName name="ESTRUCT28">'[109]Análisis Unit'!#REF!</definedName>
    <definedName name="ESTRUCT29">'[109]Análisis Unit'!#REF!</definedName>
    <definedName name="ESTRUCT31">'[109]Análisis Unit'!#REF!</definedName>
    <definedName name="ESTRUCT33">'[109]Análisis Unit'!#REF!</definedName>
    <definedName name="ESTRUCT34">'[109]Análisis Unit'!#REF!</definedName>
    <definedName name="ESTRUCT43">'[109]Análisis Unit'!#REF!</definedName>
    <definedName name="ESTRUCTURA">#REF!</definedName>
    <definedName name="ESTUDIOS">#REF!</definedName>
    <definedName name="ETERNIT">#REF!</definedName>
    <definedName name="ETERNIT6">#REF!</definedName>
    <definedName name="ev.Calculation" hidden="1">-4135</definedName>
    <definedName name="ev.Initialized" hidden="1">FALSE</definedName>
    <definedName name="Eval_Currency">#REF!</definedName>
    <definedName name="ex">#REF!</definedName>
    <definedName name="EXC">#REF!</definedName>
    <definedName name="EXCAVACION">#REF!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'[110]COSTOS OFICINA'!#REF!</definedName>
    <definedName name="Excel_BuiltIn_Print_Titles_4">'[110]COSTOS CAMPAMENTO'!#REF!</definedName>
    <definedName name="Exchange_Rate">#REF!</definedName>
    <definedName name="exchangerate">[111]Parameters!#REF!</definedName>
    <definedName name="EXCROC">'[112]Análisis de precios'!$H$52</definedName>
    <definedName name="Executivepb" hidden="1">#REF!</definedName>
    <definedName name="ExistAge">#REF!</definedName>
    <definedName name="ExistFleet">#REF!</definedName>
    <definedName name="expl1">[10]Gastos!#REF!</definedName>
    <definedName name="ExRateAus">[113]ProjectParameters!$G$18</definedName>
    <definedName name="ExRateCountry">[113]ProjectParameters!$B$18:$B$22</definedName>
    <definedName name="ExRates">[113]ProjectParameters!$G$18:$G$22</definedName>
    <definedName name="Extra_Pay">#REF!</definedName>
    <definedName name="Extracción_IM">#REF!</definedName>
    <definedName name="Extractor_120v_de_10">#REF!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#REF!</definedName>
    <definedName name="FAC_PRU">#REF!</definedName>
    <definedName name="FacConv">[114]CálculoTarifasMR!$M$1</definedName>
    <definedName name="FACTOR">#REF!</definedName>
    <definedName name="Factpb" hidden="1">#REF!</definedName>
    <definedName name="Factpb2" hidden="1">#REF!</definedName>
    <definedName name="FALTANTES1">'[115]CANT OBRA'!$A:$IV</definedName>
    <definedName name="fb">#REF!</definedName>
    <definedName name="fcc">#REF!</definedName>
    <definedName name="fcv">#REF!</definedName>
    <definedName name="fd">#REF!</definedName>
    <definedName name="fda">#REF!</definedName>
    <definedName name="fdf">#REF!</definedName>
    <definedName name="fdwssf">#REF!</definedName>
    <definedName name="feb00">[10]Dólar!#REF!</definedName>
    <definedName name="FECHA">#REF!</definedName>
    <definedName name="Fechas">#REF!</definedName>
    <definedName name="Festivos">'[116]días habiles 2015'!$D$2:$D$21</definedName>
    <definedName name="Fexx">[7]Cálculo!$B$39</definedName>
    <definedName name="FF">'[117]cost codes'!$B$2:$F$54</definedName>
    <definedName name="ffff">#REF!</definedName>
    <definedName name="fffffdfdfddf">#REF!</definedName>
    <definedName name="ffffffffffffffff">#REF!</definedName>
    <definedName name="ffffffffffrrrrrrrrrrrrreeeeeeeeeeee">#REF!</definedName>
    <definedName name="FFFFFHHHHHHH">#REF!</definedName>
    <definedName name="fg">#REF!</definedName>
    <definedName name="FGV">#REF!</definedName>
    <definedName name="fhfhhfhfhfhfhfhfhfhhfhfhfhfh">'[69]A. P. U.'!#REF!</definedName>
    <definedName name="fi">#REF!</definedName>
    <definedName name="filename">MID(CELL("nombrearchivo"),FIND("[",CELL("nombrearchivo")),FIND("]",CELL("nombrearchivo"))-FIND("[",CELL("nombrearchivo"))+1)</definedName>
    <definedName name="FILODILAT">#REF!</definedName>
    <definedName name="Fin_de_semana">'[116]días habiles 2015'!$M$1:$M$2</definedName>
    <definedName name="FINAL">[118]FLUJOS!#REF!</definedName>
    <definedName name="Finaliza">[82]Design!$B$275</definedName>
    <definedName name="Financialpb" hidden="1">#REF!</definedName>
    <definedName name="Financialpb2" hidden="1">#REF!</definedName>
    <definedName name="FixEquip_hrs">'[119]Fixed Plant'!$F$109:$AA$168</definedName>
    <definedName name="fk">#REF!</definedName>
    <definedName name="Fleet">#REF!</definedName>
    <definedName name="FleetC">#REF!</definedName>
    <definedName name="fleetRecNo">[120]Fleet!$B$12:$B$80</definedName>
    <definedName name="FleetS">#REF!</definedName>
    <definedName name="FleetW">#REF!</definedName>
    <definedName name="flq">#REF!</definedName>
    <definedName name="FlsSumDetail">#REF!</definedName>
    <definedName name="FlsSumHeading">#REF!</definedName>
    <definedName name="FlsTotDetail">#REF!</definedName>
    <definedName name="FlsTotHeading">#REF!</definedName>
    <definedName name="Fluid">'[121]Actual Data (MAP)'!$E$1:$F$8</definedName>
    <definedName name="fm">#REF!</definedName>
    <definedName name="FOB_POINT">#REF!</definedName>
    <definedName name="forapproval">'[122]LISTS-FOR INTERNAL USE ONLY'!$B$16:$B$25</definedName>
    <definedName name="form_calcmod">'[123]CALC-MOD'!$C$4:$C$11,'[123]CALC-MOD'!$G$4:$G$11,'[123]CALC-MOD'!$C$16:$C$23,'[123]CALC-MOD'!$G$16:$G$23,'[123]CALC-MOD'!$C$29:$C$36,'[123]CALC-MOD'!$B$43:$B$47</definedName>
    <definedName name="form_cons">[124]CONS!$F$14:$F$81,[124]CONS!$G$13:$G$81,[124]CONS!$G$87:$G$90,[124]CONS!$K$13:$K$22,[124]CONS!$M$13:$M$21</definedName>
    <definedName name="form_desglose">#REF!,#REF!</definedName>
    <definedName name="form_equi">[124]EQUI!$D$15:$E$45,[124]EQUI!$E$46,[124]EQUI!$D$52:$E$86,[124]EQUI!$E$87,[124]EQUI!$D$94:$E$109,[124]EQUI!$E$110,[124]EQUI!$D$116:$E$122,[124]EQUI!$E$123,[124]EQUI!$D$131:$E$136,[124]EQUI!$E$137,[124]EQUI!$E$140,[124]EQUI!$D$146:$E$159,[124]EQUI!$E$161,[124]EQUI!$I$2:$I$14,[124]EQUI!$K$2:$K$13</definedName>
    <definedName name="form_indir">[123]INDIR!$C$17:$M$22,[123]INDIR!$O$17:$P$22,[123]INDIR!$R$17:$R$23,[123]INDIR!$C$25:$M$26,[123]INDIR!$O$25:$P$26,[123]INDIR!$R$25:$R$27,[123]INDIR!$C$32:$M$33,[123]INDIR!$O$32:$P$33,[123]INDIR!$R$32:$R$34,[123]INDIR!$R$37,[123]INDIR!$P$43:$P$49,[123]INDIR!$R$43:$R$50,[123]INDIR!$P$54:$P$59,[123]INDIR!$R$54:$R$60,[123]INDIR!$P$65:$P$67,[123]INDIR!$R$65:$R$68,[123]INDIR!$R$71</definedName>
    <definedName name="form_otrosmod">'[124]OTROS MO'!$C$15:$D$19,'[124]OTROS MO'!$F$15:$G$19,'[124]OTROS MO'!$H$15:$H$20,'[124]OTROS MO'!$F$25:$F$26,'[124]OTROS MO'!$H$25:$H$27,'[124]OTROS MO'!$F$33:$F$34,'[124]OTROS MO'!$H$33:$H$35,'[124]OTROS MO'!$H$38</definedName>
    <definedName name="form_resumen">#REF!,#REF!,#REF!,#REF!,#REF!,#REF!,#REF!,#REF!,#REF!,#REF!,#REF!</definedName>
    <definedName name="form_subcon">#REF!,#REF!</definedName>
    <definedName name="form_superv">[123]SUPERV!$C$17:$L$23,[123]SUPERV!$N$17:$O$23,[123]SUPERV!$Q$17:$Q$24</definedName>
    <definedName name="FORMACOL">#REF!</definedName>
    <definedName name="formadepago">#REF!</definedName>
    <definedName name="FORMALETA">[46]Materiales!$F$37</definedName>
    <definedName name="FORMALETAM2">#REF!</definedName>
    <definedName name="Formaletas">'[24]LISTADO '!$L$5</definedName>
    <definedName name="FORMALOSA">#REF!</definedName>
    <definedName name="FORMAV">#REF!</definedName>
    <definedName name="FORMAVIGACIMIEN">#REF!</definedName>
    <definedName name="FORMAZAPATA">#REF!</definedName>
    <definedName name="formularioCantidades">#REF!</definedName>
    <definedName name="frdesd">#REF!</definedName>
    <definedName name="FrecInctoMmtoAnno">#REF!</definedName>
    <definedName name="FrecInctoMmtoAno">#REF!</definedName>
    <definedName name="fres">#REF!</definedName>
    <definedName name="ft">#REF!</definedName>
    <definedName name="Fu">[7]Cálculo!$B$40</definedName>
    <definedName name="Fub">[7]Cálculo!$B$36</definedName>
    <definedName name="Fuel">'[73]Budget Assumptions'!$J$3</definedName>
    <definedName name="FuelControl">#REF!</definedName>
    <definedName name="FuelCostos">#REF!</definedName>
    <definedName name="FuelFactorA">#REF!</definedName>
    <definedName name="FuelFactorB">#REF!</definedName>
    <definedName name="FuelMedian">#REF!</definedName>
    <definedName name="FuelPrice">[53]Parameters!$R$18</definedName>
    <definedName name="Full_Print">#REF!</definedName>
    <definedName name="Fup">[7]Cálculo!$B$38</definedName>
    <definedName name="fv">#REF!</definedName>
    <definedName name="FX">#REF!</definedName>
    <definedName name="fx_rate">[98]Cover!#REF!</definedName>
    <definedName name="fy">#REF!</definedName>
    <definedName name="Fyb">[7]Cálculo!$B$35</definedName>
    <definedName name="Fyp">[7]Cálculo!$B$37</definedName>
    <definedName name="fyy">#REF!</definedName>
    <definedName name="g_CARPINT_METALICA_MADERA">#REF!</definedName>
    <definedName name="Ga">#REF!</definedName>
    <definedName name="Gabinete_lam._Galv._Pint._1_8x1_2x_6">#REF!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TOS_GENERALES">'[125]Precios E'!#REF!</definedName>
    <definedName name="Gb">#REF!</definedName>
    <definedName name="Gc">#REF!</definedName>
    <definedName name="Gd">#REF!</definedName>
    <definedName name="gdj">#REF!</definedName>
    <definedName name="Ge">#REF!</definedName>
    <definedName name="gecolsa06">[10]Gastos!#REF!</definedName>
    <definedName name="GERENCIA">#REF!</definedName>
    <definedName name="GETCostOutput">#REF!</definedName>
    <definedName name="Gf">#REF!</definedName>
    <definedName name="gft">#REF!</definedName>
    <definedName name="Gg">#REF!</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G">'[126]GENERALIDADES '!$E$9</definedName>
    <definedName name="ghjbkikk">#REF!</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dos">#REF!</definedName>
    <definedName name="Graniplast">#REF!</definedName>
    <definedName name="GRANITO">#REF!</definedName>
    <definedName name="Granito_N_2">#REF!</definedName>
    <definedName name="GRANO">#REF!</definedName>
    <definedName name="GRAVILLA">[63]MATERIALES!$D$3</definedName>
    <definedName name="Grifería_Ducha">#REF!</definedName>
    <definedName name="grl">#REF!</definedName>
    <definedName name="GRUPO">#REF!</definedName>
    <definedName name="grupo1">#REF!</definedName>
    <definedName name="GRUPO2">#REF!</definedName>
    <definedName name="gte">#REF!</definedName>
    <definedName name="gtgtgtgt">#REF!</definedName>
    <definedName name="GTI">#REF!</definedName>
    <definedName name="Guarda_camilla_en_acero_inox.h_0_9">#REF!</definedName>
    <definedName name="Guarda_camilla_en_madera_h__0_90_m">#REF!</definedName>
    <definedName name="guardaescoba">[36]lisprecios!#REF!</definedName>
    <definedName name="Gv">#REF!</definedName>
    <definedName name="Gw">#REF!</definedName>
    <definedName name="gy">#REF!</definedName>
    <definedName name="H">[60]TABLAS!$D$63:$D$78</definedName>
    <definedName name="H.L._INGENIEROS___API_LTDA">[14]UNIT081!#REF!</definedName>
    <definedName name="h_PISOS_Y_PAVIMENTO">#REF!</definedName>
    <definedName name="Ha">#REF!</definedName>
    <definedName name="hab___viv">#REF!</definedName>
    <definedName name="hayud">#REF!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eader_Row">ROW(#REF!)</definedName>
    <definedName name="herr">#REF!</definedName>
    <definedName name="HERRAMIENTAS">[127]MATERIALES!$A$13</definedName>
    <definedName name="HG">#REF!</definedName>
    <definedName name="hgrua">#REF!</definedName>
    <definedName name="hgt">#REF!</definedName>
    <definedName name="hgu">#REF!</definedName>
    <definedName name="HH">#REF!</definedName>
    <definedName name="HHAHHAHAHAHAHH">#REF!</definedName>
    <definedName name="hhhh">#REF!</definedName>
    <definedName name="HHHHHHTTTTKKKK">#REF!</definedName>
    <definedName name="HHHSHS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[23]Materiales!#REF!</definedName>
    <definedName name="HIDROSELLO_DE_CAUCHO_12_S8">[23]Materiales!#REF!</definedName>
    <definedName name="HIDROSELLO_DE_CAUCHO_14_S8">[23]Materiales!#REF!</definedName>
    <definedName name="HIDROSELLO_DE_CAUCHO_16_S8">[23]Materiales!#REF!</definedName>
    <definedName name="HIDROSELLO_DE_CAUCHO_18_S8">[23]Materiales!#REF!</definedName>
    <definedName name="HIDROSELLO_DE_CAUCHO_20_S8">[23]Materiales!#REF!</definedName>
    <definedName name="HIDROSELLO_DE_CAUCHO_24_S4">[23]Materiales!#REF!</definedName>
    <definedName name="HIDROSELLO_DE_CAUCHO_27_S4">[23]Materiales!#REF!</definedName>
    <definedName name="HIDROSELLO_DE_CAUCHO_30_S4">[23]Materiales!#REF!</definedName>
    <definedName name="HIDROSELLO_DE_CAUCHO_6_S8">[23]Materiales!#REF!</definedName>
    <definedName name="HIDROSELLO_DE_CAUCHO_8_S8">[23]Materiales!#REF!</definedName>
    <definedName name="HIDROSELLO_S8">[23]Materiales!#REF!</definedName>
    <definedName name="hierro">#REF!</definedName>
    <definedName name="hierro1">#REF!</definedName>
    <definedName name="hierro2">'[77]APU''s'!#REF!</definedName>
    <definedName name="hierro4">'[77]APU''s'!#REF!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mont">#REF!</definedName>
    <definedName name="hn.ConvertZero1" hidden="1">[128]LTM!$G$461:$J$461,[128]LTM!$G$463:$J$464,[128]LTM!$G$468:$J$469,[128]LTM!$G$473:$J$475,[128]LTM!$G$480:$J$480,[128]LTM!$G$484:$J$485,[128]LTM!$G$490:$J$490,[128]LTM!$G$514:$J$518,[128]LTM!$G$525:$J$526,[128]LTM!$G$532:$J$537</definedName>
    <definedName name="hn.ConvertZero2" hidden="1">[128]LTM!$G$560:$J$560,[128]LTM!$H$590:$J$591,[128]LTM!$H$614:$J$614,[128]LTM!$H$635:$J$636,[128]LTM!$G$676:$J$680,[128]LTM!$G$686:$J$686,[128]LTM!$G$688:$J$694,[128]LTM!$G$681:$J$682</definedName>
    <definedName name="hn.ConvertZero3" hidden="1">[128]LTM!$G$699:$J$706,[128]LTM!$G$710:$J$714,[128]LTM!$G$717:$J$734,[128]LTM!$G$738:$J$738,[128]LTM!$G$745:$J$751</definedName>
    <definedName name="hn.ConvertZero4" hidden="1">[128]LTM!$G$840:$J$840,[128]LTM!$H$1266:$J$1266,[128]LTM!$G$1267:$J$1267,[128]LTM!$G$1454:$J$1461,[128]LTM!$J$1462,[128]LTM!$J$1463,[128]LTM!$G$1468:$J$1469,[128]LTM!$L$1469:$N$1469</definedName>
    <definedName name="hn.ConvertZeroUnhide1" hidden="1">[128]LTM!$G$1469:$J$1469,[128]LTM!$L$1469:$N$1469,[128]LTM!$H$1266:$J$1266</definedName>
    <definedName name="hn.Delete015" hidden="1">'[128]CREDIT STATS'!$B$9:$K$11,'[128]CREDIT STATS'!$O$11:$X$14,'[128]CREDIT STATS'!$B$25:$K$30,'[128]CREDIT STATS'!$O$25:$X$26</definedName>
    <definedName name="hn.DZ_MultByFXRates" hidden="1">[128]DropZone!$B$2:$I$118,[128]DropZone!$B$120:$I$132,[128]DropZone!$B$134:$I$136,[128]DropZone!$B$138:$I$146</definedName>
    <definedName name="hn.ExtDb" hidden="1">FALSE</definedName>
    <definedName name="hn.LTM_MultByFXRates" hidden="1">[128]LTM!$G$461:$N$477,[128]LTM!$G$480:$N$539,[128]LTM!$G$548:$N$667,[128]LTM!$G$676:$N$1266,[128]LTM!$G$1454:$N$1461,[128]LTM!$G$1463:$N$1465,[128]LTM!$G$1468:$N$1469</definedName>
    <definedName name="hn.ModelType" hidden="1">"DEAL"</definedName>
    <definedName name="hn.ModelVersion" hidden="1">1</definedName>
    <definedName name="hn.MultbyFXRates" hidden="1">[128]LTM!$G$461:$N$477,[128]LTM!$G$480:$N$539,[128]LTM!$G$548:$N$667,[128]LTM!$G$676:$N$1266,[128]LTM!$G$1454:$N$1461,[128]LTM!$G$1463:$N$1465,[128]LTM!$G$1468:$N$1469</definedName>
    <definedName name="hn.MultByFXRates1" hidden="1">[128]LTM!$G$461:$G$477,[128]LTM!$G$480:$G$539,[128]LTM!$G$548:$G$562,[128]LTM!$G$676:$G$840,[128]LTM!$G$1454:$G$1469</definedName>
    <definedName name="hn.MultByFXRates2" hidden="1">[128]LTM!$H$461:$H$477,[128]LTM!$H$480:$H$539,[128]LTM!$H$548:$H$667,[128]LTM!$H$676:$H$1266,[128]LTM!$H$1454:$H$1469</definedName>
    <definedName name="hn.MultByFXRates3" hidden="1">[128]LTM!$I$461:$I$477,[128]LTM!$I$480:$I$539,[128]LTM!$I$548:$I$667,[128]LTM!$I$676:$I$1266,[128]LTM!$I$1454:$I$1469</definedName>
    <definedName name="hn.MultbyFxrates4" hidden="1">[128]LTM!$J$461:$J$477,[128]LTM!$J$480:$J$539,[128]LTM!$J$548:$J$668,[128]LTM!$J$676:$J$1266,[128]LTM!$J$1454:$J$1461,[128]LTM!$J$1463:$J$1465,[128]LTM!$J$1468</definedName>
    <definedName name="hn.multbyfxrates5" hidden="1">[128]LTM!$L$461:$L$477,[128]LTM!$L$480:$L$539,[128]LTM!$L$548:$L$562,[128]LTM!$L$676:$L$840,[128]LTM!$L$1454:$L$1469</definedName>
    <definedName name="hn.multbyfxrates6" hidden="1">[128]LTM!$M$461:$M$477,[128]LTM!$M$480:$M$539,[128]LTM!$M$548:$M$668,[128]LTM!$M$676:$M$1266,[128]LTM!$M$1454:$M$1469</definedName>
    <definedName name="hn.multbyfxrates7" hidden="1">[128]LTM!$N$461:$N$477,[128]LTM!$N$480:$N$539,[128]LTM!$N$548:$N$667,[128]LTM!$N$676:$N$1266,[128]LTM!$N$1454:$N$1469</definedName>
    <definedName name="hn.MultByFXRatesBot1" hidden="1">[128]LTM!$G$676:$G$682,[128]LTM!$G$686,[128]LTM!$G$688:$G$694,[128]LTM!$G$699:$G$706,[128]LTM!$G$710:$G$714,[128]LTM!$G$717:$G$734,[128]LTM!$G$738,[128]LTM!$G$738,[128]LTM!$G$745:$G$751,[128]LTM!$G$840,[128]LTM!$G$1454:$G$1461,[128]LTM!$G$1468:$G$1469</definedName>
    <definedName name="hn.MultByFXRatesBot2" hidden="1">[128]LTM!$H$676:$H$682,[128]LTM!$H$686,[128]LTM!$H$688:$H$694,[128]LTM!$H$699:$H$706,[128]LTM!$H$710:$H$714,[128]LTM!$H$717:$H$734,[128]LTM!$H$738,[128]LTM!$H$745:$H$751,[128]LTM!$H$840,[128]LTM!$H$1266,[128]LTM!$H$1454:$H$1461,[128]LTM!$H$1468:$H$1469</definedName>
    <definedName name="hn.MultByFXRatesBot3" hidden="1">[128]LTM!$I$676:$I$682,[128]LTM!$I$686,[128]LTM!$I$688:$I$694,[128]LTM!$I$699:$I$706,[128]LTM!$I$710:$I$714,[128]LTM!$I$717:$I$734,[128]LTM!$I$738,[128]LTM!$I$745:$I$751,[128]LTM!$I$840,[128]LTM!$I$1266,[128]LTM!$I$1454:$I$1461,[128]LTM!$I$1468:$I$1469</definedName>
    <definedName name="hn.MultByFXRatesBot4" hidden="1">[128]LTM!$J$676:$J$682,[128]LTM!$J$686,[128]LTM!$J$688:$J$694,[128]LTM!$J$699:$J$706,[128]LTM!$J$710:$J$714,[128]LTM!$J$717:$J$734,[128]LTM!$J$738,[128]LTM!$J$745:$J$751,[128]LTM!$J$840,[128]LTM!$J$1266,[128]LTM!$J$1454:$J$1461,[128]LTM!$J$1463:$J$1465,[128]LTM!$J$1468</definedName>
    <definedName name="hn.MultByFXRatesBot5" hidden="1">[128]LTM!$L$676:$L$682,[128]LTM!$L$686,[128]LTM!$L$688:$L$694,[128]LTM!$L$699:$L$706,[128]LTM!$L$710:$L$714,[128]LTM!$L$717:$L$734,[128]LTM!$L$738,[128]LTM!$L$745:$L$751,[128]LTM!$L$837:$L$838,[128]LTM!$L$1454:$L$1458,[128]LTM!$L$1468:$L$1469</definedName>
    <definedName name="hn.MultByFXRatesBot6" hidden="1">[128]LTM!$M$676:$M$682,[128]LTM!$M$686,[128]LTM!$M$688:$M$694,[128]LTM!$M$699:$M$706,[128]LTM!$M$710:$M$714,[128]LTM!$M$717:$M$734,[128]LTM!$M$738,[128]LTM!$M$745:$M$751,[128]LTM!$M$837:$M$838,[128]LTM!$M$1454:$M$1458,[128]LTM!$M$1468:$M$1469</definedName>
    <definedName name="hn.MultByFXRatesBot7" hidden="1">[128]LTM!$N$676:$N$682,[128]LTM!$N$686,[128]LTM!$N$688:$N$694,[128]LTM!$N$699:$N$706,[128]LTM!$N$710:$N$714,[128]LTM!$N$717:$N$734,[128]LTM!$N$738,[128]LTM!$N$745:$N$751,[128]LTM!$N$837:$N$838,[128]LTM!$N$1454:$N$1458,[128]LTM!$N$1468:$N$1469</definedName>
    <definedName name="hn.MultByFXRatesTop1" hidden="1">[128]LTM!$G$461,[128]LTM!$G$463:$G$464,[128]LTM!$G$468:$G$469,[128]LTM!$G$473:$G$475,[128]LTM!$G$480,[128]LTM!$G$484:$G$485,[128]LTM!$G$490:$G$509,[128]LTM!$G$512,[128]LTM!$G$514:$G$518,[128]LTM!$G$525:$G$526,[128]LTM!$G$532:$G$537,[128]LTM!$G$560</definedName>
    <definedName name="hn.MultByFXRatesTop2" hidden="1">[128]LTM!$H$461,[128]LTM!$H$463:$H$464,[128]LTM!$H$468:$H$469,[128]LTM!$H$473:$H$475,[128]LTM!$H$480,[128]LTM!$H$484:$H$485,[128]LTM!$H$490:$H$509,[128]LTM!$H$512,[128]LTM!$H$514:$H$518,[128]LTM!$H$525:$H$526,[128]LTM!$H$532:$H$537,[128]LTM!$H$560,[128]LTM!$H$590:$H$591,[128]LTM!$H$614:$H$631,[128]LTM!$H$635:$H$636</definedName>
    <definedName name="hn.MultByFXRatesTop3" hidden="1">[128]LTM!$I$461,[128]LTM!$I$463:$I$464,[128]LTM!$I$468:$I$469,[128]LTM!$I$473:$I$475,[128]LTM!$I$480,[128]LTM!$I$484:$I$485,[128]LTM!$I$490:$I$509,[128]LTM!$I$512,[128]LTM!$I$514:$I$518,[128]LTM!$I$525:$I$526,[128]LTM!$I$532:$I$537,[128]LTM!$I$560,[128]LTM!$I$590:$I$591,[128]LTM!$I$614:$I$631,[128]LTM!$I$635:$I$636</definedName>
    <definedName name="hn.MultByFXRatesTop4" hidden="1">[128]LTM!$J$461,[128]LTM!$J$463:$J$464,[128]LTM!$J$468:$J$469,[128]LTM!$J$473:$J$475,[128]LTM!$J$480,[128]LTM!$J$484:$J$485,[128]LTM!$J$490:$J$509,[128]LTM!$J$512,[128]LTM!$J$514:$J$518,[128]LTM!$J$525:$J$526,[128]LTM!$J$532:$J$537,[128]LTM!$J$560,[128]LTM!$J$590:$J$591,[128]LTM!$J$614:$J$631,[128]LTM!$J$635:$J$636</definedName>
    <definedName name="hn.MultByFXRatesTop5" hidden="1">[128]LTM!$L$461,[128]LTM!$L$463:$L$464,[128]LTM!$L$468:$L$469,[128]LTM!$L$473:$L$475,[128]LTM!$L$480,[128]LTM!$L$484:$L$485,[128]LTM!$L$490:$L$509,[128]LTM!$L$512,[128]LTM!$L$514:$L$518,[128]LTM!$L$525:$L$526,[128]LTM!$L$532:$L$537,[128]LTM!$L$560</definedName>
    <definedName name="hn.MultByFXRatesTop6" hidden="1">[128]LTM!$M$461,[128]LTM!$M$463:$M$464,[128]LTM!$M$468:$M$469,[128]LTM!$M$473:$M$475,[128]LTM!$M$480,[128]LTM!$M$484:$M$485,[128]LTM!$M$490:$M$509,[128]LTM!$M$512,[128]LTM!$M$514:$M$518,[128]LTM!$M$525:$M$526,[128]LTM!$M$532:$M$537,[128]LTM!$M$560,[128]LTM!$M$590:$M$591,[128]LTM!$M$614:$M$631,[128]LTM!$M$635:$M$636</definedName>
    <definedName name="hn.MultByFXRatesTop7" hidden="1">[128]LTM!$N$461,[128]LTM!$N$463:$N$464,[128]LTM!$N$468:$N$469,[128]LTM!$N$473:$N$475,[128]LTM!$N$480,[128]LTM!$N$484:$N$485,[128]LTM!$N$490:$N$509,[128]LTM!$N$512,[128]LTM!$N$514:$N$518,[128]LTM!$N$525:$N$526,[128]LTM!$N$532:$N$537,[128]LTM!$N$560,[128]LTM!$N$590:$N$591,[128]LTM!$N$614:$N$631,[128]LTM!$N$635:$N$636</definedName>
    <definedName name="hn.NoUpload" hidden="1">0</definedName>
    <definedName name="hn.YearLabel" hidden="1">#REF!</definedName>
    <definedName name="hnt">#REF!</definedName>
    <definedName name="HOJA">#N/A</definedName>
    <definedName name="Hoja_Dis">[129]Design!$B$11:$DY$51</definedName>
    <definedName name="Hoja_Dis_All">[129]Design!$A$11:$DY$29</definedName>
    <definedName name="Hoja_Dis_Com">[82]Design!$A$11:$EA$267</definedName>
    <definedName name="Hoja_Dis_out">[129]Design!$C$11:$BX$27</definedName>
    <definedName name="Hoja_Dis_Ver">[129]Design!$B$11:$DY$51</definedName>
    <definedName name="HOJA1">#REF!</definedName>
    <definedName name="HOJA444">#N/A</definedName>
    <definedName name="HOJATRIP">#REF!</definedName>
    <definedName name="honor">[29]MATERIAL!#REF!</definedName>
    <definedName name="HORAA">#REF!</definedName>
    <definedName name="HORAS_DIAS">#REF!</definedName>
    <definedName name="horas_lluvia">#REF!</definedName>
    <definedName name="HORAS_LLUVIAS">#REF!</definedName>
    <definedName name="HORASEXTDIU">[130]DATOS!$CV$4:$CV$53</definedName>
    <definedName name="HORASEXTDIUFES">[130]DATOS!$CY$4:$CY$53</definedName>
    <definedName name="HORASEXTNOC">[130]DATOS!$CW$4:$CW$53</definedName>
    <definedName name="HORASEXTNOCFES">[130]DATOS!$CZ$4:$CZ$53</definedName>
    <definedName name="HORASLLUVIA">#REF!</definedName>
    <definedName name="HORASNORFES">[130]DATOS!$CX$4:$CX$53</definedName>
    <definedName name="horat">'[131]Itemes Renovación'!#REF!</definedName>
    <definedName name="HoursTotCol">#REF!</definedName>
    <definedName name="hoy" hidden="1">#REF!</definedName>
    <definedName name="Hp">[13]CALCULO!$E$67</definedName>
    <definedName name="hqi">#REF!</definedName>
    <definedName name="HrIncrement">'[67]Equip Data'!#REF!</definedName>
    <definedName name="hs">#REF!</definedName>
    <definedName name="hsup">#REF!</definedName>
    <definedName name="ht">#REF!</definedName>
    <definedName name="htecn">#REF!</definedName>
    <definedName name="htk">#REF!</definedName>
    <definedName name="HUGO">#N/A</definedName>
    <definedName name="hvehiculo">#REF!</definedName>
    <definedName name="HY">#REF!</definedName>
    <definedName name="hyhyuj">#REF!</definedName>
    <definedName name="HYT">#REF!</definedName>
    <definedName name="i">#REF!</definedName>
    <definedName name="i_ZONA_VERDE">#REF!</definedName>
    <definedName name="i1277.">#REF!</definedName>
    <definedName name="IANC">[5]INPUTS!$D$20</definedName>
    <definedName name="id">#REF!</definedName>
    <definedName name="IF">'[69]A. P. U.'!#REF!</definedName>
    <definedName name="ig">#REF!</definedName>
    <definedName name="IHUIU7UTI66R6767">#REF!</definedName>
    <definedName name="ii">#REF!</definedName>
    <definedName name="III">#REF!</definedName>
    <definedName name="IIIIIHHHYYSS">#REF!</definedName>
    <definedName name="IIIIIIIIIIIIIIHHHHHHHHHHHHHHHHGGGGGGGGGGGGGGG">#REF!</definedName>
    <definedName name="IIIIIIIIOOOOOOOOO">'[2]CUAD-DIURNA'!#REF!</definedName>
    <definedName name="ijqwwwww">#REF!</definedName>
    <definedName name="ik">#REF!</definedName>
    <definedName name="ikikololp">#REF!</definedName>
    <definedName name="ikj">#REF!</definedName>
    <definedName name="Im_Un">#REF!</definedName>
    <definedName name="ImpdosporMilCostos">#REF!</definedName>
    <definedName name="Impdosxmil">#REF!</definedName>
    <definedName name="IMPER">#REF!</definedName>
    <definedName name="IMPERM">#REF!</definedName>
    <definedName name="IMPRE">2%</definedName>
    <definedName name="imprev">#REF!</definedName>
    <definedName name="imprevistos">[64]DATOS!$B$17</definedName>
    <definedName name="Imprevistos_mmto_año1">#REF!</definedName>
    <definedName name="ImpuestoCostos">#REF!</definedName>
    <definedName name="Impuestos">#REF!</definedName>
    <definedName name="IMPULSIONALCANTARILLADOTABLA1.10">'[5]INFORMACIÓN REFERENCIA'!$B$441:$F$452</definedName>
    <definedName name="Incomepb" hidden="1">#REF!</definedName>
    <definedName name="INCONTERMS">[132]LISTAS!#REF!</definedName>
    <definedName name="INCREMENTO1">'[133]CAT-D7H'!$R$3</definedName>
    <definedName name="INCREMENTO2">'[133]CAT-D7H'!$S$3</definedName>
    <definedName name="INCREMENTO3">'[133]CAT-D7H'!$T$3</definedName>
    <definedName name="IncrementoCanon">#REF!</definedName>
    <definedName name="INCRNOVATOT">#REF!</definedName>
    <definedName name="incrustaciones">[36]lisprecios!#REF!</definedName>
    <definedName name="IND">[134]items!$C$4:$J$247</definedName>
    <definedName name="INDEX">'[135]Presupuesto 2003'!#REF!</definedName>
    <definedName name="Index.">'[135]Presupuesto 2003'!#REF!</definedName>
    <definedName name="INDEXa">'[135]Presupuesto 2003'!#REF!</definedName>
    <definedName name="INDEXACIÓN">'[135]Presupuesto 2003'!#REF!</definedName>
    <definedName name="INDICE">[87]INDICE!$A:$IV</definedName>
    <definedName name="INDICEPRECIOSCONSUMIDOR">[5]REFERENCIAS!$A$28:$E$112</definedName>
    <definedName name="INDIREC">#REF!</definedName>
    <definedName name="INDJA1">#REF!</definedName>
    <definedName name="INF">#REF!</definedName>
    <definedName name="INFF">#REF!</definedName>
    <definedName name="INFG">#REF!</definedName>
    <definedName name="infi">#REF!</definedName>
    <definedName name="IniCeldaDtfRapida">#REF!</definedName>
    <definedName name="INICIO">[43]dts!$B$14</definedName>
    <definedName name="InitFleet">#REF!</definedName>
    <definedName name="InitPurch">#REF!</definedName>
    <definedName name="ins">[136]insumos!$A$8:$A$40</definedName>
    <definedName name="Instalacion">#REF!</definedName>
    <definedName name="Instalación_TM_incluye15Breake">'[39]L. MAT.'!#REF!</definedName>
    <definedName name="INSTALACIONES_HIDRAULICAS">#REF!</definedName>
    <definedName name="instalaciontuberia3">#REF!</definedName>
    <definedName name="INSTELEC">#REF!</definedName>
    <definedName name="INSTHID">#REF!</definedName>
    <definedName name="INSU">[137]INSUMOS!$A$1:$E$65536</definedName>
    <definedName name="INSUBANCO">[38]INSUMOS!$A$2:$D$6979</definedName>
    <definedName name="INSUMO">'[138]Base Datos Insumos'!$A$4:$B$483</definedName>
    <definedName name="INSUMOS">'[138]Base Datos Insumos'!$A$4:$B$483</definedName>
    <definedName name="Insumos2">[139]Insumos!$A$1:$D$65536</definedName>
    <definedName name="INSUMOSTOTAL">[50]INSUMOS!$A$2:$L$116</definedName>
    <definedName name="InsuranceRate">[53]Parameters!$K$16</definedName>
    <definedName name="Int">#REF!</definedName>
    <definedName name="intCosteoMmto">#REF!</definedName>
    <definedName name="intDiasPagoFactura">#REF!</definedName>
    <definedName name="Interest_Rate">#REF!</definedName>
    <definedName name="InterestRate">[53]Parameters!$K$15</definedName>
    <definedName name="Interruptor_sencillo">'[30]LISTADO '!$F$81</definedName>
    <definedName name="Interruptor_sencillo_Levinton_Dec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#REF!</definedName>
    <definedName name="Io">#REF!</definedName>
    <definedName name="IPC">[5]REFERENCIAS!$A$27:$E$112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#REF!</definedName>
    <definedName name="ITEM">[140]BASE!$C$4:$H$270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[97]APU!$E$14843</definedName>
    <definedName name="ITEM2.11">[97]APU!$E$14904</definedName>
    <definedName name="ITEM2.12">[97]APU!$E$14965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'[40]1'!#REF!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[97]APU!$E$8621</definedName>
    <definedName name="ITEM3.16">[97]APU!$E$8682</definedName>
    <definedName name="ITEM3.17">[97]APU!$E$8743</definedName>
    <definedName name="ITEM3.18">[97]APU!$E$8804</definedName>
    <definedName name="ITEM3.19">[97]APU!$E$8865</definedName>
    <definedName name="ITEM3.2">#REF!</definedName>
    <definedName name="ITEM3.20">[97]APU!$E$8926</definedName>
    <definedName name="ITEM3.21">[97]APU!$E$11915</definedName>
    <definedName name="ITEM3.22">[97]APU!$E$14477</definedName>
    <definedName name="ITEM3.23">[97]APU!$E$15087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[141]PREACTA!#REF!</definedName>
    <definedName name="ITEM4.1">#REF!</definedName>
    <definedName name="ITEM4.10">#REF!</definedName>
    <definedName name="ITEM4.11">#REF!</definedName>
    <definedName name="ITEM4.12">#REF!</definedName>
    <definedName name="ITEM4.13">#REF!</definedName>
    <definedName name="ITEM4.2">#REF!</definedName>
    <definedName name="ITEM4.20">[97]APU!$E$9170</definedName>
    <definedName name="ITEM4.21">[97]APU!$E$9231</definedName>
    <definedName name="ITEM4.22">[97]APU!$E$9292</definedName>
    <definedName name="ITEM4.23">[97]APU!$E$9353</definedName>
    <definedName name="ITEM4.24">[97]APU!$E$9414</definedName>
    <definedName name="ITEM4.25">[97]APU!$E$9475</definedName>
    <definedName name="ITEM4.26">[97]APU!$E$9536</definedName>
    <definedName name="ITEM4.27">[97]APU!$E$9597</definedName>
    <definedName name="ITEM4.28">[97]APU!$E$9658</definedName>
    <definedName name="ITEM4.29">[97]APU!$E$9719</definedName>
    <definedName name="ITEM4.3">#REF!</definedName>
    <definedName name="ITEM4.30">[97]APU!$E$9780</definedName>
    <definedName name="ITEM4.31">[97]APU!$E$9841</definedName>
    <definedName name="ITEM4.32">[97]APU!$E$9902</definedName>
    <definedName name="ITEM4.33">[97]APU!$E$9963</definedName>
    <definedName name="ITEM4.34">[97]APU!$E$10024</definedName>
    <definedName name="ITEM4.35">[97]APU!$E$11549</definedName>
    <definedName name="ITEM4.36">[97]APU!$E$11610</definedName>
    <definedName name="ITEM4.37">[97]APU!$E$15941</definedName>
    <definedName name="ITEM4.38">[97]APU!$E$15148</definedName>
    <definedName name="ITEM4.39">[97]APU!$E$14233</definedName>
    <definedName name="ITEM4.4">#REF!</definedName>
    <definedName name="ITEM4.40">[97]APU!$E$14294</definedName>
    <definedName name="ITEM4.41">[97]APU!$E$14355</definedName>
    <definedName name="ITEM4.42">[97]APU!$E$14416</definedName>
    <definedName name="ITEM4.43">[97]APU!$E$14538</definedName>
    <definedName name="ITEM4.44">[97]APU!$E$16002</definedName>
    <definedName name="ITEM4.45">[97]APU!$E$16063</definedName>
    <definedName name="ITEM4.46">[97]APU!$E$14660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[141]PREACTA!#REF!</definedName>
    <definedName name="ITEM5.1">#REF!</definedName>
    <definedName name="ITEM5.100">[97]APU!$E$12403</definedName>
    <definedName name="ITEM5.101">[97]APU!$E$12464</definedName>
    <definedName name="ITEM5.104">[97]APU!$E$12525</definedName>
    <definedName name="ITEM5.105">[97]APU!$E$12586</definedName>
    <definedName name="ITEM5.106">[97]APU!$E$12647</definedName>
    <definedName name="ITEM5.107">[97]APU!$E$12708</definedName>
    <definedName name="ITEM5.108">[97]APU!$E$12769</definedName>
    <definedName name="ITEM5.109">[97]APU!$E$12830</definedName>
    <definedName name="ITEM5.111">[97]APU!$E$12891</definedName>
    <definedName name="ITEM5.112">[97]APU!$E$12952</definedName>
    <definedName name="ITEM5.113">[97]APU!$E$14721</definedName>
    <definedName name="ITEM5.114">[97]APU!$E$14782</definedName>
    <definedName name="ITEM5.115">[97]APU!$E$15026</definedName>
    <definedName name="ITEM5.2">#REF!</definedName>
    <definedName name="ITEM5.53">[97]APU!$E$10085</definedName>
    <definedName name="ITEM5.54">[97]APU!$E$10146</definedName>
    <definedName name="ITEM5.55">[97]APU!$E$10207</definedName>
    <definedName name="ITEM5.56">[97]APU!$E$10268</definedName>
    <definedName name="ITEM5.57">[97]APU!$E$10329</definedName>
    <definedName name="ITEM5.58">[97]APU!$E$10390</definedName>
    <definedName name="ITEM5.59">[97]APU!$E$10451</definedName>
    <definedName name="ITEM5.60">[97]APU!$E$10512</definedName>
    <definedName name="ITEM5.61">[97]APU!$E$10573</definedName>
    <definedName name="ITEM5.62">[97]APU!$E$10634</definedName>
    <definedName name="ITEM5.63">[97]APU!$E$10695</definedName>
    <definedName name="ITEM5.64">[97]APU!$E$10756</definedName>
    <definedName name="ITEM5.65">[97]APU!$E$10817</definedName>
    <definedName name="ITEM5.66">[97]APU!$E$10878</definedName>
    <definedName name="ITEM5.67">[97]APU!$E$10939</definedName>
    <definedName name="ITEM5.68">[97]APU!$E$11000</definedName>
    <definedName name="ITEM5.69">[97]APU!$E$11061</definedName>
    <definedName name="ITEM5.70">[97]APU!$E$11122</definedName>
    <definedName name="ITEM5.71">[97]APU!$E$11183</definedName>
    <definedName name="ITEM5.72">[97]APU!$E$11976</definedName>
    <definedName name="ITEM5.73">[97]APU!$E$12037</definedName>
    <definedName name="ITEM5.74">[97]APU!$E$12098</definedName>
    <definedName name="ITEM5.77">[97]APU!$E$12159</definedName>
    <definedName name="ITEM5.78">[97]APU!$E$12281</definedName>
    <definedName name="ITEM5.79">[97]APU!$E$12342</definedName>
    <definedName name="ITEM5.80">[97]APU!$E$12220</definedName>
    <definedName name="ITEM5.82">[97]APU!$E$13989</definedName>
    <definedName name="ITEM5.83">[97]APU!$E$14050</definedName>
    <definedName name="ITEM5.84">[97]APU!$E$13318</definedName>
    <definedName name="ITEM5.85">[97]APU!$E$13379</definedName>
    <definedName name="ITEM5.86">[97]APU!$E$13440</definedName>
    <definedName name="ITEM5.87">[97]APU!$E$13501</definedName>
    <definedName name="ITEM5.88">[97]APU!$E$13562</definedName>
    <definedName name="ITEM5.89">[97]APU!$E$13623</definedName>
    <definedName name="ITEM5.90">[97]APU!$E$13684</definedName>
    <definedName name="ITEM5.91">[97]APU!$E$13745</definedName>
    <definedName name="ITEM5.92">[97]APU!$E$13806</definedName>
    <definedName name="ITEM5.93">[97]APU!$E$13867</definedName>
    <definedName name="ITEM5.94">[97]APU!$E$13928</definedName>
    <definedName name="ITEM5.95">[97]APU!$E$13013</definedName>
    <definedName name="ITEM5.96">[97]APU!$E$13074</definedName>
    <definedName name="ITEM5.97">[97]APU!$E$13135</definedName>
    <definedName name="ITEM5.98">[97]APU!$E$13196</definedName>
    <definedName name="ITEM5.99">[97]APU!$E$13257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[94]ITEMS!$A$522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[141]PREACTA!#REF!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[142]PREACTA!$F$145</definedName>
    <definedName name="ITEM7.1">[97]APU!$E$7589</definedName>
    <definedName name="ITEM7.10">[97]APU!$E$8138</definedName>
    <definedName name="ITEM7.11">[97]APU!$E$8199</definedName>
    <definedName name="ITEM7.12">[97]APU!$E$8259</definedName>
    <definedName name="ITEM7.13">[97]APU!$E$8320</definedName>
    <definedName name="ITEM7.14">[97]APU!$E$8381</definedName>
    <definedName name="ITEM7.15">[97]APU!$E$8442</definedName>
    <definedName name="ITEM7.16">[97]APU!$E$8560</definedName>
    <definedName name="ITEM7.17">[97]APU!$E$11244</definedName>
    <definedName name="ITEM7.18">[97]APU!$E$11305</definedName>
    <definedName name="ITEM7.19">[97]APU!$E$11366</definedName>
    <definedName name="ITEM7.2">[97]APU!$E$7650</definedName>
    <definedName name="ITEM7.20">[97]APU!$E$11427</definedName>
    <definedName name="ITEM7.21">[97]APU!$E$11488</definedName>
    <definedName name="ITEM7.22">[97]APU!$E$11671</definedName>
    <definedName name="ITEM7.23">[97]APU!$E$11732</definedName>
    <definedName name="ITEM7.24">[97]APU!$E$14599</definedName>
    <definedName name="ITEM7.25">[97]APU!$E$15209</definedName>
    <definedName name="ITEM7.26">[97]APU!$E$15270</definedName>
    <definedName name="ITEM7.27">[97]APU!$E$15331</definedName>
    <definedName name="ITEM7.28">[97]APU!$E$15392</definedName>
    <definedName name="ITEM7.29">[97]APU!$E$15453</definedName>
    <definedName name="ITEM7.3">[97]APU!$E$7711</definedName>
    <definedName name="ITEM7.30">[97]APU!$E$15514</definedName>
    <definedName name="ITEM7.31">[97]APU!$E$15575</definedName>
    <definedName name="ITEM7.32">[97]APU!$E$15636</definedName>
    <definedName name="ITEM7.33">[97]APU!$E$15697</definedName>
    <definedName name="ITEM7.34">[97]APU!$E$15758</definedName>
    <definedName name="ITEM7.35">[97]APU!$E$15819</definedName>
    <definedName name="ITEM7.4">[97]APU!$E$7772</definedName>
    <definedName name="ITEM7.5">[97]APU!$E$7833</definedName>
    <definedName name="ITEM7.6">[97]APU!$E$7894</definedName>
    <definedName name="ITEM7.7">[97]APU!$E$7955</definedName>
    <definedName name="ITEM7.8">[97]APU!$E$8016</definedName>
    <definedName name="ITEM7.9">[97]APU!$E$8077</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[142]PREACTA!$F$152</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s">[64]ITEMS!$B$6:$B$176</definedName>
    <definedName name="ITEMS2">'[143]ITEMS(2)'!$A$13:$CE$777</definedName>
    <definedName name="ITEMS3">#REF!</definedName>
    <definedName name="ITEMSRESUMEN">'[50]ITEMS RESUMIDOS'!$A$2:$D$34</definedName>
    <definedName name="ITEN_2_FILTRO">#REF!</definedName>
    <definedName name="ITEN320">#REF!</definedName>
    <definedName name="ITENM_DOMIC">#REF!</definedName>
    <definedName name="iva">[10]Gastos!#REF!</definedName>
    <definedName name="j">#REF!</definedName>
    <definedName name="Ja">#REF!</definedName>
    <definedName name="JACK_RYAN">#REF!</definedName>
    <definedName name="jajAJHQWDHG">#REF!</definedName>
    <definedName name="JAJAQHYEWFFQFBF">#REF!</definedName>
    <definedName name="jan02a">#REF!</definedName>
    <definedName name="JAPF">#REF!</definedName>
    <definedName name="Jb">#REF!</definedName>
    <definedName name="Jc">#REF!</definedName>
    <definedName name="Jd">#REF!</definedName>
    <definedName name="JDQJFOWEFOQFQFPQ">#REF!</definedName>
    <definedName name="Je">#REF!</definedName>
    <definedName name="Jf">#REF!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#REF!</definedName>
    <definedName name="JJJJAJAJAJAAJ">#REF!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SSSSS">#REF!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RGE">#REF!</definedName>
    <definedName name="jose">#REF!</definedName>
    <definedName name="jqm">#REF!</definedName>
    <definedName name="jt">#REF!</definedName>
    <definedName name="Juego_de_Incrustaciones">#REF!</definedName>
    <definedName name="jui">#REF!</definedName>
    <definedName name="jul00">[10]Dólar!#REF!</definedName>
    <definedName name="jun">#REF!</definedName>
    <definedName name="jun00">[10]Dólar!#REF!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'[93]2008 Capital Budget'!$E$2:$E$171,'[93]2008 Capital Budget'!$E$171:$E$172</definedName>
    <definedName name="Ki">#REF!</definedName>
    <definedName name="kio">#REF!</definedName>
    <definedName name="kip">#REF!</definedName>
    <definedName name="KitCarretera">#REF!</definedName>
    <definedName name="KitCarreteraCostos">#REF!</definedName>
    <definedName name="Kiunga_Elec">[119]Inputs!$J$26</definedName>
    <definedName name="KJH">#REF!</definedName>
    <definedName name="kjkjk">#REF!</definedName>
    <definedName name="kjljkl">#REF!</definedName>
    <definedName name="kjnuiiiiiiiii">#REF!</definedName>
    <definedName name="kk">#REF!</definedName>
    <definedName name="kkiiiiiiiiiiiiiiiiggth">#REF!</definedName>
    <definedName name="KKKKAKKA">#REF!</definedName>
    <definedName name="kkkkk">#REF!</definedName>
    <definedName name="kkkkkkeeer">#REF!</definedName>
    <definedName name="kkkkkkk">#REF!</definedName>
    <definedName name="kkkkkkkk">#REF!</definedName>
    <definedName name="kkkkkkkkkkk">#REF!</definedName>
    <definedName name="kkkkkkkkkkkkkkkkaaaaaaaaaaaaa">[3]!absc</definedName>
    <definedName name="KKKKKTTTTTT">#REF!</definedName>
    <definedName name="KL">#REF!</definedName>
    <definedName name="kñy">#REF!</definedName>
    <definedName name="ko">[144]items!$C$4:$J$247</definedName>
    <definedName name="KTES_AL">#REF!</definedName>
    <definedName name="KU">[60]TABLAS!$D$252:$D$256</definedName>
    <definedName name="kuh">#REF!</definedName>
    <definedName name="kuy">#REF!</definedName>
    <definedName name="L">[13]CALCULO!#REF!</definedName>
    <definedName name="L_L">#N/A</definedName>
    <definedName name="L21_001">[145]APUs!$G$31</definedName>
    <definedName name="l21_002">[145]APUs!$G$63</definedName>
    <definedName name="l21_003">[145]APUs!$G$123</definedName>
    <definedName name="l21_004">[145]APUs!$G$93</definedName>
    <definedName name="l21_005">[145]APUs!$G$183</definedName>
    <definedName name="l21_006">[145]APUs!$G$213</definedName>
    <definedName name="l21_007">[145]APUs!$G$243</definedName>
    <definedName name="l21_008">[145]APUs!$G$273</definedName>
    <definedName name="l21_009">[145]APUs!$G$303</definedName>
    <definedName name="l21_011">[145]APUs!$G$363</definedName>
    <definedName name="l21_012">[145]APUs!$G$393</definedName>
    <definedName name="l21_013">[145]APUs!$G$423</definedName>
    <definedName name="l21_014">[145]APUs!$G$513</definedName>
    <definedName name="l21_015">[145]APUs!$G$483</definedName>
    <definedName name="l21_016">[145]APUs!$G$543</definedName>
    <definedName name="l21_017">[145]APUs!$G$753</definedName>
    <definedName name="l21_018">[145]APUs!$G$573</definedName>
    <definedName name="l21_019">[145]APUs!$G$693</definedName>
    <definedName name="l21_020">[145]APUs!$G$723</definedName>
    <definedName name="l21_021">[145]APUs!$G$633</definedName>
    <definedName name="L21_022">[145]APUs!$G$663</definedName>
    <definedName name="l21_023">[145]APUs!$G$783</definedName>
    <definedName name="l21_024">[145]APUs!$G$813</definedName>
    <definedName name="l21_025">[145]APUs!$G$843</definedName>
    <definedName name="l21_026">[145]APUs!$G$1263</definedName>
    <definedName name="l21_027">[145]APUs!$G$873</definedName>
    <definedName name="l21_028">[145]APUs!$G$963</definedName>
    <definedName name="l21_029">[145]APUs!$G$903</definedName>
    <definedName name="l21_030">[145]APUs!$G$933</definedName>
    <definedName name="l21_032">[145]APUs!$G$993</definedName>
    <definedName name="l21_033">[145]APUs!$G$1023</definedName>
    <definedName name="l21_034">[145]APUs!$G$1053</definedName>
    <definedName name="l21_035">[145]APUs!$G$1083</definedName>
    <definedName name="l21_036">[145]APUs!$G$1113</definedName>
    <definedName name="l21_038">[145]APUs!$G$1143</definedName>
    <definedName name="l21_039">[145]APUs!$G$1173</definedName>
    <definedName name="l21_040">[145]APUs!$G$1203</definedName>
    <definedName name="l21_042">[145]APUs!$G$1233</definedName>
    <definedName name="La">#REF!</definedName>
    <definedName name="Labour">[89]Constants!$B$10</definedName>
    <definedName name="LADRILLO_COMUN">[23]Materiales!#REF!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s_2_48">'[30]LISTADO '!$F$107</definedName>
    <definedName name="LAMPARATOT">#REF!</definedName>
    <definedName name="Last_Row">#N/A</definedName>
    <definedName name="LAVAB">#REF!</definedName>
    <definedName name="LAVABLA">#REF!</definedName>
    <definedName name="LAVAM">#REF!</definedName>
    <definedName name="Lavamanos_de_empotrar">#REF!</definedName>
    <definedName name="Lavamanos_de_pedal_Acero_inox.">#REF!</definedName>
    <definedName name="Lavamanos_de_Pedestal">#REF!</definedName>
    <definedName name="LAVANOVATOT">#REF!</definedName>
    <definedName name="LAVAPLATO">#REF!</definedName>
    <definedName name="Lavaplatos_acero_inox.">#REF!</definedName>
    <definedName name="LAVAPLATOT">#REF!</definedName>
    <definedName name="Lb">#REF!</definedName>
    <definedName name="Ld">#REF!</definedName>
    <definedName name="Le">#REF!</definedName>
    <definedName name="Left_Header" hidden="1">#REF!</definedName>
    <definedName name="Leo">'[131]Itemes Renovación'!#REF!</definedName>
    <definedName name="lev0.1">#REF!</definedName>
    <definedName name="LEVANTE10">#REF!</definedName>
    <definedName name="LEVANTE20">#REF!</definedName>
    <definedName name="Lf">#REF!</definedName>
    <definedName name="Lh">#REF!</definedName>
    <definedName name="Li">#REF!</definedName>
    <definedName name="lia">#REF!</definedName>
    <definedName name="LICITACION">#REF!</definedName>
    <definedName name="LIGBOQ">#REF!</definedName>
    <definedName name="LIGGARDE">#REF!</definedName>
    <definedName name="LIGRECAP">#REF!</definedName>
    <definedName name="LIGTITRE">#REF!</definedName>
    <definedName name="LIJOIJOI">#REF!</definedName>
    <definedName name="Limahoya_asbt_cemt">#REF!</definedName>
    <definedName name="LIMATESA">#REF!</definedName>
    <definedName name="Limatesa_asbt_cemt">#REF!</definedName>
    <definedName name="Limatesa_thermo">'[30]LISTADO '!$F$104</definedName>
    <definedName name="limcount" hidden="1">1</definedName>
    <definedName name="LINA">#REF!</definedName>
    <definedName name="LINEA">[64]DATOS!$B$16</definedName>
    <definedName name="Liner_Bolts">'[119]Fixed Plant Maintenance'!$C$12:$AA$32</definedName>
    <definedName name="Liquor.SG">#REF!</definedName>
    <definedName name="LIST">#REF!</definedName>
    <definedName name="List_cuadrillas">[146]SALARIOS!#REF!</definedName>
    <definedName name="Lista_Mater">#REF!</definedName>
    <definedName name="Lista_MO">#REF!</definedName>
    <definedName name="LISTA2">'[147]LISTA DE PRECIOS'!$A$4:$A$26</definedName>
    <definedName name="lista3">[148]Hoja2!$C$2:$C$5</definedName>
    <definedName name="LISTAACT">[27]aactividad!$A$3:$A$15</definedName>
    <definedName name="ListaCantidad">#REF!</definedName>
    <definedName name="ListaItem">#REF!</definedName>
    <definedName name="ListaUni">[149]TOTALES!$D$7:$D$654</definedName>
    <definedName name="LISTON_2_2">'[24]LISTADO '!$F$22</definedName>
    <definedName name="LISTON_2_4">'[24]LISTADO '!$F$21</definedName>
    <definedName name="LISTON_DE_2X4X15">#REF!</definedName>
    <definedName name="LISTON2">[150]PRECIOS!$B$90</definedName>
    <definedName name="LISTON2x4x15">[150]PRECIOS!$B$45</definedName>
    <definedName name="LISTON4">#REF!</definedName>
    <definedName name="Lj">#REF!</definedName>
    <definedName name="Lk">#REF!</definedName>
    <definedName name="lkkl">#REF!</definedName>
    <definedName name="ll">#REF!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AVETERM">#REF!</definedName>
    <definedName name="LLC_north_perc">50</definedName>
    <definedName name="LLC_south_perc">100</definedName>
    <definedName name="LLJJJJAGGGAGGA">#REF!</definedName>
    <definedName name="Lll">#REF!</definedName>
    <definedName name="llll">#REF!</definedName>
    <definedName name="LLLLL">#REF!</definedName>
    <definedName name="lllllllllll">#REF!</definedName>
    <definedName name="LLUVIA">#REF!</definedName>
    <definedName name="LM">#REF!</definedName>
    <definedName name="lmf">'[151]BASE DE DATOS ORIG'!#REF!</definedName>
    <definedName name="LMO">[152]MO!$A$2:$A$188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#N/A</definedName>
    <definedName name="LOCA1">[44]!absc</definedName>
    <definedName name="LOCALIZACION">#REF!</definedName>
    <definedName name="LOCALIZACIÓN_Y_REPLANTEO._ESTRUCTURAS">[87]INDICE!#REF!</definedName>
    <definedName name="location">'[93]REF - Listas'!$B$41:$B$47</definedName>
    <definedName name="location1">#REF!</definedName>
    <definedName name="logLiquida">#REF!</definedName>
    <definedName name="LOI">#REF!</definedName>
    <definedName name="LOLA">#REF!</definedName>
    <definedName name="Longitud">#REF!</definedName>
    <definedName name="Longitud1">#REF!</definedName>
    <definedName name="Longitud2">#REF!</definedName>
    <definedName name="LOPE">#REF!</definedName>
    <definedName name="LOTE">#REF!</definedName>
    <definedName name="LOTESCIOS">#REF!</definedName>
    <definedName name="Lp">#REF!</definedName>
    <definedName name="Lq">#REF!</definedName>
    <definedName name="Lr">#REF!</definedName>
    <definedName name="Ls">#REF!</definedName>
    <definedName name="Lt">#REF!</definedName>
    <definedName name="Lu">#REF!</definedName>
    <definedName name="LubeCostOutput">#REF!</definedName>
    <definedName name="LUBRICANTE">[23]Materiales!#REF!</definedName>
    <definedName name="LUCY">OFFSET(Full_Print,0,0,LOCA)</definedName>
    <definedName name="Lw">[7]Cálculo!$B$130</definedName>
    <definedName name="Lz">#REF!</definedName>
    <definedName name="M">[60]TABLAS!$E$63:$E$78</definedName>
    <definedName name="Ma">#REF!</definedName>
    <definedName name="mac">#REF!</definedName>
    <definedName name="MACROMEDIDOR__3__B_x_B">#REF!</definedName>
    <definedName name="MACROMEDIDOR_4__B_x_B">#REF!</definedName>
    <definedName name="MACROMEDIDORES">#REF!</definedName>
    <definedName name="Maestro">'[24]M.O.'!$F$16</definedName>
    <definedName name="Maint_Labour_Factor">[153]Index!$U$62</definedName>
    <definedName name="MaintManHours">[53]Parameters!$R$19</definedName>
    <definedName name="MAL">'[154]Estado Resumen'!#REF!&lt;2.5</definedName>
    <definedName name="MALLA">#REF!</definedName>
    <definedName name="Malla_redoblon">#REF!</definedName>
    <definedName name="MALO">'[155]ESTADO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'[156]Datos-Gráfica-Apartada'!#REF!</definedName>
    <definedName name="MANGLE">#REF!</definedName>
    <definedName name="Manguera_Hidr._1_2">#REF!</definedName>
    <definedName name="MANPOSTERIA">#REF!</definedName>
    <definedName name="MANTO">'[57]BASE DE DATOS ORIG'!#REF!</definedName>
    <definedName name="manufactures_lead_time">#REF!</definedName>
    <definedName name="MAP">'[157]PU (2)'!#REF!</definedName>
    <definedName name="maq">[136]insumos!$G$8:$G$40</definedName>
    <definedName name="Maquinaria">[158]Insum!$A$76:$E$99</definedName>
    <definedName name="MAQUINARIATOTAL">[50]MAQUINARIA!$A$2:$L$18</definedName>
    <definedName name="mar00">[10]Dólar!#REF!</definedName>
    <definedName name="marc06">[10]Gastos!#REF!</definedName>
    <definedName name="Marco_madera_puerta__2_05x0_7">#REF!</definedName>
    <definedName name="Marco_madera_puerta__2_05x0_9">#REF!</definedName>
    <definedName name="Marco_madera_puerta__2_05x1_4">#REF!</definedName>
    <definedName name="Marco_metal_puerta__0_80x2_20">#REF!</definedName>
    <definedName name="MARCOLAM">#REF!</definedName>
    <definedName name="MargenComercial">#REF!</definedName>
    <definedName name="MargenFinanciero">#REF!</definedName>
    <definedName name="MARMOLINA">#REF!</definedName>
    <definedName name="marol">#REF!</definedName>
    <definedName name="marol1">#REF!</definedName>
    <definedName name="MARTA">#N/A</definedName>
    <definedName name="MARTHA">[64]DATOS!$A$9</definedName>
    <definedName name="MastDetail">#REF!</definedName>
    <definedName name="MastHeading">#REF!</definedName>
    <definedName name="MAT">[159]Materiales!$A:$IV</definedName>
    <definedName name="MATE">[87]Materiales!$A:$IV</definedName>
    <definedName name="mater">'[64]precios-básicos2002'!$C$59:$C$127</definedName>
    <definedName name="MATERIAL_AMARILLO_SELECCIONADO">[23]Materiales!#REF!</definedName>
    <definedName name="MATERIAL_FILTRANTE">#REF!</definedName>
    <definedName name="Material_seleccionado">'[24]LISTADO '!$F$11</definedName>
    <definedName name="Materiales">#REF!</definedName>
    <definedName name="materiales1">[160]Mat!$A$11:$G$569</definedName>
    <definedName name="MaterialTub">#REF!</definedName>
    <definedName name="matgranular">[36]lisprecios!#REF!</definedName>
    <definedName name="MATRIZRICS">'[161]RICS NUEVA HOJA DIARIA'!$A$1:$AB$42</definedName>
    <definedName name="maxcosto">[43]ctb!$D$1</definedName>
    <definedName name="maxdeficit">#REF!</definedName>
    <definedName name="may00">[10]Dólar!#REF!</definedName>
    <definedName name="Mb">#REF!</definedName>
    <definedName name="MDEO">#N/A</definedName>
    <definedName name="mdo">'[64]precios-básicos2002'!$C$131:$C$140</definedName>
    <definedName name="MEJORA">#REF!</definedName>
    <definedName name="mejoramientosubrasante">#REF!</definedName>
    <definedName name="merchandCostos">#REF!</definedName>
    <definedName name="Merchandisig">#REF!</definedName>
    <definedName name="MES">#REF!</definedName>
    <definedName name="meses">#REF!</definedName>
    <definedName name="Meson_acero_inox.con_bandeja">#REF!</definedName>
    <definedName name="MESONGRANITO">#REF!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ROAGUA">#REF!</definedName>
    <definedName name="MetSumDetail">#REF!</definedName>
    <definedName name="MetSumHeading">#REF!</definedName>
    <definedName name="MEZCLA">#REF!</definedName>
    <definedName name="Mezcladora">'[24]LISTADO '!$L$4</definedName>
    <definedName name="Mezcladora_Apolo_1__bulto">#REF!</definedName>
    <definedName name="MEZCLADORA_DE_CONCRETO">[46]Equipo!$F$10</definedName>
    <definedName name="mf">#REF!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#REF!</definedName>
    <definedName name="Mine_Equip_Hrs">'[73]Mine Hours'!$A$11:$BX$30</definedName>
    <definedName name="Mine_Equip_Hrs_MARC">'[73]Mine Hours'!$A$94:$BX$112</definedName>
    <definedName name="Mine_Equip_Hrs_Remaining">'[162]Equipment Hours TODOS'!#REF!</definedName>
    <definedName name="MineUsed">[88]Sheet1!$M$18:$M$977</definedName>
    <definedName name="Minutos">#REF!</definedName>
    <definedName name="mju">#REF!</definedName>
    <definedName name="mku">#REF!</definedName>
    <definedName name="ML">#REF!</definedName>
    <definedName name="mm">#REF!</definedName>
    <definedName name="MMH">'[163]MMH WORKINGS'!$A$1:$A$65536</definedName>
    <definedName name="MMHBS">#REF!</definedName>
    <definedName name="mmhcosts">'[164]Cost Ledger 30-6-99'!$A$1:$C$84</definedName>
    <definedName name="MMHJUN02">#REF!</definedName>
    <definedName name="mmhmarch2000">#REF!</definedName>
    <definedName name="MMJV">#REF!</definedName>
    <definedName name="MMM">'[20]A.P.U'!#REF!</definedName>
    <definedName name="Mmto">#REF!</definedName>
    <definedName name="MNO">#REF!</definedName>
    <definedName name="MO">#REF!</definedName>
    <definedName name="mobil06">[10]Gastos!#REF!</definedName>
    <definedName name="mobra">'[64]precios-básicos2002'!$C$131:$E$140</definedName>
    <definedName name="MODIF">[43]dts!$B$20</definedName>
    <definedName name="MOMATECA">#REF!</definedName>
    <definedName name="MONETARY">#REF!</definedName>
    <definedName name="MONI">#REF!</definedName>
    <definedName name="MONTAJE">#REF!</definedName>
    <definedName name="MOR1_4">#REF!</definedName>
    <definedName name="MORT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3">'[24]Apu Basicos'!$F$74</definedName>
    <definedName name="MORTERO_1_4">#REF!</definedName>
    <definedName name="MORTERO_1_5">#REF!</definedName>
    <definedName name="MORTERO_1_8">#REF!</definedName>
    <definedName name="mortero14">'[77]APU''s'!#REF!</definedName>
    <definedName name="mortero15">'[77]APU''s'!#REF!</definedName>
    <definedName name="MORTERO4">#REF!</definedName>
    <definedName name="MORTERO5">#REF!</definedName>
    <definedName name="MOTO">'[121]Actual Data (STX)'!$A$1:$B$8</definedName>
    <definedName name="MOTO3">'[121]Actual Data (STX)'!$A$10:$B$17</definedName>
    <definedName name="motobomba">'[36]PRESTACIONES SOCIALES'!#REF!</definedName>
    <definedName name="Motobomba_0_5_HP">#REF!</definedName>
    <definedName name="Motoniveladora_Baukema_SHM_5">#REF!</definedName>
    <definedName name="Motoniveladora_Champion_710A">#REF!</definedName>
    <definedName name="Motor">'[121]Actual Data (MAP)'!$B$1:$C$8</definedName>
    <definedName name="MPMDetail">#REF!</definedName>
    <definedName name="MPMHeading">#REF!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EBLEINFTOT">#REF!</definedName>
    <definedName name="muro">#REF!</definedName>
    <definedName name="MUROBLOQUE">#REF!</definedName>
    <definedName name="murocontencion">#REF!</definedName>
    <definedName name="MXSMAR">#REF!</definedName>
    <definedName name="N11.4">#REF!</definedName>
    <definedName name="N115KV">#REF!</definedName>
    <definedName name="N220V">#REF!</definedName>
    <definedName name="N34.5">#REF!</definedName>
    <definedName name="Na">#REF!</definedName>
    <definedName name="Nb">#REF!</definedName>
    <definedName name="nbnbv">#REF!</definedName>
    <definedName name="nbv">#REF!</definedName>
    <definedName name="Nc">#REF!</definedName>
    <definedName name="Nd">#REF!</definedName>
    <definedName name="Ne">#REF!</definedName>
    <definedName name="nece.cab">#REF!</definedName>
    <definedName name="Necesidad_entorchado_Zonas">#REF!</definedName>
    <definedName name="NEOLAI">#REF!</definedName>
    <definedName name="Nett_Rev_COL_Nom">[74]W_REV!$H$115:$AP$115</definedName>
    <definedName name="NHG">#REF!</definedName>
    <definedName name="NHHUUGGFSESESR">#REF!</definedName>
    <definedName name="NHWHWHDW">#REF!</definedName>
    <definedName name="nic_nis">[165]Hoja1!$A$1:$IV$65536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VEL">'[57]BASE DE DATOS ORIG'!#REF!</definedName>
    <definedName name="Nivel1">#REF!</definedName>
    <definedName name="Nivel2">#REF!</definedName>
    <definedName name="Nivel3">#REF!</definedName>
    <definedName name="Nivel4">#REF!</definedName>
    <definedName name="NJH">#REF!</definedName>
    <definedName name="nm">#REF!</definedName>
    <definedName name="NNN">[17]!absc</definedName>
    <definedName name="NNNN">[3]!absc</definedName>
    <definedName name="NOA_4">#REF!</definedName>
    <definedName name="NOA_7">#REF!</definedName>
    <definedName name="NOMB5">#REF!</definedName>
    <definedName name="NOMBRE">#REF!</definedName>
    <definedName name="NOMINA">#REF!</definedName>
    <definedName name="Nomina06">[10]Gastos!#REF!</definedName>
    <definedName name="NoRepAtEnd">#REF!</definedName>
    <definedName name="Norte">#REF!</definedName>
    <definedName name="North_sales">[67]Royalties!#REF!</definedName>
    <definedName name="NOTARIA">#REF!</definedName>
    <definedName name="nov00">[10]Dólar!#REF!</definedName>
    <definedName name="nr">#REF!</definedName>
    <definedName name="NroCODIGO">[130]DATOS!$A$4:$A$53</definedName>
    <definedName name="NSEM">[43]dts!$B$16</definedName>
    <definedName name="nt">#REF!</definedName>
    <definedName name="NUEVO">#REF!</definedName>
    <definedName name="Num_Pmt_Per_Year">#REF!</definedName>
    <definedName name="Number_of_Payments">MATCH(0.01,End_Bal,-1)+1</definedName>
    <definedName name="ñl">#REF!</definedName>
    <definedName name="ññ">#REF!</definedName>
    <definedName name="ÑÑÑ">#REF!</definedName>
    <definedName name="ÑÑÑOOOOOOOO">#REF!</definedName>
    <definedName name="ñok">#REF!</definedName>
    <definedName name="ñp">#REF!</definedName>
    <definedName name="ñpo">#REF!</definedName>
    <definedName name="O">#REF!</definedName>
    <definedName name="OBJETO">[43]dts!$B$2</definedName>
    <definedName name="OBS_Data_Col" hidden="1">#REF!</definedName>
    <definedName name="OCEquipData">#REF!</definedName>
    <definedName name="oct00">[10]Dólar!#REF!</definedName>
    <definedName name="OFFICE_ENTITY">#REF!</definedName>
    <definedName name="OFICIAL">[166]PRECIOS!$B$17</definedName>
    <definedName name="OHaulCostOutput">#REF!</definedName>
    <definedName name="ojuojoijojoijdlf">#REF!</definedName>
    <definedName name="ok">#N/A</definedName>
    <definedName name="om">'[5]CALCULO POI'!$B$120:$C$154</definedName>
    <definedName name="OMAR">#REF!</definedName>
    <definedName name="oo">#REF!</definedName>
    <definedName name="ooo">#REF!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P">#REF!</definedName>
    <definedName name="Openingpb" hidden="1">#REF!</definedName>
    <definedName name="OpEquip">#REF!</definedName>
    <definedName name="OpexFac">[53]Sensitivities!$I$12</definedName>
    <definedName name="Option">[67]Title!$L$28</definedName>
    <definedName name="Orden">[167]Hoja2!$C$2:$C$6</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[159]Otros!$A:$IV</definedName>
    <definedName name="OTRO">[87]Otros!$A:$IV</definedName>
    <definedName name="otro2">[102]Otros!$A:$IV</definedName>
    <definedName name="otros">'[168]Datos del 2005 CONTRATO'!#REF!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OUC">'[29]CAP IV # 4'!#REF!</definedName>
    <definedName name="OUCINV">#REF!</definedName>
    <definedName name="ØuRn1v">[169]Cálculo!#REF!</definedName>
    <definedName name="ØuRn2v">[169]Cálculo!#REF!</definedName>
    <definedName name="OWNER" hidden="1">#REF!</definedName>
    <definedName name="OXE">#REF!</definedName>
    <definedName name="P">[60]TABLAS!$C$252:$C$256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'[2]CUAD-DIURNA'!#REF!</definedName>
    <definedName name="Pa">#REF!</definedName>
    <definedName name="PAG">#N/A</definedName>
    <definedName name="Page">#REF!</definedName>
    <definedName name="PagoFinanciero">#REF!</definedName>
    <definedName name="pagos">#REF!</definedName>
    <definedName name="PANEL">'[57]BASE DE DATOS ORIG'!#REF!</definedName>
    <definedName name="pañet">#REF!</definedName>
    <definedName name="PAÑETE">#REF!</definedName>
    <definedName name="PAÑETELISOEXT">#REF!</definedName>
    <definedName name="PAÑETELISOINT">#REF!</definedName>
    <definedName name="PAÑETES">#REF!</definedName>
    <definedName name="PARAMETROS">#REF!</definedName>
    <definedName name="pasamuro">[36]lisprecios!#REF!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VIMENTO">#REF!</definedName>
    <definedName name="Pay_Date">#REF!</definedName>
    <definedName name="Pay_Num">#REF!</definedName>
    <definedName name="Payment_Date">DATE(YEAR(Loan_Start),MONTH(Loan_Start)+Payment_Number,DAY(Loan_Start))</definedName>
    <definedName name="Payment_Needed">"Pago necesario"</definedName>
    <definedName name="payment_terms">#REF!</definedName>
    <definedName name="PAZ">#REF!</definedName>
    <definedName name="Pb">#REF!</definedName>
    <definedName name="Pc">#REF!</definedName>
    <definedName name="Pd">#REF!</definedName>
    <definedName name="Pe">#REF!</definedName>
    <definedName name="pedro">#REF!</definedName>
    <definedName name="Pega_plus">'[30]LISTADO '!$F$27</definedName>
    <definedName name="PEGANTE">#REF!</definedName>
    <definedName name="PEGANTE_P.V.C">#REF!</definedName>
    <definedName name="Pegante_PVC">'[39]L. MAT.'!#REF!</definedName>
    <definedName name="PERA">#REF!</definedName>
    <definedName name="PERALTA">#REF!</definedName>
    <definedName name="perDate">[120]Parameters!$E$9:$E$38</definedName>
    <definedName name="Perfil">'[24]LISTADO '!$F$28</definedName>
    <definedName name="Perfil_16_6">'[30]LISTADO '!$F$105</definedName>
    <definedName name="PERFIL_DEL_TRAMO">#REF!</definedName>
    <definedName name="PERGOLA">#REF!</definedName>
    <definedName name="PeriodInc">[67]Index!$L$57</definedName>
    <definedName name="PERIODO">[31]CUMPLIMIENTO!$M$5</definedName>
    <definedName name="PeriodoD">#REF!</definedName>
    <definedName name="perLabel">[120]Parameters!$C$9:$C$38</definedName>
    <definedName name="PERSONALTABLA1.1.1">'[5]CALCULO COSTOS DE OPERACIÓN'!$B$50:$AJ$85</definedName>
    <definedName name="PERSONALTABLA1.2">'[5]INFORMACIÓN REFERENCIA'!$B$477:$F$489</definedName>
    <definedName name="PERSONALTABLA1.3">'[5]INFORMACIÓN REFERENCIA'!$B$494:$F$506</definedName>
    <definedName name="PERT">'[50]MANO DE OBRA'!$G$8:$G$20</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IA" hidden="1">#REF!</definedName>
    <definedName name="Piedra">#REF!</definedName>
    <definedName name="PILOTE">#REF!</definedName>
    <definedName name="Pintor">'[24]M.O.'!$F$17</definedName>
    <definedName name="PINTUMAD">#REF!</definedName>
    <definedName name="PINTURA">#REF!</definedName>
    <definedName name="Pintura_base_aceite">#REF!</definedName>
    <definedName name="Pintura_exteriores">'[30]LISTADO '!$F$95</definedName>
    <definedName name="pinturavinilo">#REF!</definedName>
    <definedName name="PIPE_1">#REF!</definedName>
    <definedName name="PIPE_2">#REF!</definedName>
    <definedName name="PIPE_3">#REF!</definedName>
    <definedName name="PIPE_4">#REF!</definedName>
    <definedName name="PIPE_5">#REF!</definedName>
    <definedName name="PISOS">#REF!</definedName>
    <definedName name="PISOTABLON">#REF!</definedName>
    <definedName name="PLACAENTREPISO">#REF!</definedName>
    <definedName name="PLACAMESON">#REF!</definedName>
    <definedName name="PLACAPISO">#REF!</definedName>
    <definedName name="Placas_.9x.9_Azul_labrador">'[39]L. MAT.'!#REF!</definedName>
    <definedName name="PLACATANQUE">#REF!</definedName>
    <definedName name="Plafon">#REF!</definedName>
    <definedName name="plan">#REF!</definedName>
    <definedName name="Plan_Vallejo_Sens">'[71]Inputs-SUMMARY'!$H$279:$BR$279</definedName>
    <definedName name="PLANEACION">[50]MAQUINARIA!$A$2:$A$18</definedName>
    <definedName name="PLANT7">#REF!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stocrete">[36]lisprecios!#REF!</definedName>
    <definedName name="Plastocreto_DM__concreto">#REF!</definedName>
    <definedName name="PLASTROCRETE_DM">#REF!</definedName>
    <definedName name="PLOMERO">[25]PRECIOS!$B$15</definedName>
    <definedName name="PLUG" hidden="1">#REF!</definedName>
    <definedName name="Pluma_de_250_Kg.">#REF!</definedName>
    <definedName name="PMT">#REF!</definedName>
    <definedName name="pñ">#REF!</definedName>
    <definedName name="po">#REF!</definedName>
    <definedName name="Poblacion">#REF!</definedName>
    <definedName name="poblado">#REF!</definedName>
    <definedName name="POBRE">#REF!</definedName>
    <definedName name="Poceta_acero_inox.">#REF!</definedName>
    <definedName name="poi">#REF!</definedName>
    <definedName name="POIPOZOS">'[5]CALCULO POI'!$B$118:$I$154</definedName>
    <definedName name="Polynomial">#REF!</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YOS">#REF!</definedName>
    <definedName name="POZOSACTUAL">'[5]INFORMACIÓN REFERENCIA'!$B$23:$M$34</definedName>
    <definedName name="pozosconduccion">'[5]INFORMACIÓN REFERENCIA'!$B$122:$F$133</definedName>
    <definedName name="POZOSEP">#REF!</definedName>
    <definedName name="pp">#REF!</definedName>
    <definedName name="PPAPAPPALALALAKKSJDJ">#REF!</definedName>
    <definedName name="PPPP">[170]PU!#REF!</definedName>
    <definedName name="pppppppppppp">#REF!</definedName>
    <definedName name="PPPPPPPPPPPPEE">#REF!</definedName>
    <definedName name="PPTO">[171]ANALISIS!#REF!</definedName>
    <definedName name="PPtoNorte">#REF!</definedName>
    <definedName name="PR">#N/A</definedName>
    <definedName name="pre">#REF!</definedName>
    <definedName name="Precio">#REF!</definedName>
    <definedName name="precio2">#REF!</definedName>
    <definedName name="precios">#REF!</definedName>
    <definedName name="PreciosMP">'[172]PRECIOS ACTUALIZADOS FERRASA'!$A$2:$D$1316</definedName>
    <definedName name="Prefabricado_de_concreto._Culata">#REF!</definedName>
    <definedName name="PRELIMINARES">#REF!</definedName>
    <definedName name="PRELIMINARESOUC">'[29]CAP IV # 4'!#REF!</definedName>
    <definedName name="PRES">#REF!</definedName>
    <definedName name="prestaciones">[64]DATOS!$B$14</definedName>
    <definedName name="Prestaciones_sociales">'[39]P.S.'!$C$33</definedName>
    <definedName name="Presu">'[5]CALCULO POI'!#REF!</definedName>
    <definedName name="PRESUP">#REF!</definedName>
    <definedName name="Presupuest">#REF!</definedName>
    <definedName name="PRESUPUESTO">#REF!</definedName>
    <definedName name="PResupuestos">'[173]CtaGeneral-A'!$F$12:$AH$131</definedName>
    <definedName name="PrevFleet">#REF!</definedName>
    <definedName name="PRICES_FIRM">#REF!</definedName>
    <definedName name="primer">'[28]ESTADO RED'!#REF!</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2">[174]Report!#REF!</definedName>
    <definedName name="PrintEnd" hidden="1">#REF!</definedName>
    <definedName name="PrintStart" hidden="1">#REF!</definedName>
    <definedName name="PrintTitle">#REF!</definedName>
    <definedName name="Prioridad">[175]Sheet1!$D$2:$D$4</definedName>
    <definedName name="prod">[10]Gastos!#REF!</definedName>
    <definedName name="prod1">[10]Gastos!#REF!</definedName>
    <definedName name="prod98">[10]Gastos!#REF!</definedName>
    <definedName name="prodcal">[10]Gastos!#REF!</definedName>
    <definedName name="prodeco">[176]LISTAS!#REF!</definedName>
    <definedName name="prodhati">[10]Gastos!#REF!</definedName>
    <definedName name="PRODUCCIONACTUAL">'[5]INFORMACIÓN REFERENCIA'!$B$8:$C$19</definedName>
    <definedName name="PRODUCTCARB">#REF!</definedName>
    <definedName name="PRODUCTEST">#REF!</definedName>
    <definedName name="PROF">#REF!</definedName>
    <definedName name="profit_margin">#REF!</definedName>
    <definedName name="Profundidad">#REF!</definedName>
    <definedName name="PROGRAMA">'[50]ITEMS RESUMIDOS'!$A$2:$A$34</definedName>
    <definedName name="Project">#REF!</definedName>
    <definedName name="PROJECT_CURRENCY">#REF!</definedName>
    <definedName name="Project_Name">#REF!</definedName>
    <definedName name="Project_name_1">#REF!</definedName>
    <definedName name="Project_name_2">#REF!</definedName>
    <definedName name="PROYECCION">#REF!</definedName>
    <definedName name="PROYECCIONDEMANDATABLA1">[5]DEMANDABASEAND!$B$7:$F$19</definedName>
    <definedName name="PROYECTO__OBRAS_VARIAS_EN_LA_ESCUELA_CONTRAINCENDIO">#REF!</definedName>
    <definedName name="PROYECTOS">[5]REFERENCIAS!$A$3:$F$25</definedName>
    <definedName name="prueba">#REF!</definedName>
    <definedName name="PRUEBA2">#REF!</definedName>
    <definedName name="PRUEBAS">#REF!</definedName>
    <definedName name="PTTTT" hidden="1">{#N/A,#N/A,TRUE,"INGENIERIA";#N/A,#N/A,TRUE,"COMPRAS";#N/A,#N/A,TRUE,"DIRECCION";#N/A,#N/A,TRUE,"RESUMEN"}</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AM">#REF!</definedName>
    <definedName name="PUERTALUMTOT">#REF!</definedName>
    <definedName name="PUERTAMADETOT">#REF!</definedName>
    <definedName name="PUERTMADECERRAT">#REF!</definedName>
    <definedName name="Pulidora">'[39]L. MAT.'!#REF!</definedName>
    <definedName name="PullCords">'[121]Actual Data (MAP)'!$B$31:$C$131</definedName>
    <definedName name="Pulsador_para_timbre_P_C">#REF!</definedName>
    <definedName name="PUNTILLA">#REF!</definedName>
    <definedName name="Punto">#REF!</definedName>
    <definedName name="PUNTOHID">#REF!</definedName>
    <definedName name="PUNTOHIDRA">#REF!</definedName>
    <definedName name="PUNTOSANIT">#REF!</definedName>
    <definedName name="PuntosRentabilidad">#REF!</definedName>
    <definedName name="Purchase">#REF!</definedName>
    <definedName name="q">#REF!</definedName>
    <definedName name="qaqaw">[177]glvc!#REF!</definedName>
    <definedName name="QE">[105]TARIF2002!#REF!</definedName>
    <definedName name="QE_TE">[105]TARIF2002!#REF!</definedName>
    <definedName name="QI">[105]TARIF2002!#REF!</definedName>
    <definedName name="QI_TI">[105]TARIF2002!#REF!</definedName>
    <definedName name="qm">#REF!</definedName>
    <definedName name="QMAXDIARIO">'[5]CALCULO POI'!$B$118:$C$154</definedName>
    <definedName name="QN">[105]TARIF2002!#REF!</definedName>
    <definedName name="QN_QI">[105]TARIF2002!#REF!</definedName>
    <definedName name="QNS">[178]TARIF2002!#REF!</definedName>
    <definedName name="QPROM">[5]TARIFAS!$C$570</definedName>
    <definedName name="qq">#REF!</definedName>
    <definedName name="qqq">#REF!</definedName>
    <definedName name="QQQQQQQQQQQ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'[5]CALCULO COSTOS DE OPERACIÓN'!$B$176:$J$211</definedName>
    <definedName name="qw">#REF!</definedName>
    <definedName name="QWE" hidden="1">'[8]ETAPA 50 SMMLV'!#REF!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jón">#REF!</definedName>
    <definedName name="rango">#REF!</definedName>
    <definedName name="rata">#REF!</definedName>
    <definedName name="Rate1">[179]Summary!$D$6</definedName>
    <definedName name="rate2">[179]Summary!$D$7</definedName>
    <definedName name="ratio">#REF!</definedName>
    <definedName name="Rb">#REF!</definedName>
    <definedName name="Rd">#REF!</definedName>
    <definedName name="RD_CP">'[180]Working Cap Movemts'!#REF!</definedName>
    <definedName name="RD_CP_VL">'[180]Working Cap Movemts'!#REF!</definedName>
    <definedName name="rds">#REF!</definedName>
    <definedName name="Re">#REF!</definedName>
    <definedName name="RE4NTA">[54]EQUIPOS!$D$8</definedName>
    <definedName name="rec">[181]Propuesta!#REF!</definedName>
    <definedName name="Recurso">[175]Sheet1!$B$2:$B$3</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OBLON">#REF!</definedName>
    <definedName name="REDUCCION_3__x_2">#REF!</definedName>
    <definedName name="REDUCCION_4__x_3">#REF!</definedName>
    <definedName name="Reducer">'[121]Actual Data (MAP)'!$B$11:$C$18</definedName>
    <definedName name="REF">#REF!</definedName>
    <definedName name="REFERENCIAPROYECTOS">[5]REFERENCIAS!$A$3:$F$24</definedName>
    <definedName name="REFMAR">#REF!</definedName>
    <definedName name="REG">#REF!</definedName>
    <definedName name="REGBT">#N/A</definedName>
    <definedName name="regional">[56]CARRETERAS!$A$2</definedName>
    <definedName name="regiones">#REF!</definedName>
    <definedName name="REGISTRO">#REF!</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mbursement">"Reembolso"</definedName>
    <definedName name="REJA">#REF!</definedName>
    <definedName name="Rejilla_Piso_2">#REF!</definedName>
    <definedName name="Rejilla_Piso_3">#REF!</definedName>
    <definedName name="REJISOS2TOT">#REF!</definedName>
    <definedName name="rell">#REF!</definedName>
    <definedName name="relle">#REF!</definedName>
    <definedName name="relleno">#REF!</definedName>
    <definedName name="RELLENOALUV">#REF!</definedName>
    <definedName name="RELLG">#REF!</definedName>
    <definedName name="REMATE">#REF!</definedName>
    <definedName name="rendimiento">#REF!</definedName>
    <definedName name="reparacion4">'[36]PRESTACIONES SOCIALES'!#REF!</definedName>
    <definedName name="repello">#REF!</definedName>
    <definedName name="replanteo">#REF!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q">#REF!</definedName>
    <definedName name="Required_Delivery">#REF!</definedName>
    <definedName name="RES">#REF!</definedName>
    <definedName name="Reserva">[10]Gastos!#REF!</definedName>
    <definedName name="residente">'[56]GENERALIDADES '!$E$9</definedName>
    <definedName name="RESP">[43]dts!$B$6</definedName>
    <definedName name="Responsible">'[35]2009 Jagua'!$G$2:$G$27</definedName>
    <definedName name="RESU">#REF!</definedName>
    <definedName name="RESUM">'[40]1'!#REF!</definedName>
    <definedName name="resum2">'[22]PU (2)'!#REF!</definedName>
    <definedName name="resumen">#REF!</definedName>
    <definedName name="RESUMENALCANTARILLADO">#REF!</definedName>
    <definedName name="ResumenAPU">[109]ResumenMaterial!$A$12:$AB$169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MODELODEMANDA">#REF!</definedName>
    <definedName name="RESUMENOPTIMIZACIONACU">'[5]CALCULO POI'!$A$46:$L$81</definedName>
    <definedName name="RESUMENOPTIMIZACIONALC">'[5]CALCULO POI'!$A$242:$I$277</definedName>
    <definedName name="RET">#REF!</definedName>
    <definedName name="reten">[10]Gastos!#REF!</definedName>
    <definedName name="retiroarbol">#REF!</definedName>
    <definedName name="retirocorte">#REF!</definedName>
    <definedName name="RETIROTOT">#REF!</definedName>
    <definedName name="retr">#REF!</definedName>
    <definedName name="Retro_Komatzu_PC200_5_y__6">#REF!</definedName>
    <definedName name="Retro_Masey_Ferguson_HD_86">#REF!</definedName>
    <definedName name="Return">'[121]Actual Data (MAP)'!$L$31:$M$131</definedName>
    <definedName name="ReturnSTX">'[121]Actual Data (STX)'!$I$19:$J$119</definedName>
    <definedName name="Rf">#REF!</definedName>
    <definedName name="rfref">#REF!</definedName>
    <definedName name="Rg">#REF!</definedName>
    <definedName name="Rh">#REF!</definedName>
    <definedName name="Ri">#REF!</definedName>
    <definedName name="RICO">#N/A</definedName>
    <definedName name="RIEL">#REF!</definedName>
    <definedName name="Rieles_para_pavimento_0_15x0_20">#REF!</definedName>
    <definedName name="Ripio">#REF!</definedName>
    <definedName name="RiskInd">[182]RefTables!$K$2:$K$26</definedName>
    <definedName name="RiskRanking">[182]RefTables!$L$2:$L$26</definedName>
    <definedName name="Rk">#REF!</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m">#REF!</definedName>
    <definedName name="Rn">#REF!</definedName>
    <definedName name="Rñ">#REF!</definedName>
    <definedName name="Ro">#REF!</definedName>
    <definedName name="RoA_N">[74]ASSUMPTIONS!#REF!</definedName>
    <definedName name="rodaje">[36]lisprecios!#REF!</definedName>
    <definedName name="rolando">#REF!</definedName>
    <definedName name="Roster1">[53]Parameters!$O$30</definedName>
    <definedName name="Roster2">[53]Parameters!$P$30</definedName>
    <definedName name="Roster3">[53]Parameters!$Q$30</definedName>
    <definedName name="Roster4">[53]Parameters!$R$30</definedName>
    <definedName name="Rosters">[53]Parameters!$O$26:$R$29</definedName>
    <definedName name="Rows2Unhide" hidden="1">#REF!</definedName>
    <definedName name="Roy_price_sens">'[71]Inputs-SUMMARY'!$H$266:$BR$266</definedName>
    <definedName name="Royal_Col_Nom">[74]W_OPEX!$H$220:$AP$220</definedName>
    <definedName name="royalphalumi">[183]datosluminariasRoyAlPHa!$A$1:$A$65536</definedName>
    <definedName name="Royalty_CDC_LLC">[67]Royalties!#REF!</definedName>
    <definedName name="Royalty_CZN_SA">[67]Royalties!#REF!</definedName>
    <definedName name="Royalty_total">[67]Royalties!#REF!</definedName>
    <definedName name="Rp">#REF!</definedName>
    <definedName name="Rq">#REF!</definedName>
    <definedName name="rr">#REF!</definedName>
    <definedName name="rrrrrrrr">#REF!</definedName>
    <definedName name="Rs">#REF!</definedName>
    <definedName name="Rt">#REF!</definedName>
    <definedName name="rte">#REF!</definedName>
    <definedName name="rty">#REF!</definedName>
    <definedName name="rueda">[36]lisprecios!#REF!</definedName>
    <definedName name="RUTA">DATE(YEAR([0]!Loan_Start),MONTH([0]!Loan_Start)+Payment_Number,DAY([0]!Loan_Start))</definedName>
    <definedName name="Rv">#REF!</definedName>
    <definedName name="RVS">[43]dts!$B$23</definedName>
    <definedName name="Rw">#REF!</definedName>
    <definedName name="Rx">#REF!</definedName>
    <definedName name="Ry">#REF!</definedName>
    <definedName name="Rz">#REF!</definedName>
    <definedName name="S">#REF!</definedName>
    <definedName name="Sa">#REF!</definedName>
    <definedName name="SADASDFSDF">#REF!</definedName>
    <definedName name="Salarios">[146]SALARIOS!#REF!</definedName>
    <definedName name="Saldo_Capital">#REF!</definedName>
    <definedName name="SALIDAELEC">#REF!</definedName>
    <definedName name="SANIB">#REF!</definedName>
    <definedName name="SANIBLA">#REF!</definedName>
    <definedName name="sanitario">[86]lisprecios!$D$35</definedName>
    <definedName name="SANITNOVATOT">#REF!</definedName>
    <definedName name="sasa">'[5]CALCULO POI'!#REF!</definedName>
    <definedName name="Sb">#REF!</definedName>
    <definedName name="sbe">#REF!</definedName>
    <definedName name="Sbf">[13]CALCULO!$E$61</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'[51]REF - Listas'!$D$32:$D$38</definedName>
    <definedName name="Sd">#REF!</definedName>
    <definedName name="SDE">#REF!</definedName>
    <definedName name="sdf">#REF!</definedName>
    <definedName name="sdfdxf">#REF!</definedName>
    <definedName name="sdfsd">#REF!</definedName>
    <definedName name="sdsd">#REF!</definedName>
    <definedName name="Se">#REF!</definedName>
    <definedName name="segundo">'[28]ESTADO RED'!#REF!</definedName>
    <definedName name="Segundos">#REF!</definedName>
    <definedName name="Seguro">#REF!</definedName>
    <definedName name="SeguroCostos">#REF!</definedName>
    <definedName name="selalternativas">#REF!</definedName>
    <definedName name="Selector_voltimetro_7_posiciones">#REF!</definedName>
    <definedName name="Sellador_piso_granito">#REF!</definedName>
    <definedName name="SEM_DEL_MES">#REF!</definedName>
    <definedName name="SEMANA">[43]dts!$B$8</definedName>
    <definedName name="Semanas_mes">#REF!</definedName>
    <definedName name="sencount" hidden="1">1</definedName>
    <definedName name="sep00">[10]Dólar!#REF!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VER">#REF!</definedName>
    <definedName name="Sf">#REF!</definedName>
    <definedName name="Sg">#REF!</definedName>
    <definedName name="SGET">#REF!</definedName>
    <definedName name="Sh">#REF!</definedName>
    <definedName name="Share">[98]Cover!#REF!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'[184]Mine variance - tree'!#REF!</definedName>
    <definedName name="si">#REF!</definedName>
    <definedName name="Sifón__PVC_2">#REF!</definedName>
    <definedName name="Sifón__PVC_3">#REF!</definedName>
    <definedName name="SIFON_180_2">#REF!</definedName>
    <definedName name="SIKA">#REF!</definedName>
    <definedName name="SIKA_1">'[185]LISTA PRECIO'!$B$72</definedName>
    <definedName name="Sika_1__mortero">#REF!</definedName>
    <definedName name="SIKADUR">#REF!</definedName>
    <definedName name="silla_y_250x110">[23]Materiales!#REF!</definedName>
    <definedName name="SILLA_YEE_160x110">[23]Materiales!#REF!</definedName>
    <definedName name="SILLA_YEE_160x160">[23]Materiales!#REF!</definedName>
    <definedName name="SILLA_YEE_200x110">[23]Materiales!#REF!</definedName>
    <definedName name="SILLA_YEE_200x160">[23]Materiales!#REF!</definedName>
    <definedName name="SILLA_YEE_24x160">[23]Materiales!#REF!</definedName>
    <definedName name="SILLA_YEE_250x110">[23]Materiales!#REF!</definedName>
    <definedName name="SILLA_YEE_250x160">[23]Materiales!#REF!</definedName>
    <definedName name="SILLA_YEE_27x160">[23]Materiales!#REF!</definedName>
    <definedName name="SILLA_YEE_315x110">[23]Materiales!#REF!</definedName>
    <definedName name="SILLA_YEE_315x160">[23]Materiales!#REF!</definedName>
    <definedName name="SILLA_YEE_355x110">[23]Materiales!#REF!</definedName>
    <definedName name="SILLA_YEE_355x160">[23]Materiales!#REF!</definedName>
    <definedName name="SILLA_YEE_400x160">[23]Materiales!#REF!</definedName>
    <definedName name="SILLA_YEE_450x160">[23]Materiales!#REF!</definedName>
    <definedName name="Sim_Model_Input_1">[180]HL!#REF!</definedName>
    <definedName name="Sim_Model_Input_4">[180]HL!#REF!</definedName>
    <definedName name="Sim_Model_Output_1">[180]HL!#REF!</definedName>
    <definedName name="Sitio">[175]Sheet1!$C$2:$C$4</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Haul">#REF!</definedName>
    <definedName name="SOL">#REF!</definedName>
    <definedName name="solado">#REF!</definedName>
    <definedName name="SOLDA">#REF!</definedName>
    <definedName name="Soldador">'[24]M.O.'!$F$10</definedName>
    <definedName name="Soldador_1A">'[30]M.O.'!$F$10</definedName>
    <definedName name="SOLDADURA">#REF!</definedName>
    <definedName name="Soldadura_cawell">'[30]LISTADO '!$F$94</definedName>
    <definedName name="Soldadura_electrica">'[30]LISTADO '!$F$9</definedName>
    <definedName name="Soldadura_y_limpiador_PVC">#REF!</definedName>
    <definedName name="Solids.SG">#REF!</definedName>
    <definedName name="SOSO" hidden="1">'[8]ETAPA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#REF!</definedName>
    <definedName name="SSDSD">#REF!</definedName>
    <definedName name="sss">#REF!</definedName>
    <definedName name="ssss">#REF!</definedName>
    <definedName name="sssss">#REF!</definedName>
    <definedName name="SSSSSSS">#N/A</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[186]Index!$S$41</definedName>
    <definedName name="StartRates">#REF!</definedName>
    <definedName name="StartTags">#REF!</definedName>
    <definedName name="status">'[122]LISTS-FOR INTERNAL USE ONLY'!$B$8:$B$13</definedName>
    <definedName name="statusofexecution">#REF!</definedName>
    <definedName name="STOCK_CODE">#REF!</definedName>
    <definedName name="stock_oreganal">[74]INPUT_TEMP!#REF!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ub" hidden="1">#REF!</definedName>
    <definedName name="Stub_Header1" hidden="1">#REF!</definedName>
    <definedName name="Stub_Header2" hidden="1">#REF!</definedName>
    <definedName name="Stub_Header3" hidden="1">#REF!</definedName>
    <definedName name="STyre">#REF!</definedName>
    <definedName name="SUBA">'[187]SUB APU'!$A:$D</definedName>
    <definedName name="SUBBASE">#REF!</definedName>
    <definedName name="SUBSIDIOOUC">[29]ANALISIS!#REF!</definedName>
    <definedName name="SUBTOTAL">#REF!</definedName>
    <definedName name="SUELDOS">'[138]Base Datos Sueldo'!$B$7:$C$26</definedName>
    <definedName name="suma">[188]Hoja1!$F$60</definedName>
    <definedName name="SUMAN_PINTURA">#REF!</definedName>
    <definedName name="Super_T">'[24]LISTADO '!$F$23</definedName>
    <definedName name="SUPERCEL">#REF!</definedName>
    <definedName name="Supercel_Inc.Estruct.">#REF!</definedName>
    <definedName name="supert">'[30]LISTADO '!$F$110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[7]Cálculo!$B$42</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_Elec">[119]Inputs!$J$25</definedName>
    <definedName name="Tab_Expense">[119]Inputs!$P$127:$Q$161</definedName>
    <definedName name="Tab_Process">[119]Inputs!$N$127:$O$173</definedName>
    <definedName name="Tab_Respons">[119]Inputs!$L$127:$M$139</definedName>
    <definedName name="TABLA">#REF!</definedName>
    <definedName name="TABLA_CMI">[5]BS.DATOS!$Q$5:$X$17</definedName>
    <definedName name="TABLA_DE_CARACOLI">#REF!</definedName>
    <definedName name="TABLA_DE_CONTENIDO__A1">#REF!</definedName>
    <definedName name="Tabla_en_madera">'[30]LISTADO '!$F$13</definedName>
    <definedName name="TABLA_RN">[5]BS.DATOS!$AA$5:$AH$17</definedName>
    <definedName name="TABLA1">#REF!</definedName>
    <definedName name="TABLA1.2.2">'[20]A.P.U'!#REF!</definedName>
    <definedName name="tabla2">#REF!</definedName>
    <definedName name="tablaDeDTFS">#REF!</definedName>
    <definedName name="TablaR">#REF!</definedName>
    <definedName name="TABLERO_4_CIRCUITOS">'[30]LISTADO '!$F$108</definedName>
    <definedName name="Tablero_de_12_circuitos">#REF!</definedName>
    <definedName name="Tablero_de_2_circuitos">#REF!</definedName>
    <definedName name="Tablero_trifásico_12_circuitos">'[39]L. MAT.'!#REF!</definedName>
    <definedName name="TABLETA">#REF!</definedName>
    <definedName name="tablilla">#REF!</definedName>
    <definedName name="Tablon">'[24]LISTADO '!$F$29</definedName>
    <definedName name="Tablon_gres">'[30]LISTADO '!$F$28</definedName>
    <definedName name="TACDetail">#REF!</definedName>
    <definedName name="TACHeading">#REF!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_asbt_cemt_de_1.000_ltrs">#REF!</definedName>
    <definedName name="TANQUEELEVATOT">#REF!</definedName>
    <definedName name="TANQUELAV">#REF!</definedName>
    <definedName name="TANQUELEV">#REF!</definedName>
    <definedName name="TANQUES">#REF!</definedName>
    <definedName name="TANQUES4.1">#REF!</definedName>
    <definedName name="TAPA">[166]PRECIOS!$B$43</definedName>
    <definedName name="TAPA_ALCANTARILLA_ARO_Y_CONTRAARO">[23]Materiales!#REF!</definedName>
    <definedName name="TAPA_HF">#REF!</definedName>
    <definedName name="Tapa_tipo_intemperie">#REF!</definedName>
    <definedName name="TAPON_2__P.V.C">#REF!</definedName>
    <definedName name="Tapon_Pres._1">#REF!</definedName>
    <definedName name="Tapon_Pres._1_2">#REF!</definedName>
    <definedName name="Tapon_Pres._3_4">#REF!</definedName>
    <definedName name="TARIFAS_SUBSIDIOS">#REF!</definedName>
    <definedName name="TARIFAS1">#REF!</definedName>
    <definedName name="Tasa_Efectiva_Mensual_Fondeo">#REF!</definedName>
    <definedName name="Tax_Rate_Col">'[71]Inputs-SUMMARY'!$H$466:$BR$466</definedName>
    <definedName name="Taxpb" hidden="1">#REF!</definedName>
    <definedName name="Tb">#REF!</definedName>
    <definedName name="TBCUR">[189]Sheet4!$A$2:$E$235</definedName>
    <definedName name="TBMAYINT">#REF!</definedName>
    <definedName name="tbres">#REF!</definedName>
    <definedName name="TBV1A">#REF!</definedName>
    <definedName name="Tc">#REF!</definedName>
    <definedName name="Td">#REF!</definedName>
    <definedName name="Te">#REF!</definedName>
    <definedName name="Tec_Adesivo">'[39]L. MAT.'!#REF!</definedName>
    <definedName name="TechAccept">#REF!</definedName>
    <definedName name="TECN">DATE(YEAR(Loan_Start),MONTH(Loan_Start)+Payment_Number,DAY(Loan_Start))</definedName>
    <definedName name="tecpro06">[10]Gastos!#REF!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luminio">'[24]LISTADO '!$F$27</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thermoacustica">'[30]LISTADO '!$F$102</definedName>
    <definedName name="TEJA6">#REF!</definedName>
    <definedName name="TEMP2">'[100]Cost Codes'!$B$4:$G$361</definedName>
    <definedName name="TesSumHeading">#REF!</definedName>
    <definedName name="test">#REF!</definedName>
    <definedName name="TexSumDetail">#REF!</definedName>
    <definedName name="TexSumHeading">#REF!</definedName>
    <definedName name="Tf">#REF!</definedName>
    <definedName name="Tg">#REF!</definedName>
    <definedName name="Th">#REF!</definedName>
    <definedName name="Ti">#REF!</definedName>
    <definedName name="Timbre_chicharra_120v">#REF!</definedName>
    <definedName name="Tipo">[175]Sheet1!$A$2:$A$6</definedName>
    <definedName name="tipo_pintura">#REF!</definedName>
    <definedName name="tipov">#REF!</definedName>
    <definedName name="TIT">#REF!</definedName>
    <definedName name="titi">#N/A</definedName>
    <definedName name="Titlepb" hidden="1">#REF!</definedName>
    <definedName name="TITO">#N/A</definedName>
    <definedName name="TITOF">#N/A</definedName>
    <definedName name="TITU">#REF!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Ambia_para_muro">#REF!</definedName>
    <definedName name="Toma_corriente_dobles_polo_tierra">'[30]LISTADO '!$F$76</definedName>
    <definedName name="Toma_doble_P_T_Levinton">#REF!</definedName>
    <definedName name="Toma_trifilar">#REF!</definedName>
    <definedName name="TORNILLO_3">#REF!</definedName>
    <definedName name="TORNILLOS_2.5">#REF!</definedName>
    <definedName name="TOT">#REF!</definedName>
    <definedName name="Tot_Con_Ins">[74]W_OPEX!#REF!</definedName>
    <definedName name="Tot_EA_CAPEX">[74]W_CAPEX!#REF!</definedName>
    <definedName name="Tot_Elect">'[190]5. ELECTRICO'!#REF!</definedName>
    <definedName name="Tot_Elect1">'[191]5. ELECTRICO'!#REF!</definedName>
    <definedName name="Tot_Ops_Ins">[74]W_OPEX!#REF!</definedName>
    <definedName name="TOTAL">#REF!</definedName>
    <definedName name="TOTAL_CIVIL">#REF!</definedName>
    <definedName name="TOTAL_ELECTRICO">'[190]5. ELECTRICO'!#REF!</definedName>
    <definedName name="Total_Interest">#REF!</definedName>
    <definedName name="Total_Pay">#REF!</definedName>
    <definedName name="Total_Payment">Scheduled_Payment+Extra_Payment</definedName>
    <definedName name="TOTAL_SERVICIOS">#REF!</definedName>
    <definedName name="TOTAL_VIVIENDA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'[20]A.P.U'!#REF!</definedName>
    <definedName name="TOTALITEM1.1.1">'[20]A.P.U'!#REF!</definedName>
    <definedName name="TOTALITEM1.1.2">'[20]A.P.U'!#REF!</definedName>
    <definedName name="TOTALITEM1.1.3">'[20]A.P.U'!#REF!</definedName>
    <definedName name="TOTALITEM1.1.4">'[20]A.P.U'!#REF!</definedName>
    <definedName name="TOTALITEM1.2.1">'[20]A.P.U'!#REF!</definedName>
    <definedName name="TOTALITEM1.2.2">'[20]A.P.U'!#REF!</definedName>
    <definedName name="TOTALITEM1.2.3">'[20]A.P.U'!#REF!</definedName>
    <definedName name="TOTALITEM1.2.4">'[20]A.P.U'!#REF!</definedName>
    <definedName name="TOTALITEM1.2.5">'[20]A.P.U'!#REF!</definedName>
    <definedName name="TOTALITEM1.2.6">'[20]A.P.U'!#REF!</definedName>
    <definedName name="TOTALITEM1.3.1">'[20]A.P.U'!#REF!</definedName>
    <definedName name="TOTALITEM1.4">'[20]A.P.U'!#REF!</definedName>
    <definedName name="TOTALITEM1.5">'[20]A.P.U'!#REF!</definedName>
    <definedName name="TOTALITEM1.6">'[20]A.P.U'!#REF!</definedName>
    <definedName name="TOTALITEM1.7">'[20]A.P.U'!#REF!</definedName>
    <definedName name="TOTALITEM1.8">'[20]A.P.U'!#REF!</definedName>
    <definedName name="TOTALITEM10.1">'[20]A.P.U'!#REF!</definedName>
    <definedName name="TOTALITEM11.1">'[20]A.P.U'!#REF!</definedName>
    <definedName name="TOTALITEM11.2">'[20]A.P.U'!#REF!</definedName>
    <definedName name="TOTALITEM11.3">'[20]A.P.U'!#REF!</definedName>
    <definedName name="TOTALITEM11.4">'[20]A.P.U'!#REF!</definedName>
    <definedName name="TOTALITEM11.5">'[20]A.P.U'!#REF!</definedName>
    <definedName name="TOTALITEM11.6">'[20]A.P.U'!#REF!</definedName>
    <definedName name="TOTALITEM12.1">'[20]A.P.U'!#REF!</definedName>
    <definedName name="TOTALITEM12.10">'[20]A.P.U'!#REF!</definedName>
    <definedName name="TOTALITEM12.2">'[20]A.P.U'!#REF!</definedName>
    <definedName name="TOTALITEM12.3">'[20]A.P.U'!#REF!</definedName>
    <definedName name="TOTALITEM12.4">'[20]A.P.U'!#REF!</definedName>
    <definedName name="TOTALITEM12.5">'[20]A.P.U'!#REF!</definedName>
    <definedName name="TOTALITEM12.6">'[20]A.P.U'!#REF!</definedName>
    <definedName name="TOTALITEM12.7">'[20]A.P.U'!#REF!</definedName>
    <definedName name="TOTALITEM12.8">'[20]A.P.U'!#REF!</definedName>
    <definedName name="TOTALITEM12.9">'[20]A.P.U'!#REF!</definedName>
    <definedName name="TOTALITEM13.1.1">'[20]A.P.U'!#REF!</definedName>
    <definedName name="TOTALITEM13.1.2">'[20]A.P.U'!#REF!</definedName>
    <definedName name="TOTALITEM13.1.3">'[20]A.P.U'!#REF!</definedName>
    <definedName name="TOTALITEM13.2.2">'[20]A.P.U'!#REF!</definedName>
    <definedName name="TOTALITEM14.2">'[20]A.P.U'!#REF!</definedName>
    <definedName name="TOTALITEM14.3">'[20]A.P.U'!#REF!</definedName>
    <definedName name="TOTALITEM14.4">'[20]A.P.U'!#REF!</definedName>
    <definedName name="TOTALITEM14.5">'[20]A.P.U'!#REF!</definedName>
    <definedName name="TOTALITEM14.6">'[20]A.P.U'!#REF!</definedName>
    <definedName name="TOTALITEM15">'[20]A.P.U'!#REF!</definedName>
    <definedName name="TOTALITEM16">'[20]A.P.U'!#REF!</definedName>
    <definedName name="TOTALITEM2.1">'[20]A.P.U'!#REF!</definedName>
    <definedName name="TOTALITEM2.10">'[20]A.P.U'!#REF!</definedName>
    <definedName name="TOTALITEM2.11.1">'[20]A.P.U'!#REF!</definedName>
    <definedName name="TOTALITEM2.11.2">'[20]A.P.U'!#REF!</definedName>
    <definedName name="TOTALITEM2.12.1">'[20]A.P.U'!#REF!</definedName>
    <definedName name="TOTALITEM2.2">'[20]A.P.U'!#REF!</definedName>
    <definedName name="TOTALITEM2.3">'[20]A.P.U'!#REF!</definedName>
    <definedName name="TOTALITEM2.4">'[20]A.P.U'!#REF!</definedName>
    <definedName name="TOTALITEM2.5">'[20]A.P.U'!#REF!</definedName>
    <definedName name="TOTALITEM2.6">'[20]A.P.U'!#REF!</definedName>
    <definedName name="TOTALITEM2.7">'[20]A.P.U'!#REF!</definedName>
    <definedName name="TOTALITEM3.1.1">'[20]A.P.U'!#REF!</definedName>
    <definedName name="TOTALITEM3.1.2">'[20]A.P.U'!#REF!</definedName>
    <definedName name="TOTALITEM3.2">'[20]A.P.U'!#REF!</definedName>
    <definedName name="TOTALITEM3.3">'[20]A.P.U'!#REF!</definedName>
    <definedName name="TOTALITEM3.4.1">'[20]A.P.U'!#REF!</definedName>
    <definedName name="TOTALITEM3.4.2">'[20]A.P.U'!#REF!</definedName>
    <definedName name="TOTALITEM3.4.3">'[20]A.P.U'!#REF!</definedName>
    <definedName name="TOTALITEM3.5.1">'[20]A.P.U'!#REF!</definedName>
    <definedName name="TOTALITEM3.5.2">'[20]A.P.U'!#REF!</definedName>
    <definedName name="TOTALITEM3.5.3">'[20]A.P.U'!#REF!</definedName>
    <definedName name="TOTALITEM4.1.2">'[20]A.P.U'!#REF!</definedName>
    <definedName name="TOTALITEM4.1.3">'[20]A.P.U'!#REF!</definedName>
    <definedName name="TOTALITEM4.1.4">'[20]A.P.U'!#REF!</definedName>
    <definedName name="TOTALITEM4.2">'[20]A.P.U'!#REF!</definedName>
    <definedName name="TOTALITEM4.3">'[20]A.P.U'!#REF!</definedName>
    <definedName name="TOTALITEM4.4">'[20]A.P.U'!#REF!</definedName>
    <definedName name="TOTALITEM4.5">'[20]A.P.U'!#REF!</definedName>
    <definedName name="TOTALITEM4.6">'[20]A.P.U'!#REF!</definedName>
    <definedName name="TOTALITEM5.1">'[20]A.P.U'!#REF!</definedName>
    <definedName name="TOTALITEM5.2">'[20]A.P.U'!#REF!</definedName>
    <definedName name="TOTALITEM5.3">'[20]A.P.U'!#REF!</definedName>
    <definedName name="TOTALITEM5.4">'[20]A.P.U'!#REF!</definedName>
    <definedName name="TOTALITEM6.1">'[20]A.P.U'!#REF!</definedName>
    <definedName name="TOTALITEM6.2">'[20]A.P.U'!#REF!</definedName>
    <definedName name="TOTALITEM6.3">'[20]A.P.U'!#REF!</definedName>
    <definedName name="TOTALITEM7.1">'[20]A.P.U'!#REF!</definedName>
    <definedName name="TOTALITEM7.2">'[20]A.P.U'!#REF!</definedName>
    <definedName name="TOTALITEM7.3">'[20]A.P.U'!#REF!</definedName>
    <definedName name="TOTALITEM7.4">'[20]A.P.U'!#REF!</definedName>
    <definedName name="TOTALITEM7.5">'[20]A.P.U'!#REF!</definedName>
    <definedName name="TOTALITEM8.1">'[20]A.P.U'!#REF!</definedName>
    <definedName name="TOTALITEM8.2">'[20]A.P.U'!#REF!</definedName>
    <definedName name="TOTALITEM8.3">'[20]A.P.U'!#REF!</definedName>
    <definedName name="TOTALITEM8.4">'[20]A.P.U'!#REF!</definedName>
    <definedName name="TOTALITEM8.5">'[20]A.P.U'!#REF!</definedName>
    <definedName name="TOTALITEM8.6">'[20]A.P.U'!#REF!</definedName>
    <definedName name="TOTALITEM8.7">'[20]A.P.U'!#REF!</definedName>
    <definedName name="TOTALITEM8.8">'[20]A.P.U'!#REF!</definedName>
    <definedName name="TOTALITEM9.1">'[20]A.P.U'!#REF!</definedName>
    <definedName name="TOTALITEM9.2">'[20]A.P.U'!#REF!</definedName>
    <definedName name="TOTALITEM9.3">'[20]A.P.U'!#REF!</definedName>
    <definedName name="TOTALITEM9.4">'[20]A.P.U'!#REF!</definedName>
    <definedName name="TOTALITEM9.5">'[20]A.P.U'!#REF!</definedName>
    <definedName name="TOTALITEM9.6">'[20]A.P.U'!#REF!</definedName>
    <definedName name="TOTALITEM9.7">'[20]A.P.U'!#REF!</definedName>
    <definedName name="TOTALITEM9.8">'[20]A.P.U'!#REF!</definedName>
    <definedName name="TotalItemsCost">#REF!</definedName>
    <definedName name="TOTALITEN1.2.4">'[20]A.P.U'!#REF!</definedName>
    <definedName name="TOTALOUC">#REF!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IND">#REF!</definedName>
    <definedName name="TOTLOTE">#REF!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[192]FINANC!$C$6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[50]MAQUINARIA!$A$2:$L$18</definedName>
    <definedName name="TRAFO">#N/A</definedName>
    <definedName name="Tramites">#REF!</definedName>
    <definedName name="TramitesCostos">#REF!</definedName>
    <definedName name="TRAMO">#REF!</definedName>
    <definedName name="TRAMPAGRASA">#REF!</definedName>
    <definedName name="Transfer_Price">'[71]Inputs-SUMMARY'!$H$464:$BR$464</definedName>
    <definedName name="Transformador_intensidad_400_5A">#REF!</definedName>
    <definedName name="TRANSPORI" hidden="1">{#N/A,#N/A,TRUE,"INGENIERIA";#N/A,#N/A,TRUE,"COMPRAS";#N/A,#N/A,TRUE,"DIRECCION";#N/A,#N/A,TRUE,"RESUMEN"}</definedName>
    <definedName name="TRANSPORTE" hidden="1">{#N/A,#N/A,TRUE,"INGENIERIA";#N/A,#N/A,TRUE,"COMPRAS";#N/A,#N/A,TRUE,"DIRECCION";#N/A,#N/A,TRUE,"RESUMEN"}</definedName>
    <definedName name="TRANSPORTE_ARENA">[46]Transporte!$F$8</definedName>
    <definedName name="TRANSPORTE_DE_CEMENTO">[46]Transporte!$F$13</definedName>
    <definedName name="TRANSPORTE_DE_TRITURADO">[46]Transporte!$F$9</definedName>
    <definedName name="TRAT">[193]desmonte!$E$48</definedName>
    <definedName name="trimestre1">'[41]ESTADO RED'!$E$8</definedName>
    <definedName name="TRIPLEX">#REF!</definedName>
    <definedName name="Triplex_lamina_4mm">#REF!</definedName>
    <definedName name="TRITURADO">#REF!</definedName>
    <definedName name="TRITURADO_PILCUAN">[46]Materiales!$F$73</definedName>
    <definedName name="TRM">'[194]Cuadro p. Capital Vs estimado'!$G$1</definedName>
    <definedName name="Troughing">'[121]Actual Data (MAP)'!$H$31:$I$131</definedName>
    <definedName name="TroughingSTX">'[121]Actual Data (STX)'!$B$19:$C$119</definedName>
    <definedName name="Ts">#REF!</definedName>
    <definedName name="Tt">#REF!</definedName>
    <definedName name="TTCostOutput">#REF!</definedName>
    <definedName name="TTTT">#REF!</definedName>
    <definedName name="ttttt">[1]PJ!#REF!</definedName>
    <definedName name="TTTTTT">[177]glvc!#REF!</definedName>
    <definedName name="TTTTTTTT">#REF!</definedName>
    <definedName name="Tu">#REF!</definedName>
    <definedName name="TUB._ACC_3__Bx_B_SCH_40">#REF!</definedName>
    <definedName name="Tuberia_1_2_pvc">'[30]LISTADO '!$F$21</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VC_10">[23]Materiales!#REF!</definedName>
    <definedName name="TUBERIA_PVC_12">[23]Materiales!#REF!</definedName>
    <definedName name="TUBERIA_PVC_14">[23]Materiales!#REF!</definedName>
    <definedName name="TUBERIA_PVC_16">[23]Materiales!#REF!</definedName>
    <definedName name="TUBERIA_PVC_18">[23]Materiales!#REF!</definedName>
    <definedName name="TUBERIA_PVC_20">[23]Materiales!#REF!</definedName>
    <definedName name="TUBERIA_PVC_24">[23]Materiales!#REF!</definedName>
    <definedName name="TUBERIA_PVC_27">[23]Materiales!#REF!</definedName>
    <definedName name="TUBERIA_PVC_30">[23]Materiales!#REF!</definedName>
    <definedName name="TUBERIA_PVC_4">[23]Materiales!#REF!</definedName>
    <definedName name="TUBERIA_PVC_6">[23]Materiales!#REF!</definedName>
    <definedName name="TUBERIA_PVC_8">[23]Materiales!#REF!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3">#REF!</definedName>
    <definedName name="TUBERIAS">#REF!</definedName>
    <definedName name="TUBLLUV4">#REF!</definedName>
    <definedName name="TUBLLUVIA1.5TOT">#REF!</definedName>
    <definedName name="TUBLLUVIA4TOTAL">#REF!</definedName>
    <definedName name="TUBO_1_2">#REF!</definedName>
    <definedName name="TUBO_1_2__HG">#REF!</definedName>
    <definedName name="Tubo_galvanizado_2">'[30]LISTADO '!$F$47</definedName>
    <definedName name="Tubo_pvc_1">'[30]LISTADO '!$F$51</definedName>
    <definedName name="Tubo_pvc_2">'[30]LISTADO '!$F$50</definedName>
    <definedName name="TUBO6">[166]PRECIOS!$B$40</definedName>
    <definedName name="TUBO8">[166]PRECIOS!$B$41</definedName>
    <definedName name="tubohg2">[36]lisprecios!#REF!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PI">MATCH(0.01,End_Bal,-1)+1</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a">#REF!</definedName>
    <definedName name="Ub">#REF!</definedName>
    <definedName name="Uc">#REF!</definedName>
    <definedName name="Ud">#REF!</definedName>
    <definedName name="Ue">#REF!</definedName>
    <definedName name="uepcocesar">#N/A</definedName>
    <definedName name="Uf">#REF!</definedName>
    <definedName name="UFInanzas">[173]Cuentas!$P$11:$P$111</definedName>
    <definedName name="Ug">#REF!</definedName>
    <definedName name="UGEquipData">#REF!</definedName>
    <definedName name="Uh">#REF!</definedName>
    <definedName name="ui">#REF!</definedName>
    <definedName name="Uj">#REF!</definedName>
    <definedName name="ujyyu">#REF!</definedName>
    <definedName name="Uk">#REF!</definedName>
    <definedName name="Ull">#REF!</definedName>
    <definedName name="Um">#REF!</definedName>
    <definedName name="UMina">[73]Cuentas!$Q$11:$Q$46</definedName>
    <definedName name="Un">#REF!</definedName>
    <definedName name="UNIDAD521">[94]ITEMS!$C$522</definedName>
    <definedName name="Unidades">[195]Presup_Cancha!$J$13:$J$17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t" hidden="1">#REF!</definedName>
    <definedName name="unitarios">#REF!</definedName>
    <definedName name="units">'[93]REF - Listas'!$G$10:$G$18</definedName>
    <definedName name="Uñ">#REF!</definedName>
    <definedName name="Uo">#REF!</definedName>
    <definedName name="Up">#REF!</definedName>
    <definedName name="UPlanta">[73]Cuentas!$T$11:$T$56</definedName>
    <definedName name="Uq">#REF!</definedName>
    <definedName name="Ur">#REF!</definedName>
    <definedName name="Us">#REF!</definedName>
    <definedName name="USd">#REF!</definedName>
    <definedName name="USr">#REF!</definedName>
    <definedName name="UsTexDetail">#REF!</definedName>
    <definedName name="UsTexHeading">#REF!</definedName>
    <definedName name="ut">#REF!</definedName>
    <definedName name="Ut_Un">#REF!</definedName>
    <definedName name="Util">#REF!</definedName>
    <definedName name="utilidad">[64]DATOS!$B$18</definedName>
    <definedName name="UtilidadMensual">#REF!</definedName>
    <definedName name="UTMAR">#REF!</definedName>
    <definedName name="uu">#REF!</definedName>
    <definedName name="uuarrrrarrarrararar">[196]PRESUPUESTO!#REF!</definedName>
    <definedName name="UUUAJJAJAJAJAJ">#REF!</definedName>
    <definedName name="uuuu" hidden="1">#REF!</definedName>
    <definedName name="UUUUTTTTTTTAAA">#REF!</definedName>
    <definedName name="UUUUUAUATATTATA">#REF!</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xd">#REF!</definedName>
    <definedName name="uy">#REF!</definedName>
    <definedName name="UYU">#REF!</definedName>
    <definedName name="Uz">#REF!</definedName>
    <definedName name="V">[197]FINANZAS!#REF!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[198]Dólar!#REF!</definedName>
    <definedName name="VALDES">#REF!</definedName>
    <definedName name="valhati">[10]Gastos!#REF!</definedName>
    <definedName name="VALLA_2_3_MTS_CON_3_CERCHAS">#REF!</definedName>
    <definedName name="valor_consumibles">#REF!</definedName>
    <definedName name="valor_cuadrilla">#REF!</definedName>
    <definedName name="valor_equipos">#REF!</definedName>
    <definedName name="VALOR_LOTE">#REF!</definedName>
    <definedName name="valor_nomina1">#REF!</definedName>
    <definedName name="valor_nomina2">#REF!</definedName>
    <definedName name="valor_nomina3">#REF!</definedName>
    <definedName name="VALOR_SALARIO_MINIMO_ACTUAL">'[46]Datos iniciales '!$C$19</definedName>
    <definedName name="Valor_Total">#REF!</definedName>
    <definedName name="valor1">#REF!</definedName>
    <definedName name="valor2">#REF!</definedName>
    <definedName name="VALOR3">#REF!</definedName>
    <definedName name="valorcal">[10]Gastos!#REF!</definedName>
    <definedName name="ValoresCanon">#REF!</definedName>
    <definedName name="ValoresIva">#REF!</definedName>
    <definedName name="ValorFuturoFcro">#REF!</definedName>
    <definedName name="ValorImpuestoTimbre">#REF!</definedName>
    <definedName name="Values_Entered">#N/A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Equip">'[67]Equip Data'!#REF!</definedName>
    <definedName name="Varilla_cooperwell_24">'[30]LISTADO '!$F$42</definedName>
    <definedName name="Varilla_de_couperwell">#REF!</definedName>
    <definedName name="Varios">#REF!</definedName>
    <definedName name="Varios2">#REF!</definedName>
    <definedName name="VarRange">'[67]Equip Data'!#REF!</definedName>
    <definedName name="VAT">#REF!</definedName>
    <definedName name="vaton">[10]Gastos!#REF!</definedName>
    <definedName name="Vb">#REF!</definedName>
    <definedName name="Vc">#REF!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LAM">#REF!</definedName>
    <definedName name="VENTANATOT">#REF!</definedName>
    <definedName name="Ventanería_en_aluminio">#REF!</definedName>
    <definedName name="VENTATOTAL">#REF!</definedName>
    <definedName name="Ventilador_de_muro">#REF!</definedName>
    <definedName name="Ventilador_de_techo">'[30]LISTADO '!$F$106</definedName>
    <definedName name="VENTOSAS_PARA_INSTALACION_EN_TUBERIA_DE_3">#REF!</definedName>
    <definedName name="Verifier">#REF!</definedName>
    <definedName name="VERSION">#REF!</definedName>
    <definedName name="Vf">#REF!</definedName>
    <definedName name="vfggchbh">#REF!</definedName>
    <definedName name="vfgtfgvfgv">#REF!</definedName>
    <definedName name="vfn">#REF!</definedName>
    <definedName name="Vg">#REF!</definedName>
    <definedName name="Vh">#REF!</definedName>
    <definedName name="via" hidden="1">{"via1",#N/A,TRUE,"general";"via2",#N/A,TRUE,"general";"via3",#N/A,TRUE,"general"}</definedName>
    <definedName name="vias">[199]Datos!$H$2:$H$6</definedName>
    <definedName name="VIBRA">#REF!</definedName>
    <definedName name="VIBRADOR">#REF!</definedName>
    <definedName name="VIBRADOR_CONCRETO">[46]Equipo!$F$13</definedName>
    <definedName name="Vibrador_para_concreto_Semco">#REF!</definedName>
    <definedName name="Vibrocompactador_IngersollRandSD70D">#REF!</definedName>
    <definedName name="Vibrocompactador_IngersollRandSX17">#REF!</definedName>
    <definedName name="Vidrio_5mm">#REF!</definedName>
    <definedName name="VIDRIO4">#REF!</definedName>
    <definedName name="VIDRIOESP">#REF!</definedName>
    <definedName name="VIDRIOS">#REF!</definedName>
    <definedName name="VIGACANAL">#REF!</definedName>
    <definedName name="VIGACI">#REF!</definedName>
    <definedName name="VIGACIM">#REF!</definedName>
    <definedName name="VIGAEREA">#REF!</definedName>
    <definedName name="VIGASUPERIOR">#REF!</definedName>
    <definedName name="VIGAT30X30">#REF!</definedName>
    <definedName name="VIGAT45X30">#REF!</definedName>
    <definedName name="VINILO">#REF!</definedName>
    <definedName name="Vinilo_tipo_1">#REF!</definedName>
    <definedName name="VINILOTOT">#REF!</definedName>
    <definedName name="VINILTEXINT">#REF!</definedName>
    <definedName name="VINILTEXT">#REF!</definedName>
    <definedName name="viscosidad">#REF!</definedName>
    <definedName name="Visor_de_puerta">#REF!</definedName>
    <definedName name="VIVDOS">#REF!</definedName>
    <definedName name="VIVIENDA">#REF!</definedName>
    <definedName name="VIVUNA">#REF!</definedName>
    <definedName name="vjkgvif">#N/A</definedName>
    <definedName name="vm">#REF!</definedName>
    <definedName name="VOLQUETA">#REF!</definedName>
    <definedName name="Volqueta_C70_6M3">#REF!</definedName>
    <definedName name="Volqueta_Kamaz_10M3">#REF!</definedName>
    <definedName name="VolTanqu">#REF!</definedName>
    <definedName name="Voltimetro_de_0_250v">#REF!</definedName>
    <definedName name="VPD">[5]TARIFAS!$C$569</definedName>
    <definedName name="VPDACUE">#REF!</definedName>
    <definedName name="VPI">[5]TARIFAS!$C$567</definedName>
    <definedName name="VPNIngresos">#REF!</definedName>
    <definedName name="VPNSurenting">#REF!</definedName>
    <definedName name="vr_equipos">#REF!</definedName>
    <definedName name="VRA">[5]TARIFAS!$C$566</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VVV">#REF!</definedName>
    <definedName name="w">'[109]Análisis Unit'!#REF!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'[42]Res-Accide-10'!$S$2:$S$7</definedName>
    <definedName name="WGET">#REF!</definedName>
    <definedName name="WILSON">'[42]Res-Accide-10'!#REF!</definedName>
    <definedName name="Wire">#REF!</definedName>
    <definedName name="wj">#REF!</definedName>
    <definedName name="wl">#REF!</definedName>
    <definedName name="WLube">#REF!</definedName>
    <definedName name="WOHaul">#REF!</definedName>
    <definedName name="WorksheetSubTotal">#REF!</definedName>
    <definedName name="WorksheetTotal">#REF!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SERWEER">'[200]COSTOS OFICINA'!#REF!</definedName>
    <definedName name="WTyre">#REF!</definedName>
    <definedName name="ww">#REF!</definedName>
    <definedName name="WWWWWWWWQQQQQAAAAAAAAA">#REF!</definedName>
    <definedName name="wwwwwwwwww">#REF!</definedName>
    <definedName name="wwwwwwwwwwww">#REF!</definedName>
    <definedName name="x">[65]Parameters!$R$18</definedName>
    <definedName name="xb">#REF!</definedName>
    <definedName name="xo">#REF!</definedName>
    <definedName name="XON">[201]CUADRILLAS!$D$17</definedName>
    <definedName name="xvrcsdrasxz">#REF!</definedName>
    <definedName name="xx">#REF!</definedName>
    <definedName name="xxc">#N/A</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 name="XXXXXXXXXX">#REF!</definedName>
    <definedName name="XXXXXXXXXXXX">#REF!</definedName>
    <definedName name="xyz" hidden="1">#REF!</definedName>
    <definedName name="xzczxczxc">#REF!</definedName>
    <definedName name="y">#REF!</definedName>
    <definedName name="Year">#REF!</definedName>
    <definedName name="years">[74]ASSUMPTIONS!$H$7:$AP$7</definedName>
    <definedName name="Yee_Sanit._2">#REF!</definedName>
    <definedName name="Yee_Sanit._3">#REF!</definedName>
    <definedName name="Yee_Sanit._4_x2">#REF!</definedName>
    <definedName name="Yee_Sanit._6_X4">#REF!</definedName>
    <definedName name="yesno">'[93]REF - Listas'!$B$26:$B$27</definedName>
    <definedName name="YESO">#REF!</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#REF!</definedName>
    <definedName name="yyyyyy" hidden="1">[47]MI!#REF!</definedName>
    <definedName name="YYYYYYYYEWAZXCCCCCCCCC">#REF!</definedName>
    <definedName name="YYYYYYYYYYY" hidden="1">#REF!</definedName>
    <definedName name="yyyyyyyyyyyyyrrrrrrrrrrrrrrrrrrrrr">#REF!</definedName>
    <definedName name="z">#REF!</definedName>
    <definedName name="ZAPATA">#REF!</definedName>
    <definedName name="ZAPATAS">#REF!</definedName>
    <definedName name="zc">#REF!</definedName>
    <definedName name="zd">#REF!</definedName>
    <definedName name="zdr">#REF!</definedName>
    <definedName name="zvdza">#N/A</definedName>
    <definedName name="zx">#REF!</definedName>
    <definedName name="zz">#REF!</definedName>
    <definedName name="ZZZZZZZZZZZ">'[69]A.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K49" i="1" l="1"/>
  <c r="J54" i="1"/>
  <c r="J65" i="1"/>
  <c r="M9" i="1"/>
  <c r="K50" i="1"/>
  <c r="M11" i="2" s="1"/>
  <c r="I11" i="2"/>
  <c r="G11" i="2"/>
  <c r="K21" i="1"/>
  <c r="E11" i="2"/>
  <c r="J53" i="1"/>
  <c r="J52" i="1"/>
  <c r="K11" i="2" l="1"/>
  <c r="M25" i="2" l="1"/>
  <c r="K25" i="2"/>
  <c r="I25" i="2"/>
  <c r="G25" i="2"/>
  <c r="C25" i="2"/>
  <c r="M13" i="2"/>
  <c r="M28" i="2" s="1"/>
  <c r="K13" i="2"/>
  <c r="K29" i="2" s="1"/>
  <c r="I13" i="2"/>
  <c r="I29" i="2" s="1"/>
  <c r="G13" i="2"/>
  <c r="G29" i="2" s="1"/>
  <c r="C13" i="2"/>
  <c r="C24" i="2" s="1"/>
  <c r="D24" i="2" s="1"/>
  <c r="M12" i="2"/>
  <c r="K12" i="2"/>
  <c r="I12" i="2"/>
  <c r="G12" i="2"/>
  <c r="C12" i="2"/>
  <c r="C16" i="2" s="1"/>
  <c r="C19" i="2" s="1"/>
  <c r="E5" i="2"/>
  <c r="K40" i="2" l="1"/>
  <c r="L25" i="2"/>
  <c r="C36" i="2"/>
  <c r="D36" i="2" s="1"/>
  <c r="M29" i="2"/>
  <c r="C40" i="2"/>
  <c r="C30" i="2"/>
  <c r="D25" i="2"/>
  <c r="M35" i="2"/>
  <c r="M40" i="2"/>
  <c r="N25" i="2"/>
  <c r="M46" i="2"/>
  <c r="M47" i="2" s="1"/>
  <c r="M48" i="2" s="1"/>
  <c r="K46" i="2"/>
  <c r="K47" i="2" s="1"/>
  <c r="K48" i="2" s="1"/>
  <c r="I30" i="2"/>
  <c r="J25" i="2"/>
  <c r="I40" i="2"/>
  <c r="I46" i="2"/>
  <c r="I47" i="2" s="1"/>
  <c r="I48" i="2" s="1"/>
  <c r="G30" i="2"/>
  <c r="H25" i="2"/>
  <c r="G40" i="2"/>
  <c r="G36" i="2"/>
  <c r="H36" i="2" s="1"/>
  <c r="G16" i="2"/>
  <c r="G19" i="2" s="1"/>
  <c r="G22" i="2" s="1"/>
  <c r="I16" i="2"/>
  <c r="I19" i="2" s="1"/>
  <c r="I22" i="2" s="1"/>
  <c r="I36" i="2"/>
  <c r="J36" i="2" s="1"/>
  <c r="K16" i="2"/>
  <c r="K19" i="2" s="1"/>
  <c r="K36" i="2"/>
  <c r="L36" i="2" s="1"/>
  <c r="M16" i="2"/>
  <c r="M19" i="2" s="1"/>
  <c r="M36" i="2"/>
  <c r="N36" i="2" s="1"/>
  <c r="K34" i="2"/>
  <c r="K30" i="2"/>
  <c r="K28" i="2"/>
  <c r="K41" i="2"/>
  <c r="D19" i="2"/>
  <c r="C29" i="2"/>
  <c r="C22" i="2"/>
  <c r="C41" i="2"/>
  <c r="C46" i="2"/>
  <c r="C47" i="2" s="1"/>
  <c r="C48" i="2" s="1"/>
  <c r="C34" i="2"/>
  <c r="C28" i="2"/>
  <c r="C35" i="2"/>
  <c r="G46" i="2"/>
  <c r="G47" i="2" s="1"/>
  <c r="G48" i="2" s="1"/>
  <c r="G34" i="2"/>
  <c r="G28" i="2"/>
  <c r="G41" i="2"/>
  <c r="G35" i="2"/>
  <c r="I34" i="2"/>
  <c r="I28" i="2"/>
  <c r="I41" i="2"/>
  <c r="I35" i="2"/>
  <c r="K35" i="2"/>
  <c r="M30" i="2"/>
  <c r="M41" i="2"/>
  <c r="M34" i="2"/>
  <c r="M53" i="1"/>
  <c r="M52" i="1"/>
  <c r="M51" i="1"/>
  <c r="J51" i="1"/>
  <c r="J50" i="1"/>
  <c r="J49" i="1"/>
  <c r="J39" i="1"/>
  <c r="M39" i="1" s="1"/>
  <c r="J38" i="1"/>
  <c r="M38" i="1" s="1"/>
  <c r="J37" i="1"/>
  <c r="M37" i="1" s="1"/>
  <c r="J36" i="1"/>
  <c r="J35" i="1"/>
  <c r="J25" i="1"/>
  <c r="M25" i="1" s="1"/>
  <c r="M24" i="1"/>
  <c r="J24" i="1"/>
  <c r="M23" i="1"/>
  <c r="J23" i="1"/>
  <c r="J22" i="1"/>
  <c r="J21" i="1"/>
  <c r="J11" i="1"/>
  <c r="J10" i="1"/>
  <c r="J9" i="1"/>
  <c r="J8" i="1"/>
  <c r="J7" i="1"/>
  <c r="M22" i="2" l="1"/>
  <c r="N19" i="2"/>
  <c r="G24" i="2"/>
  <c r="H24" i="2" s="1"/>
  <c r="H19" i="2"/>
  <c r="I23" i="2"/>
  <c r="J23" i="2" s="1"/>
  <c r="J22" i="2"/>
  <c r="J19" i="2"/>
  <c r="I24" i="2"/>
  <c r="J24" i="2" s="1"/>
  <c r="D22" i="2"/>
  <c r="C23" i="2"/>
  <c r="H22" i="2"/>
  <c r="G23" i="2"/>
  <c r="H23" i="2" s="1"/>
  <c r="K24" i="2"/>
  <c r="L24" i="2" s="1"/>
  <c r="K22" i="2"/>
  <c r="L19" i="2"/>
  <c r="M24" i="2"/>
  <c r="N24" i="2" s="1"/>
  <c r="J55" i="1"/>
  <c r="J41" i="1"/>
  <c r="J40" i="1"/>
  <c r="J27" i="1"/>
  <c r="J26" i="1"/>
  <c r="J12" i="1"/>
  <c r="J42" i="1" l="1"/>
  <c r="J43" i="1" s="1"/>
  <c r="J44" i="1" s="1"/>
  <c r="J28" i="1"/>
  <c r="J29" i="1" s="1"/>
  <c r="J30" i="1" s="1"/>
  <c r="J56" i="1"/>
  <c r="J57" i="1" s="1"/>
  <c r="J58" i="1" s="1"/>
  <c r="D23" i="2"/>
  <c r="D42" i="2" s="1"/>
  <c r="D43" i="2" s="1"/>
  <c r="C42" i="2"/>
  <c r="C49" i="2" s="1"/>
  <c r="C50" i="2" s="1"/>
  <c r="C51" i="2" s="1"/>
  <c r="I42" i="2"/>
  <c r="I49" i="2" s="1"/>
  <c r="I50" i="2" s="1"/>
  <c r="I51" i="2" s="1"/>
  <c r="J42" i="2"/>
  <c r="J43" i="2" s="1"/>
  <c r="L22" i="1" s="1"/>
  <c r="M22" i="1" s="1"/>
  <c r="H42" i="2"/>
  <c r="H43" i="2" s="1"/>
  <c r="L8" i="1" s="1"/>
  <c r="G42" i="2"/>
  <c r="G49" i="2" s="1"/>
  <c r="G50" i="2" s="1"/>
  <c r="G51" i="2" s="1"/>
  <c r="K23" i="2"/>
  <c r="L23" i="2" s="1"/>
  <c r="L22" i="2"/>
  <c r="L42" i="2" s="1"/>
  <c r="L43" i="2" s="1"/>
  <c r="L36" i="1" s="1"/>
  <c r="M36" i="1" s="1"/>
  <c r="K42" i="2"/>
  <c r="K49" i="2" s="1"/>
  <c r="K50" i="2" s="1"/>
  <c r="K51" i="2" s="1"/>
  <c r="M23" i="2"/>
  <c r="N22" i="2"/>
  <c r="J13" i="1"/>
  <c r="J14" i="1" s="1"/>
  <c r="N23" i="2" l="1"/>
  <c r="N42" i="2" s="1"/>
  <c r="N43" i="2" s="1"/>
  <c r="L50" i="1" s="1"/>
  <c r="M50" i="1" s="1"/>
  <c r="M42" i="2"/>
  <c r="M49" i="2" s="1"/>
  <c r="M50" i="2" s="1"/>
  <c r="M51" i="2" s="1"/>
  <c r="J15" i="1"/>
  <c r="J16" i="1" s="1"/>
  <c r="M10" i="1" l="1"/>
  <c r="M11" i="1"/>
  <c r="M8" i="1"/>
  <c r="E25" i="2" l="1"/>
  <c r="E12" i="2"/>
  <c r="E16" i="2" s="1"/>
  <c r="E19" i="2" s="1"/>
  <c r="K35" i="1"/>
  <c r="E13" i="2"/>
  <c r="E29" i="2" s="1"/>
  <c r="F25" i="2" l="1"/>
  <c r="F19" i="2"/>
  <c r="E22" i="2"/>
  <c r="E24" i="2"/>
  <c r="F24" i="2" s="1"/>
  <c r="E34" i="2"/>
  <c r="E36" i="2"/>
  <c r="F36" i="2" s="1"/>
  <c r="E30" i="2"/>
  <c r="E40" i="2"/>
  <c r="E28" i="2"/>
  <c r="E35" i="2"/>
  <c r="E46" i="2"/>
  <c r="E47" i="2" s="1"/>
  <c r="E48" i="2" s="1"/>
  <c r="E41" i="2"/>
  <c r="E23" i="2" l="1"/>
  <c r="F23" i="2" s="1"/>
  <c r="F22" i="2"/>
  <c r="F42" i="2" l="1"/>
  <c r="F43" i="2" s="1"/>
  <c r="L7" i="1" s="1"/>
  <c r="E42" i="2"/>
  <c r="E49" i="2" s="1"/>
  <c r="E50" i="2" s="1"/>
  <c r="E51" i="2" s="1"/>
  <c r="L35" i="1" l="1"/>
  <c r="M35" i="1" s="1"/>
  <c r="M40" i="1" s="1"/>
  <c r="M7" i="1"/>
  <c r="L49" i="1"/>
  <c r="M49" i="1" s="1"/>
  <c r="L21" i="1"/>
  <c r="M21" i="1" s="1"/>
  <c r="M27" i="1" s="1"/>
  <c r="M13" i="1" l="1"/>
  <c r="M12" i="1"/>
  <c r="M41" i="1"/>
  <c r="M42" i="1" s="1"/>
  <c r="M43" i="1" s="1"/>
  <c r="M44" i="1" s="1"/>
  <c r="M55" i="1"/>
  <c r="M54" i="1"/>
  <c r="M26" i="1"/>
  <c r="M28" i="1" s="1"/>
  <c r="M29" i="1" s="1"/>
  <c r="M30" i="1" s="1"/>
  <c r="M14" i="1" l="1"/>
  <c r="M15" i="1" s="1"/>
  <c r="M16" i="1" s="1"/>
  <c r="M56" i="1"/>
  <c r="M57" i="1" s="1"/>
  <c r="M58" i="1" s="1"/>
  <c r="L61" i="1" l="1"/>
</calcChain>
</file>

<file path=xl/sharedStrings.xml><?xml version="1.0" encoding="utf-8"?>
<sst xmlns="http://schemas.openxmlformats.org/spreadsheetml/2006/main" count="217" uniqueCount="89">
  <si>
    <t>FORMATO No.4 CALCULO DE PRESUPUESTO</t>
  </si>
  <si>
    <t>Contratar la Interventoría técnica, administrativa, legal, ambiental y financiera a las obras de ADECUACIÓN Y MANTENIMIENTO DE LA REGISTRADURÍA ESPECIAL DE BARRANCABERMEJA - SANTANDER</t>
  </si>
  <si>
    <t>Ítem</t>
  </si>
  <si>
    <t>DESCRIPCIÓN</t>
  </si>
  <si>
    <t>UND</t>
  </si>
  <si>
    <t>DEDICACION</t>
  </si>
  <si>
    <t xml:space="preserve">Sueldo y/o valor de referencia </t>
  </si>
  <si>
    <t>FP de referencia</t>
  </si>
  <si>
    <t>Cant.</t>
  </si>
  <si>
    <t>Sueldo y/o valor OFERTADO</t>
  </si>
  <si>
    <t>FP 
OFERTADO</t>
  </si>
  <si>
    <t xml:space="preserve">VALOR OFERTADO en pesos </t>
  </si>
  <si>
    <t>PERSONAL PROFESIONAL OBLIGATORIO</t>
  </si>
  <si>
    <t>1.1</t>
  </si>
  <si>
    <t>Director de Interventoria</t>
  </si>
  <si>
    <t>mes</t>
  </si>
  <si>
    <t>1.2</t>
  </si>
  <si>
    <t>Ingeniero o Arquitecto Residente de interventoría</t>
  </si>
  <si>
    <t>COSTOS ADMINISTRATIVOS NO FACTURABLES</t>
  </si>
  <si>
    <t>gbl</t>
  </si>
  <si>
    <t>Gastos De Legalización</t>
  </si>
  <si>
    <t xml:space="preserve">Pólizas </t>
  </si>
  <si>
    <t xml:space="preserve"> IMPREVISTOS
(Calculados sobre la suma de 1+2)</t>
  </si>
  <si>
    <t>IIMPREVISTOS
(Calculados sobre la suma de 1+2)</t>
  </si>
  <si>
    <t>HONORARIOS
(Calculados sobre la suma de 1+2+3+4)</t>
  </si>
  <si>
    <t>SUBTOTAL</t>
  </si>
  <si>
    <t>IVA</t>
  </si>
  <si>
    <t xml:space="preserve">IVA </t>
  </si>
  <si>
    <t>TOTAL  VALOR INTERVENTORIA 
DE REFERENCIA</t>
  </si>
  <si>
    <t>TOTAL  VALOR INTERVENTORIA 
OFERTADO</t>
  </si>
  <si>
    <t xml:space="preserve">VALOR TOTAL INTERVENTORIA OFERTADA  </t>
  </si>
  <si>
    <t xml:space="preserve">Solo diligenciar las casillas en azul </t>
  </si>
  <si>
    <t>Nombre o Razón Social del Proponente</t>
  </si>
  <si>
    <t>NIT</t>
  </si>
  <si>
    <t>Nombre del Representante Legal</t>
  </si>
  <si>
    <t>Identificación</t>
  </si>
  <si>
    <t>FIRMA</t>
  </si>
  <si>
    <t>(Del Representante Legal o Persona natural que presenta la propuesta)</t>
  </si>
  <si>
    <t xml:space="preserve">CALCULO DE FACTOR PRESTACIONAL </t>
  </si>
  <si>
    <t>SALARIO MINIMO</t>
  </si>
  <si>
    <t>AÑO</t>
  </si>
  <si>
    <t>SUBSIDIO DE TRANSPORTE</t>
  </si>
  <si>
    <t>CARGO</t>
  </si>
  <si>
    <t>DIRECTOR DE OBRA</t>
  </si>
  <si>
    <t>DIRECTOR DE INTERVENTORIA</t>
  </si>
  <si>
    <t>RESIDENTE DE OBRA 1 BARRANCABERMEJA</t>
  </si>
  <si>
    <t>RESIDENTE DE OBRA 2 SOCORRO</t>
  </si>
  <si>
    <t>RESIDENTE DE OBRA 3 SURATA</t>
  </si>
  <si>
    <t>RESIDENTE DE OBRA  MATANZA</t>
  </si>
  <si>
    <t>VALOR</t>
  </si>
  <si>
    <t>%</t>
  </si>
  <si>
    <t>SALARIO AÑO 2026</t>
  </si>
  <si>
    <t>SALARIO BASE MES</t>
  </si>
  <si>
    <t>No. DE SALARIOS</t>
  </si>
  <si>
    <t>SALARIO BASE AÑO</t>
  </si>
  <si>
    <t>VALORES ANUALES</t>
  </si>
  <si>
    <t>% ANUALES</t>
  </si>
  <si>
    <t>SUBSIDIO DE TRANSPORTE (MES)</t>
  </si>
  <si>
    <t>SUBSIDIO DE TRANSPORTE (ANUAL)</t>
  </si>
  <si>
    <t>PRESTACIONES SOCIALES</t>
  </si>
  <si>
    <t>CESANTIAS ANUALES</t>
  </si>
  <si>
    <t>INTERESES DE CESANTIAS</t>
  </si>
  <si>
    <t>PRIMA</t>
  </si>
  <si>
    <t>VACACIONES REMUNERADAS - 15 DIAS HABILES</t>
  </si>
  <si>
    <t>SEGURIDAD SOCIAL</t>
  </si>
  <si>
    <t>SALUD (ARTICULO  10, LEY 1122 DEL 2007 Y ARTICULO 25 LEY 1607 DEL 2012)</t>
  </si>
  <si>
    <t>PENSIONES (LEY 797 DE 2003, ARTICULO 7 Y DECRETO 4982 DE 2007)</t>
  </si>
  <si>
    <t>RIESGOS PROFESIONALES ARL (DECRETO 1772 DE 1994 ARTICULO 13)</t>
  </si>
  <si>
    <t>APORTES PARAFISCALES</t>
  </si>
  <si>
    <t>SENA-LEY 1607 DEL 2012</t>
  </si>
  <si>
    <t>ICBF-LEY 1607 DEL 2012</t>
  </si>
  <si>
    <t>CAJA DE COMPENSACION</t>
  </si>
  <si>
    <t>DOMINICALES Y FESTIVOS REMUNERADOS</t>
  </si>
  <si>
    <t>RECARGOS NOCTURNOS (DURANTE 10 DE LAS 12 HORAS QUE LLEGA A TRABAJAR)</t>
  </si>
  <si>
    <t>OTROS AUXILIOS EMPRESARIALES</t>
  </si>
  <si>
    <t>TOTAL PRESTACIONES</t>
  </si>
  <si>
    <t>FACTOR PRESTACIONAL</t>
  </si>
  <si>
    <t>VALOR MES SIN FACTOR</t>
  </si>
  <si>
    <t>VALOR DIA SIN FACTOR</t>
  </si>
  <si>
    <t>VALOR HORA SIN FACTOR</t>
  </si>
  <si>
    <t>VALOR MES CON FACTOR</t>
  </si>
  <si>
    <t>VALOR DIA CON FACTOR</t>
  </si>
  <si>
    <t>VALOR HORA CON FACTOR</t>
  </si>
  <si>
    <t xml:space="preserve">VALOR TOTAL </t>
  </si>
  <si>
    <r>
      <t xml:space="preserve">NOTA 1: El valor ofertado del Director de interventoría mensual debe ser el mismo en todas las obras, Para los residentes de interventoria que comparten dedicación debe ser el mismo valor mensual ofertado. 
NOTA 2: </t>
    </r>
    <r>
      <rPr>
        <sz val="10"/>
        <color rgb="FF000000"/>
        <rFont val="Arial"/>
        <family val="2"/>
      </rPr>
      <t xml:space="preserve">Se considera IVA del 19%, en caso de que el proponente no tenga en sus obligaciones tributarias el IVA o un porcentaje diferente, puede modificarlo. 
</t>
    </r>
    <r>
      <rPr>
        <b/>
        <sz val="10"/>
        <color rgb="FF000000"/>
        <rFont val="Arial"/>
        <family val="2"/>
      </rPr>
      <t xml:space="preserve">NOTA 3: </t>
    </r>
    <r>
      <rPr>
        <sz val="10"/>
        <color rgb="FF000000"/>
        <rFont val="Arial"/>
        <family val="2"/>
      </rPr>
      <t xml:space="preserve">CON LA FIRMA DEL FORMATO SE DAN POR ACEPTADAS LAS CONDICIONES TECNICAS ESTABLECIDAS POR LA ENTIDAD. </t>
    </r>
  </si>
  <si>
    <t>Valor de referencia de la entidad</t>
  </si>
  <si>
    <t>Contratar la Interventoría técnica, administrativa, legal, ambiental y financiera a la obra de ADECUACIÓN Y MANTENIMIENTO DE LA REGISTRADURÍA MUNICIAPAL DEL SOCORRO-SANTANDER</t>
  </si>
  <si>
    <t xml:space="preserve"> Contratar la Interventoría técnica, administrativa, legal, ambiental y financiera a la obra de ADECUACIÓN Y MANTENIMIENTO DE LA REGISTRADURÍA MUNICIAPAL DE SURATA-SANTANDER</t>
  </si>
  <si>
    <t>Contratar la  Interventoría técnica, administrativa, legal, ambiental y financiera a la obra de ADECUACIÓN Y MANTENIMIENTO DE LA REGISTRADURÍA MUNICIAPAL DE MATANZA-SANTANDER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</si>
</sst>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0_-;\-&quot;$&quot;* #,##0_-;_-&quot;$&quot;* &quot;-&quot;_-;_-@_-"/>
    <numFmt numFmtId="166" formatCode="_(* #,##0.00_);_(* \(#,##0.00\);_(* &quot;-&quot;??_);_(@_)"/>
    <numFmt numFmtId="167" formatCode="_-&quot;$&quot;* #,##0.00_-;\-&quot;$&quot;* #,##0.00_-;_-&quot;$&quot;* &quot;-&quot;??_-;_-@_-"/>
  </numFmts>
  <fonts count="21" x14ac:knownFonts="1">
    <font>
      <sz val="11"/>
      <color theme="1"/>
      <name val="Aptos Narrow"/>
      <family val="2"/>
      <scheme val="minor"/>
    </font>
    <font>
      <sz val="11"/>
      <color theme="1"/>
      <name val="Aptos Narrow"/>
      <family val="2"/>
      <scheme val="minor"/>
    </font>
    <font>
      <b/>
      <sz val="10"/>
      <name val="Arial"/>
      <family val="2"/>
    </font>
    <font>
      <b/>
      <sz val="11"/>
      <color rgb="FF000000"/>
      <name val="Arial"/>
      <family val="2"/>
    </font>
    <font>
      <sz val="10"/>
      <name val="Arial"/>
      <family val="2"/>
    </font>
    <font>
      <sz val="10"/>
      <color theme="1"/>
      <name val="Aptos Narrow"/>
      <family val="2"/>
      <scheme val="minor"/>
    </font>
    <font>
      <b/>
      <sz val="10"/>
      <color theme="1"/>
      <name val="Arial Narrow"/>
      <family val="2"/>
    </font>
    <font>
      <b/>
      <sz val="18"/>
      <name val="Arial Narrow"/>
      <family val="2"/>
    </font>
    <font>
      <b/>
      <sz val="16"/>
      <color theme="1"/>
      <name val="Arial Narrow"/>
      <family val="2"/>
    </font>
    <font>
      <sz val="11"/>
      <color indexed="8"/>
      <name val="Calibri"/>
      <family val="2"/>
    </font>
    <font>
      <sz val="10"/>
      <color theme="1"/>
      <name val="Arial Narrow"/>
      <family val="2"/>
    </font>
    <font>
      <b/>
      <sz val="12"/>
      <name val="Century Gothic"/>
      <family val="2"/>
    </font>
    <font>
      <b/>
      <sz val="10"/>
      <color theme="1"/>
      <name val="Arial"/>
      <family val="2"/>
    </font>
    <font>
      <sz val="10"/>
      <color theme="1"/>
      <name val="Arial"/>
      <family val="2"/>
    </font>
    <font>
      <sz val="10"/>
      <color rgb="FFFF0000"/>
      <name val="Arial"/>
      <family val="2"/>
    </font>
    <font>
      <sz val="11"/>
      <color theme="1"/>
      <name val="Arial"/>
      <family val="2"/>
    </font>
    <font>
      <b/>
      <sz val="10"/>
      <color rgb="FF000000"/>
      <name val="Arial"/>
      <family val="2"/>
    </font>
    <font>
      <sz val="10"/>
      <color rgb="FF000000"/>
      <name val="Arial"/>
      <family val="2"/>
    </font>
    <font>
      <u/>
      <sz val="10"/>
      <color theme="1"/>
      <name val="Aptos Narrow"/>
      <family val="2"/>
      <scheme val="minor"/>
    </font>
    <font>
      <u/>
      <sz val="10"/>
      <color theme="1"/>
      <name val="Arial"/>
      <family val="2"/>
    </font>
    <font>
      <b/>
      <sz val="16"/>
      <color rgb="FF000000"/>
      <name val="Arial"/>
      <family val="2"/>
    </font>
  </fonts>
  <fills count="16">
    <fill>
      <patternFill patternType="none"/>
    </fill>
    <fill>
      <patternFill patternType="gray125"/>
    </fill>
    <fill>
      <patternFill patternType="solid">
        <fgColor rgb="FFBFBFBF"/>
        <bgColor rgb="FF000000"/>
      </patternFill>
    </fill>
    <fill>
      <patternFill patternType="solid">
        <fgColor rgb="FFD9D9D9"/>
        <bgColor rgb="FF000000"/>
      </patternFill>
    </fill>
    <fill>
      <patternFill patternType="solid">
        <fgColor rgb="FFFFFFFF"/>
        <bgColor rgb="FF000000"/>
      </patternFill>
    </fill>
    <fill>
      <patternFill patternType="solid">
        <fgColor theme="0"/>
        <bgColor rgb="FF000000"/>
      </patternFill>
    </fill>
    <fill>
      <patternFill patternType="solid">
        <fgColor theme="0"/>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9" tint="0.79998168889431442"/>
        <bgColor rgb="FF000000"/>
      </patternFill>
    </fill>
    <fill>
      <patternFill patternType="solid">
        <fgColor theme="3" tint="0.89999084444715716"/>
        <bgColor rgb="FF000000"/>
      </patternFill>
    </fill>
  </fills>
  <borders count="49">
    <border>
      <left/>
      <right/>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auto="1"/>
      </left>
      <right style="medium">
        <color auto="1"/>
      </right>
      <top style="thin">
        <color auto="1"/>
      </top>
      <bottom style="thin">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indexed="64"/>
      </left>
      <right/>
      <top/>
      <bottom style="thin">
        <color indexed="64"/>
      </bottom>
      <diagonal/>
    </border>
    <border>
      <left/>
      <right style="medium">
        <color indexed="64"/>
      </right>
      <top/>
      <bottom style="thin">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4" fillId="0" borderId="0"/>
    <xf numFmtId="164" fontId="9"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0" fontId="1" fillId="0" borderId="0"/>
  </cellStyleXfs>
  <cellXfs count="174">
    <xf numFmtId="0" fontId="0" fillId="0" borderId="0" xfId="0"/>
    <xf numFmtId="0" fontId="7" fillId="9" borderId="25" xfId="3" applyFont="1" applyFill="1" applyBorder="1" applyAlignment="1">
      <alignment horizontal="left" vertical="center"/>
    </xf>
    <xf numFmtId="0" fontId="4" fillId="0" borderId="0" xfId="4" applyAlignment="1">
      <alignment vertical="center"/>
    </xf>
    <xf numFmtId="0" fontId="7" fillId="9" borderId="28" xfId="3" applyFont="1" applyFill="1" applyBorder="1" applyAlignment="1">
      <alignment horizontal="left" vertical="center"/>
    </xf>
    <xf numFmtId="0" fontId="8" fillId="0" borderId="30" xfId="3" applyFont="1" applyBorder="1" applyAlignment="1">
      <alignment horizontal="center" vertical="center"/>
    </xf>
    <xf numFmtId="0" fontId="8" fillId="0" borderId="0" xfId="3" applyFont="1" applyAlignment="1">
      <alignment horizontal="center" vertical="center"/>
    </xf>
    <xf numFmtId="0" fontId="8" fillId="0" borderId="31" xfId="3" applyFont="1" applyBorder="1" applyAlignment="1">
      <alignment horizontal="center" vertical="center"/>
    </xf>
    <xf numFmtId="0" fontId="6" fillId="0" borderId="32" xfId="3" applyFont="1" applyBorder="1" applyAlignment="1">
      <alignment vertical="center" wrapText="1"/>
    </xf>
    <xf numFmtId="0" fontId="6" fillId="0" borderId="33" xfId="3" applyFont="1" applyBorder="1" applyAlignment="1">
      <alignment vertical="center" wrapText="1"/>
    </xf>
    <xf numFmtId="164" fontId="10" fillId="0" borderId="34" xfId="5" applyFont="1" applyBorder="1" applyAlignment="1">
      <alignment horizontal="center" vertical="center"/>
    </xf>
    <xf numFmtId="0" fontId="6" fillId="0" borderId="35" xfId="3" applyFont="1" applyBorder="1" applyAlignment="1">
      <alignment horizontal="center" vertical="center"/>
    </xf>
    <xf numFmtId="0" fontId="4" fillId="0" borderId="0" xfId="4" applyAlignment="1">
      <alignment horizontal="center" vertical="center"/>
    </xf>
    <xf numFmtId="0" fontId="10" fillId="0" borderId="0" xfId="3" applyFont="1" applyAlignment="1">
      <alignment horizontal="center" vertical="center"/>
    </xf>
    <xf numFmtId="0" fontId="6" fillId="0" borderId="10" xfId="3" applyFont="1" applyBorder="1" applyAlignment="1">
      <alignment vertical="center" wrapText="1"/>
    </xf>
    <xf numFmtId="0" fontId="6" fillId="0" borderId="36" xfId="3" applyFont="1" applyBorder="1" applyAlignment="1">
      <alignment vertical="center" wrapText="1"/>
    </xf>
    <xf numFmtId="164" fontId="10" fillId="0" borderId="11" xfId="5" applyFont="1" applyBorder="1" applyAlignment="1">
      <alignment horizontal="center" vertical="center"/>
    </xf>
    <xf numFmtId="0" fontId="10" fillId="0" borderId="12" xfId="3" applyFont="1" applyBorder="1" applyAlignment="1">
      <alignment horizontal="center" vertical="center"/>
    </xf>
    <xf numFmtId="0" fontId="10" fillId="0" borderId="30" xfId="3" applyFont="1" applyBorder="1" applyAlignment="1">
      <alignment vertical="center" wrapText="1"/>
    </xf>
    <xf numFmtId="0" fontId="10" fillId="0" borderId="31" xfId="3" applyFont="1" applyBorder="1" applyAlignment="1">
      <alignment horizontal="center" vertical="center"/>
    </xf>
    <xf numFmtId="0" fontId="6" fillId="9" borderId="37" xfId="3" applyFont="1" applyFill="1" applyBorder="1" applyAlignment="1">
      <alignment horizontal="center" vertical="center" wrapText="1"/>
    </xf>
    <xf numFmtId="0" fontId="6" fillId="0" borderId="39" xfId="3" applyFont="1" applyBorder="1" applyAlignment="1">
      <alignment vertical="center" wrapText="1"/>
    </xf>
    <xf numFmtId="0" fontId="6" fillId="0" borderId="13" xfId="3" applyFont="1" applyBorder="1" applyAlignment="1">
      <alignment horizontal="center" vertical="center"/>
    </xf>
    <xf numFmtId="0" fontId="6" fillId="0" borderId="14" xfId="3" applyFont="1" applyBorder="1" applyAlignment="1">
      <alignment horizontal="center" vertical="center"/>
    </xf>
    <xf numFmtId="0" fontId="6" fillId="0" borderId="40" xfId="3" applyFont="1" applyBorder="1" applyAlignment="1">
      <alignment horizontal="center" vertical="center"/>
    </xf>
    <xf numFmtId="0" fontId="6" fillId="0" borderId="41" xfId="3" applyFont="1" applyBorder="1" applyAlignment="1">
      <alignment vertical="center" wrapText="1"/>
    </xf>
    <xf numFmtId="0" fontId="10" fillId="0" borderId="41" xfId="3" applyFont="1" applyBorder="1" applyAlignment="1">
      <alignment vertical="center" wrapText="1"/>
    </xf>
    <xf numFmtId="164" fontId="10" fillId="0" borderId="1" xfId="5" applyFont="1" applyBorder="1" applyAlignment="1">
      <alignment vertical="center"/>
    </xf>
    <xf numFmtId="164" fontId="10" fillId="0" borderId="3" xfId="5" applyFont="1" applyBorder="1" applyAlignment="1">
      <alignment horizontal="center" vertical="center"/>
    </xf>
    <xf numFmtId="164" fontId="10" fillId="0" borderId="45" xfId="5" applyFont="1" applyBorder="1" applyAlignment="1">
      <alignment vertical="center"/>
    </xf>
    <xf numFmtId="165" fontId="10" fillId="0" borderId="4" xfId="6" applyFont="1" applyBorder="1" applyAlignment="1">
      <alignment vertical="center"/>
    </xf>
    <xf numFmtId="166" fontId="10" fillId="0" borderId="1" xfId="7" applyNumberFormat="1" applyFont="1" applyBorder="1" applyAlignment="1">
      <alignment vertical="center"/>
    </xf>
    <xf numFmtId="166" fontId="10" fillId="0" borderId="45" xfId="7" applyNumberFormat="1" applyFont="1" applyBorder="1" applyAlignment="1">
      <alignment vertical="center"/>
    </xf>
    <xf numFmtId="167" fontId="10" fillId="0" borderId="1" xfId="3" applyNumberFormat="1" applyFont="1" applyBorder="1" applyAlignment="1">
      <alignment vertical="center"/>
    </xf>
    <xf numFmtId="10" fontId="10" fillId="0" borderId="3" xfId="8" applyNumberFormat="1" applyFont="1" applyBorder="1" applyAlignment="1">
      <alignment horizontal="center" vertical="center"/>
    </xf>
    <xf numFmtId="167" fontId="10" fillId="0" borderId="45" xfId="3" applyNumberFormat="1" applyFont="1" applyBorder="1" applyAlignment="1">
      <alignment vertical="center"/>
    </xf>
    <xf numFmtId="0" fontId="6" fillId="0" borderId="1" xfId="3" applyFont="1" applyBorder="1" applyAlignment="1">
      <alignment horizontal="center" vertical="center"/>
    </xf>
    <xf numFmtId="0" fontId="6" fillId="0" borderId="3" xfId="3" applyFont="1" applyBorder="1" applyAlignment="1">
      <alignment horizontal="center" vertical="center"/>
    </xf>
    <xf numFmtId="0" fontId="6" fillId="0" borderId="45" xfId="3" applyFont="1" applyBorder="1" applyAlignment="1">
      <alignment horizontal="center" vertical="center"/>
    </xf>
    <xf numFmtId="10" fontId="10" fillId="0" borderId="3" xfId="9" applyNumberFormat="1" applyFont="1" applyBorder="1" applyAlignment="1">
      <alignment horizontal="center" vertical="center"/>
    </xf>
    <xf numFmtId="167" fontId="10" fillId="6" borderId="45" xfId="3" applyNumberFormat="1" applyFont="1" applyFill="1" applyBorder="1" applyAlignment="1">
      <alignment vertical="center"/>
    </xf>
    <xf numFmtId="10" fontId="10" fillId="6" borderId="3" xfId="8" applyNumberFormat="1" applyFont="1" applyFill="1" applyBorder="1" applyAlignment="1">
      <alignment horizontal="center" vertical="center"/>
    </xf>
    <xf numFmtId="167" fontId="6" fillId="0" borderId="1" xfId="3" applyNumberFormat="1" applyFont="1" applyBorder="1" applyAlignment="1">
      <alignment vertical="center"/>
    </xf>
    <xf numFmtId="10" fontId="6" fillId="0" borderId="3" xfId="3" applyNumberFormat="1" applyFont="1" applyBorder="1" applyAlignment="1">
      <alignment horizontal="center" vertical="center"/>
    </xf>
    <xf numFmtId="167" fontId="6" fillId="0" borderId="45" xfId="3" applyNumberFormat="1" applyFont="1" applyBorder="1" applyAlignment="1">
      <alignment vertical="center"/>
    </xf>
    <xf numFmtId="0" fontId="6" fillId="0" borderId="46" xfId="3" applyFont="1" applyBorder="1" applyAlignment="1">
      <alignment vertical="center" wrapText="1"/>
    </xf>
    <xf numFmtId="0" fontId="4" fillId="0" borderId="28" xfId="4" applyBorder="1"/>
    <xf numFmtId="9" fontId="6" fillId="10" borderId="12" xfId="9" applyFont="1" applyFill="1" applyBorder="1" applyAlignment="1">
      <alignment horizontal="center" vertical="center"/>
    </xf>
    <xf numFmtId="0" fontId="4" fillId="0" borderId="0" xfId="4"/>
    <xf numFmtId="9" fontId="6" fillId="11" borderId="3" xfId="9" applyFont="1" applyFill="1" applyBorder="1" applyAlignment="1">
      <alignment horizontal="center" vertical="center"/>
    </xf>
    <xf numFmtId="9" fontId="6" fillId="10" borderId="3" xfId="9" applyFont="1" applyFill="1" applyBorder="1" applyAlignment="1">
      <alignment horizontal="center" vertical="center"/>
    </xf>
    <xf numFmtId="0" fontId="10" fillId="0" borderId="39" xfId="3" applyFont="1" applyBorder="1" applyAlignment="1">
      <alignment vertical="center" wrapText="1"/>
    </xf>
    <xf numFmtId="0" fontId="10" fillId="0" borderId="3" xfId="3" applyFont="1" applyBorder="1" applyAlignment="1">
      <alignment horizontal="center" vertical="center"/>
    </xf>
    <xf numFmtId="164" fontId="6" fillId="10" borderId="1" xfId="5" applyFont="1" applyFill="1" applyBorder="1" applyAlignment="1">
      <alignment vertical="center"/>
    </xf>
    <xf numFmtId="10" fontId="6" fillId="0" borderId="3" xfId="9" applyNumberFormat="1" applyFont="1" applyBorder="1" applyAlignment="1">
      <alignment horizontal="center" vertical="center"/>
    </xf>
    <xf numFmtId="0" fontId="10" fillId="0" borderId="46" xfId="3" applyFont="1" applyBorder="1" applyAlignment="1">
      <alignment vertical="center" wrapText="1"/>
    </xf>
    <xf numFmtId="164" fontId="10" fillId="0" borderId="10" xfId="5" applyFont="1" applyBorder="1" applyAlignment="1">
      <alignment vertical="center"/>
    </xf>
    <xf numFmtId="0" fontId="10" fillId="0" borderId="0" xfId="3" applyFont="1" applyAlignment="1">
      <alignment vertical="center" wrapText="1"/>
    </xf>
    <xf numFmtId="0" fontId="10" fillId="0" borderId="0" xfId="3" applyFont="1" applyAlignment="1">
      <alignment vertical="center"/>
    </xf>
    <xf numFmtId="0" fontId="11" fillId="0" borderId="0" xfId="4" applyFont="1" applyAlignment="1">
      <alignment horizontal="left" vertical="center"/>
    </xf>
    <xf numFmtId="0" fontId="12" fillId="0" borderId="0" xfId="10" applyFont="1" applyAlignment="1">
      <alignment horizontal="left"/>
    </xf>
    <xf numFmtId="0" fontId="13" fillId="0" borderId="0" xfId="10" applyFont="1" applyAlignment="1">
      <alignment horizontal="left"/>
    </xf>
    <xf numFmtId="0" fontId="14" fillId="0" borderId="0" xfId="10" applyFont="1" applyAlignment="1">
      <alignment horizontal="left"/>
    </xf>
    <xf numFmtId="0" fontId="5" fillId="0" borderId="0" xfId="0" applyFont="1"/>
    <xf numFmtId="0" fontId="13" fillId="0" borderId="0" xfId="0" applyFont="1"/>
    <xf numFmtId="0" fontId="15" fillId="0" borderId="0" xfId="0" applyFont="1"/>
    <xf numFmtId="0" fontId="18" fillId="0" borderId="0" xfId="0" applyFont="1"/>
    <xf numFmtId="0" fontId="16" fillId="2" borderId="15"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3" borderId="13" xfId="0" applyFont="1" applyFill="1" applyBorder="1" applyAlignment="1">
      <alignment horizontal="center" vertical="center"/>
    </xf>
    <xf numFmtId="0" fontId="16" fillId="3" borderId="9" xfId="0" applyFont="1" applyFill="1" applyBorder="1" applyAlignment="1">
      <alignment vertical="center"/>
    </xf>
    <xf numFmtId="0" fontId="16" fillId="3" borderId="9" xfId="0" applyFont="1" applyFill="1" applyBorder="1" applyAlignment="1">
      <alignment horizontal="center" vertical="center"/>
    </xf>
    <xf numFmtId="0" fontId="17" fillId="3" borderId="9" xfId="0" applyFont="1" applyFill="1" applyBorder="1" applyAlignment="1">
      <alignment horizontal="center" vertical="center"/>
    </xf>
    <xf numFmtId="0" fontId="17" fillId="3" borderId="9" xfId="0" applyFont="1" applyFill="1" applyBorder="1" applyAlignment="1">
      <alignment vertical="center"/>
    </xf>
    <xf numFmtId="0" fontId="17" fillId="3" borderId="9" xfId="0" applyFont="1" applyFill="1" applyBorder="1" applyAlignment="1">
      <alignment horizontal="center" vertical="center" wrapText="1"/>
    </xf>
    <xf numFmtId="6" fontId="16" fillId="3" borderId="14" xfId="0" applyNumberFormat="1" applyFont="1" applyFill="1" applyBorder="1" applyAlignment="1">
      <alignment vertical="center"/>
    </xf>
    <xf numFmtId="0" fontId="17" fillId="0" borderId="1" xfId="0" applyFont="1" applyBorder="1" applyAlignment="1">
      <alignment horizontal="center" vertical="center"/>
    </xf>
    <xf numFmtId="0" fontId="17" fillId="0" borderId="4" xfId="0" applyFont="1" applyBorder="1" applyAlignment="1">
      <alignment horizontal="justify" vertical="center" wrapText="1"/>
    </xf>
    <xf numFmtId="0" fontId="17" fillId="0" borderId="4" xfId="0" applyFont="1" applyBorder="1" applyAlignment="1">
      <alignment horizontal="center" vertical="center" wrapText="1"/>
    </xf>
    <xf numFmtId="10" fontId="13" fillId="0" borderId="4" xfId="2" applyNumberFormat="1" applyFont="1" applyBorder="1" applyAlignment="1" applyProtection="1">
      <alignment horizontal="center" vertical="center"/>
    </xf>
    <xf numFmtId="6" fontId="17" fillId="13" borderId="4" xfId="0" applyNumberFormat="1" applyFont="1" applyFill="1" applyBorder="1" applyAlignment="1">
      <alignment vertical="center"/>
    </xf>
    <xf numFmtId="2" fontId="17" fillId="4" borderId="4" xfId="0" applyNumberFormat="1" applyFont="1" applyFill="1" applyBorder="1" applyAlignment="1">
      <alignment horizontal="center" vertical="center"/>
    </xf>
    <xf numFmtId="6" fontId="17" fillId="0" borderId="4" xfId="0" applyNumberFormat="1" applyFont="1" applyBorder="1" applyAlignment="1">
      <alignment vertical="center" wrapText="1"/>
    </xf>
    <xf numFmtId="2" fontId="17" fillId="5" borderId="4" xfId="0" applyNumberFormat="1" applyFont="1" applyFill="1" applyBorder="1" applyAlignment="1">
      <alignment horizontal="center" vertical="center"/>
    </xf>
    <xf numFmtId="6" fontId="17" fillId="0" borderId="3" xfId="0" applyNumberFormat="1" applyFont="1" applyBorder="1" applyAlignment="1">
      <alignment vertical="center"/>
    </xf>
    <xf numFmtId="9" fontId="13" fillId="0" borderId="4" xfId="2" applyFont="1" applyBorder="1" applyAlignment="1" applyProtection="1">
      <alignment horizontal="center" vertical="center"/>
    </xf>
    <xf numFmtId="0" fontId="16" fillId="3" borderId="1" xfId="0" applyFont="1" applyFill="1" applyBorder="1" applyAlignment="1">
      <alignment horizontal="center" vertical="center"/>
    </xf>
    <xf numFmtId="0" fontId="16" fillId="3" borderId="4" xfId="0" applyFont="1" applyFill="1" applyBorder="1" applyAlignment="1">
      <alignment vertical="center"/>
    </xf>
    <xf numFmtId="0" fontId="17" fillId="5" borderId="4" xfId="0" applyFont="1" applyFill="1" applyBorder="1" applyAlignment="1">
      <alignment horizontal="center" vertical="center"/>
    </xf>
    <xf numFmtId="0" fontId="16" fillId="5" borderId="4" xfId="0" applyFont="1" applyFill="1" applyBorder="1" applyAlignment="1">
      <alignment vertical="center"/>
    </xf>
    <xf numFmtId="6" fontId="17" fillId="14" borderId="4" xfId="0" applyNumberFormat="1" applyFont="1" applyFill="1" applyBorder="1" applyAlignment="1">
      <alignment vertical="center"/>
    </xf>
    <xf numFmtId="6" fontId="17" fillId="5" borderId="4" xfId="0" applyNumberFormat="1" applyFont="1" applyFill="1" applyBorder="1" applyAlignment="1">
      <alignment vertical="center"/>
    </xf>
    <xf numFmtId="0" fontId="16" fillId="5" borderId="4" xfId="0" applyFont="1" applyFill="1" applyBorder="1" applyAlignment="1">
      <alignment horizontal="center" vertical="center"/>
    </xf>
    <xf numFmtId="0" fontId="17" fillId="5" borderId="4" xfId="0" applyFont="1" applyFill="1" applyBorder="1" applyAlignment="1">
      <alignment horizontal="center" vertical="center" wrapText="1"/>
    </xf>
    <xf numFmtId="9" fontId="17" fillId="13" borderId="4" xfId="0" applyNumberFormat="1" applyFont="1" applyFill="1" applyBorder="1" applyAlignment="1">
      <alignment horizontal="center" vertical="center"/>
    </xf>
    <xf numFmtId="0" fontId="17" fillId="6" borderId="4" xfId="0" applyFont="1" applyFill="1" applyBorder="1" applyAlignment="1">
      <alignment vertical="center"/>
    </xf>
    <xf numFmtId="6" fontId="17" fillId="6" borderId="4" xfId="0" applyNumberFormat="1" applyFont="1" applyFill="1" applyBorder="1" applyAlignment="1">
      <alignment vertical="center"/>
    </xf>
    <xf numFmtId="0" fontId="13" fillId="0" borderId="4" xfId="0" applyFont="1" applyBorder="1" applyAlignment="1">
      <alignment wrapText="1"/>
    </xf>
    <xf numFmtId="6" fontId="17" fillId="5" borderId="3" xfId="0" applyNumberFormat="1" applyFont="1" applyFill="1" applyBorder="1" applyAlignment="1">
      <alignment vertical="center"/>
    </xf>
    <xf numFmtId="6" fontId="16" fillId="3" borderId="4" xfId="0" applyNumberFormat="1" applyFont="1" applyFill="1" applyBorder="1" applyAlignment="1">
      <alignment horizontal="center" vertical="center" wrapText="1"/>
    </xf>
    <xf numFmtId="6" fontId="17" fillId="3" borderId="3" xfId="0" applyNumberFormat="1" applyFont="1" applyFill="1" applyBorder="1" applyAlignment="1">
      <alignment vertical="center"/>
    </xf>
    <xf numFmtId="9" fontId="16" fillId="3" borderId="4" xfId="0" applyNumberFormat="1" applyFont="1" applyFill="1" applyBorder="1" applyAlignment="1">
      <alignment horizontal="center" vertical="center" wrapText="1"/>
    </xf>
    <xf numFmtId="6" fontId="16" fillId="3" borderId="4" xfId="1" applyNumberFormat="1" applyFont="1" applyFill="1" applyBorder="1" applyAlignment="1" applyProtection="1">
      <alignment horizontal="center" vertical="center" wrapText="1"/>
    </xf>
    <xf numFmtId="0" fontId="12" fillId="0" borderId="4" xfId="0" applyFont="1" applyBorder="1"/>
    <xf numFmtId="6" fontId="2" fillId="2" borderId="11" xfId="0" applyNumberFormat="1" applyFont="1" applyFill="1" applyBorder="1" applyAlignment="1">
      <alignment horizontal="center" vertical="center" wrapText="1"/>
    </xf>
    <xf numFmtId="6" fontId="2" fillId="2" borderId="12" xfId="0" applyNumberFormat="1" applyFont="1" applyFill="1" applyBorder="1" applyAlignment="1">
      <alignment horizontal="center" vertical="center" wrapText="1"/>
    </xf>
    <xf numFmtId="10" fontId="17" fillId="0" borderId="4" xfId="0" applyNumberFormat="1" applyFont="1" applyBorder="1" applyAlignment="1">
      <alignment horizontal="center" vertical="center"/>
    </xf>
    <xf numFmtId="0" fontId="17" fillId="4" borderId="4" xfId="0" applyFont="1" applyFill="1" applyBorder="1" applyAlignment="1">
      <alignment horizontal="center" vertical="center"/>
    </xf>
    <xf numFmtId="9" fontId="17" fillId="0" borderId="4" xfId="0" applyNumberFormat="1" applyFont="1" applyBorder="1" applyAlignment="1">
      <alignment horizontal="center" vertical="center"/>
    </xf>
    <xf numFmtId="8" fontId="17" fillId="0" borderId="4" xfId="0" applyNumberFormat="1" applyFont="1" applyBorder="1" applyAlignment="1">
      <alignment horizontal="center" vertical="center" wrapText="1"/>
    </xf>
    <xf numFmtId="8" fontId="17" fillId="6" borderId="4" xfId="0" applyNumberFormat="1" applyFont="1" applyFill="1" applyBorder="1" applyAlignment="1">
      <alignment vertical="center"/>
    </xf>
    <xf numFmtId="0" fontId="12" fillId="0" borderId="0" xfId="0" applyFont="1"/>
    <xf numFmtId="0" fontId="13" fillId="13" borderId="37" xfId="0" applyFont="1" applyFill="1" applyBorder="1"/>
    <xf numFmtId="0" fontId="13" fillId="7" borderId="37" xfId="0" applyFont="1" applyFill="1" applyBorder="1"/>
    <xf numFmtId="0" fontId="16" fillId="0" borderId="0" xfId="0" applyFont="1" applyAlignment="1">
      <alignment horizontal="left" vertical="center"/>
    </xf>
    <xf numFmtId="0" fontId="19" fillId="0" borderId="0" xfId="0" applyFont="1"/>
    <xf numFmtId="0" fontId="4" fillId="0" borderId="0" xfId="0" applyFont="1" applyAlignment="1">
      <alignment horizontal="center"/>
    </xf>
    <xf numFmtId="0" fontId="4" fillId="0" borderId="0" xfId="0" applyFont="1"/>
    <xf numFmtId="6" fontId="17" fillId="7" borderId="4" xfId="0" applyNumberFormat="1" applyFont="1" applyFill="1" applyBorder="1" applyAlignment="1" applyProtection="1">
      <alignment vertical="center"/>
      <protection locked="0"/>
    </xf>
    <xf numFmtId="6" fontId="17" fillId="15" borderId="4" xfId="0" applyNumberFormat="1" applyFont="1" applyFill="1" applyBorder="1" applyAlignment="1" applyProtection="1">
      <alignment vertical="center"/>
      <protection locked="0"/>
    </xf>
    <xf numFmtId="9" fontId="13" fillId="7" borderId="4" xfId="2" applyFont="1" applyFill="1" applyBorder="1" applyAlignment="1" applyProtection="1">
      <alignment horizontal="center" vertical="center"/>
      <protection locked="0"/>
    </xf>
    <xf numFmtId="9" fontId="13" fillId="7" borderId="4" xfId="2" applyFont="1" applyFill="1" applyBorder="1" applyProtection="1">
      <protection locked="0"/>
    </xf>
    <xf numFmtId="0" fontId="16" fillId="0" borderId="0" xfId="0" applyFont="1" applyAlignment="1" applyProtection="1">
      <alignment horizontal="left" vertical="center"/>
      <protection locked="0"/>
    </xf>
    <xf numFmtId="0" fontId="13" fillId="0" borderId="0" xfId="0" applyFont="1" applyProtection="1">
      <protection locked="0"/>
    </xf>
    <xf numFmtId="0" fontId="13" fillId="0" borderId="2" xfId="0" applyFont="1" applyBorder="1" applyProtection="1">
      <protection locked="0"/>
    </xf>
    <xf numFmtId="0" fontId="2" fillId="0" borderId="2" xfId="0" applyFont="1" applyBorder="1" applyAlignment="1" applyProtection="1">
      <alignment horizontal="center"/>
      <protection locked="0"/>
    </xf>
    <xf numFmtId="0" fontId="4" fillId="0" borderId="0" xfId="0" applyFont="1" applyAlignment="1" applyProtection="1">
      <alignment horizontal="center"/>
      <protection locked="0"/>
    </xf>
    <xf numFmtId="0" fontId="17" fillId="0" borderId="0" xfId="0" applyFont="1" applyAlignment="1" applyProtection="1">
      <alignment horizontal="center" vertical="center"/>
      <protection locked="0"/>
    </xf>
    <xf numFmtId="164" fontId="10" fillId="0" borderId="42" xfId="5" applyFont="1" applyBorder="1" applyAlignment="1">
      <alignment horizontal="center" vertical="center"/>
    </xf>
    <xf numFmtId="164" fontId="10" fillId="0" borderId="43" xfId="5" applyFont="1" applyBorder="1" applyAlignment="1">
      <alignment horizontal="center" vertical="center"/>
    </xf>
    <xf numFmtId="164" fontId="10" fillId="0" borderId="47" xfId="5" applyFont="1" applyBorder="1" applyAlignment="1">
      <alignment horizontal="center" vertical="center"/>
    </xf>
    <xf numFmtId="164" fontId="10" fillId="0" borderId="48" xfId="5" applyFont="1" applyBorder="1" applyAlignment="1">
      <alignment horizontal="center" vertical="center"/>
    </xf>
    <xf numFmtId="164" fontId="10" fillId="0" borderId="44" xfId="5" applyFont="1" applyBorder="1" applyAlignment="1">
      <alignment horizontal="center" vertical="center"/>
    </xf>
    <xf numFmtId="0" fontId="7" fillId="9" borderId="24" xfId="3" applyFont="1" applyFill="1" applyBorder="1" applyAlignment="1">
      <alignment horizontal="center" vertical="center"/>
    </xf>
    <xf numFmtId="0" fontId="7" fillId="9" borderId="25" xfId="3" applyFont="1" applyFill="1" applyBorder="1" applyAlignment="1">
      <alignment horizontal="center" vertical="center"/>
    </xf>
    <xf numFmtId="0" fontId="7" fillId="9" borderId="26" xfId="3" applyFont="1" applyFill="1" applyBorder="1" applyAlignment="1">
      <alignment horizontal="center" vertical="center"/>
    </xf>
    <xf numFmtId="0" fontId="7" fillId="9" borderId="27" xfId="3" applyFont="1" applyFill="1" applyBorder="1" applyAlignment="1">
      <alignment horizontal="center" vertical="center"/>
    </xf>
    <xf numFmtId="0" fontId="7" fillId="9" borderId="28" xfId="3" applyFont="1" applyFill="1" applyBorder="1" applyAlignment="1">
      <alignment horizontal="center" vertical="center"/>
    </xf>
    <xf numFmtId="0" fontId="7" fillId="9" borderId="29" xfId="3" applyFont="1" applyFill="1" applyBorder="1" applyAlignment="1">
      <alignment horizontal="center" vertical="center"/>
    </xf>
    <xf numFmtId="0" fontId="6" fillId="9" borderId="6" xfId="3" applyFont="1" applyFill="1" applyBorder="1" applyAlignment="1">
      <alignment horizontal="center" vertical="center" wrapText="1"/>
    </xf>
    <xf numFmtId="0" fontId="6" fillId="9" borderId="8" xfId="3" applyFont="1" applyFill="1" applyBorder="1" applyAlignment="1">
      <alignment horizontal="center" vertical="center" wrapText="1"/>
    </xf>
    <xf numFmtId="0" fontId="6" fillId="9" borderId="38" xfId="3" applyFont="1" applyFill="1" applyBorder="1" applyAlignment="1">
      <alignment horizontal="center" vertical="center" wrapText="1"/>
    </xf>
    <xf numFmtId="0" fontId="6" fillId="9" borderId="17" xfId="3" applyFont="1" applyFill="1" applyBorder="1" applyAlignment="1">
      <alignment horizontal="center" vertical="center" wrapText="1"/>
    </xf>
    <xf numFmtId="0" fontId="6" fillId="9" borderId="15" xfId="3"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11" xfId="0" applyFont="1" applyFill="1" applyBorder="1" applyAlignment="1">
      <alignment horizontal="center" vertical="center"/>
    </xf>
    <xf numFmtId="0" fontId="12" fillId="12" borderId="18" xfId="0" applyFont="1" applyFill="1" applyBorder="1" applyAlignment="1">
      <alignment horizontal="center" vertical="center" wrapText="1"/>
    </xf>
    <xf numFmtId="0" fontId="12" fillId="12" borderId="19" xfId="0" applyFont="1" applyFill="1" applyBorder="1" applyAlignment="1">
      <alignment horizontal="center" vertical="center" wrapText="1"/>
    </xf>
    <xf numFmtId="6" fontId="12" fillId="12" borderId="18" xfId="0" applyNumberFormat="1" applyFont="1" applyFill="1" applyBorder="1" applyAlignment="1">
      <alignment horizontal="center" vertical="center" wrapText="1"/>
    </xf>
    <xf numFmtId="0" fontId="12" fillId="12" borderId="20" xfId="0" applyFont="1" applyFill="1" applyBorder="1" applyAlignment="1">
      <alignment horizontal="center" vertical="center" wrapText="1"/>
    </xf>
    <xf numFmtId="0" fontId="16" fillId="3" borderId="4" xfId="0" applyFont="1" applyFill="1" applyBorder="1" applyAlignment="1">
      <alignment horizontal="left" vertical="center" wrapText="1"/>
    </xf>
    <xf numFmtId="0" fontId="16" fillId="3" borderId="1" xfId="0" applyFont="1" applyFill="1" applyBorder="1" applyAlignment="1">
      <alignment horizontal="right" vertical="center" wrapText="1"/>
    </xf>
    <xf numFmtId="0" fontId="16" fillId="3" borderId="4" xfId="0" applyFont="1" applyFill="1" applyBorder="1" applyAlignment="1">
      <alignment horizontal="right" vertical="center" wrapText="1"/>
    </xf>
    <xf numFmtId="0" fontId="12" fillId="0" borderId="4" xfId="0" applyFont="1" applyBorder="1" applyAlignment="1">
      <alignment horizontal="left"/>
    </xf>
    <xf numFmtId="0" fontId="16" fillId="3" borderId="1"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6" fontId="17" fillId="5" borderId="4" xfId="0" applyNumberFormat="1" applyFont="1" applyFill="1" applyBorder="1" applyAlignment="1">
      <alignment horizontal="center" vertical="center"/>
    </xf>
    <xf numFmtId="0" fontId="20" fillId="0" borderId="21" xfId="0" applyFont="1" applyBorder="1" applyAlignment="1">
      <alignment horizontal="center"/>
    </xf>
    <xf numFmtId="0" fontId="20" fillId="0" borderId="22" xfId="0" applyFont="1" applyBorder="1" applyAlignment="1">
      <alignment horizontal="center"/>
    </xf>
    <xf numFmtId="0" fontId="20" fillId="0" borderId="23" xfId="0" applyFont="1" applyBorder="1" applyAlignment="1">
      <alignment horizontal="center"/>
    </xf>
    <xf numFmtId="0" fontId="2" fillId="0" borderId="2" xfId="0" applyFont="1" applyBorder="1" applyAlignment="1" applyProtection="1">
      <alignment horizontal="center"/>
      <protection locked="0"/>
    </xf>
    <xf numFmtId="0" fontId="16" fillId="0" borderId="5" xfId="0" applyFont="1" applyBorder="1" applyAlignment="1" applyProtection="1">
      <alignment horizontal="center" vertical="center"/>
      <protection locked="0"/>
    </xf>
    <xf numFmtId="0" fontId="17" fillId="0" borderId="0" xfId="0" applyFont="1" applyAlignment="1" applyProtection="1">
      <alignment horizontal="center" vertical="center"/>
      <protection locked="0"/>
    </xf>
    <xf numFmtId="0" fontId="16" fillId="0" borderId="6" xfId="0" applyFont="1" applyBorder="1" applyAlignment="1">
      <alignment horizontal="left" vertical="top" wrapText="1"/>
    </xf>
    <xf numFmtId="0" fontId="16" fillId="0" borderId="7" xfId="0" applyFont="1" applyBorder="1" applyAlignment="1">
      <alignment horizontal="left" vertical="top" wrapText="1"/>
    </xf>
    <xf numFmtId="0" fontId="16" fillId="0" borderId="8" xfId="0" applyFont="1" applyBorder="1" applyAlignment="1">
      <alignment horizontal="left" vertical="top" wrapText="1"/>
    </xf>
    <xf numFmtId="0" fontId="16" fillId="0" borderId="2" xfId="0" applyFont="1" applyBorder="1" applyAlignment="1" applyProtection="1">
      <alignment horizontal="center" vertical="center"/>
      <protection locked="0"/>
    </xf>
    <xf numFmtId="0" fontId="12" fillId="8" borderId="11" xfId="0" applyFont="1" applyFill="1" applyBorder="1" applyAlignment="1">
      <alignment horizontal="center" wrapText="1"/>
    </xf>
    <xf numFmtId="0" fontId="12" fillId="8" borderId="11" xfId="0" applyFont="1" applyFill="1" applyBorder="1" applyAlignment="1">
      <alignment horizontal="center"/>
    </xf>
  </cellXfs>
  <cellStyles count="11">
    <cellStyle name="Millares 3 3 2" xfId="7" xr:uid="{00000000-0005-0000-0000-000000000000}"/>
    <cellStyle name="Moneda" xfId="1" builtinId="4"/>
    <cellStyle name="Moneda [0] 2" xfId="6" xr:uid="{00000000-0005-0000-0000-000002000000}"/>
    <cellStyle name="Moneda 2 10 2" xfId="5" xr:uid="{00000000-0005-0000-0000-000003000000}"/>
    <cellStyle name="Normal" xfId="0" builtinId="0"/>
    <cellStyle name="Normal 11 2" xfId="10" xr:uid="{00000000-0005-0000-0000-000005000000}"/>
    <cellStyle name="Normal 15 2" xfId="3" xr:uid="{00000000-0005-0000-0000-000006000000}"/>
    <cellStyle name="Normal 18" xfId="4" xr:uid="{00000000-0005-0000-0000-000007000000}"/>
    <cellStyle name="Porcentaje" xfId="2" builtinId="5"/>
    <cellStyle name="Porcentaje 2" xfId="9" xr:uid="{00000000-0005-0000-0000-000009000000}"/>
    <cellStyle name="Porcentaje 7 2" xfId="8" xr:uid="{00000000-0005-0000-0000-00000A000000}"/>
  </cellStyles>
  <dxfs count="4">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
      <font>
        <b/>
        <i val="0"/>
      </font>
      <fill>
        <patternFill>
          <fgColor theme="1"/>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externalLink" Target="externalLinks/externalLink189.xml"/><Relationship Id="rId205" Type="http://schemas.openxmlformats.org/officeDocument/2006/relationships/styles" Target="styles.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externalLink" Target="externalLinks/externalLink190.xml"/><Relationship Id="rId206" Type="http://schemas.openxmlformats.org/officeDocument/2006/relationships/sharedStrings" Target="sharedStrings.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7" Type="http://schemas.openxmlformats.org/officeDocument/2006/relationships/calcChain" Target="calcChain.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208" Type="http://schemas.openxmlformats.org/officeDocument/2006/relationships/customXml" Target="../customXml/item1.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5" Type="http://schemas.openxmlformats.org/officeDocument/2006/relationships/externalLink" Target="externalLinks/externalLink193.xml"/><Relationship Id="rId209" Type="http://schemas.openxmlformats.org/officeDocument/2006/relationships/customXml" Target="../customXml/item2.xml"/><Relationship Id="rId190" Type="http://schemas.openxmlformats.org/officeDocument/2006/relationships/externalLink" Target="externalLinks/externalLink188.xml"/><Relationship Id="rId204" Type="http://schemas.openxmlformats.org/officeDocument/2006/relationships/theme" Target="theme/theme1.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10" Type="http://schemas.openxmlformats.org/officeDocument/2006/relationships/customXml" Target="../customXml/item3.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customXml" Target="../customXml/item4.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niandes-my.sharepoint.com/C:/D:/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niandes-my.sharepoint.com/C:/C:/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uniandes-my.sharepoint.com/AFE/AFEDatabase%20v5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Documents%20and%20Settings/Gerencia%20Financiera/Mis%20documentos/Cuadros%20Sr.%20Oscar/Flujo-07-11%20(Operacion%20Calenturitas)-VALORACION.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jhmendoza/Downloads/Presupuesto%20Construcci&#243;n%20Puente%20Peatonal%20Manitas.xls" TargetMode="External"/><Relationship Id="rId1" Type="http://schemas.openxmlformats.org/officeDocument/2006/relationships/externalLinkPath" Target="/Users/jhmendoza/Downloads/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RAUL%20ENDARA/My%20Documents/HLISA/LICITACI/1999/L-003-99/NEGOCIA/UNIT0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uniandes-my.sharepoint.com/AFE/AFEDatabase%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niandes-my.sharepoint.com/C:/D:/SERVER/Carpeta%20Compartida/Documents%20and%20Settings/qbex1/Escritorio/San%20Bernardo%20del%20Viento/Proyecto%20AJUSTADO/San%20Bernardo/PRES%20SANBERNA/PRESUPUESTO%20ALC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uniandes-my.sharepoint.com/C:/C:/D:/_DOCUM/ACTAS/2002/Miraflores-cra1/_PRESUPU/Bachu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Kacero/Configuraci&#243;n%20local/Archivos%20temporales%20de%20Internet/OLK61/Capex%20Cash%20Flow%20v3%2013Nov0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Desktop\Proyectos\8.%20Guachucal\PRESUPUESTO%20GUACHUCAL.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FEBRERO\EMPLEO%20EN%20ACCION\MAYO\HORIZONTE%2021%2021_2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uniandes-my.sharepoint.com/AFE/La%20Jagua%202009%20Budget.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uniandes-my.sharepoint.com/alex/Propuesta%20Efren/DOCUME~1/user/LOCALS~1/Temp/Temporary%20Directory%201%20for%20PRESUPUESTO%20Y%20UNITARIOS.zip/PRESUPUESTO%20Y%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uniandes-my.sharepoint.com/Users/Leo/Dropbox/Propuestas%202015/Alcald&#237;a%20de%20Valledupar/CDI/F/INGENIERA%20CIVIL/OBRAS/META/CN569-2010%20ACAPULCO1/AVANCE%20DE%20OBRA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uniandes-my.sharepoint.com/C:/C:/D:/_Archivo%202009/Obras/2.%20CAMARA%20BOX/_PRESUPU/Bachue.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uniandes-my.sharepoint.com/C:/C:/F:/Users/MERI&#209;O/Documents/PARTICULAR/Users/ABSAESP03/Documents/MERI&#209;O/EDESA/PRESUPUESTO-V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uniandes-my.sharepoint.com/Users/lfuentes/AppData/Local/Temp/Rar$DI00.215/Calenturitas%202009%20budget-Meeting%2011-28-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E00877E\2153_Cal_Model%202_ecmod_11_ver21%2023-July-0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PTilston/Local%20Settings/Temporary%20Internet%20Files/OLK335/ARC_MINE%20PLANNING/BUDGET%202006/BUDGET%20OCT02/Base%20Datos%20C_Andes%20Bug06%20OCT03%20(version%2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uniandes-my.sharepoint.com/C:/C:/A:/Documents%20and%20Settings/Administrador/Mis%20documentos/Downloads/DISPROYECTOS/OIM-GUAPI/SAN%20ANTONIO%20DE%20GUAJUI/14%20PRESUPUESTO/PPTO_QUIROGA_23-10-0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uniandes-my.sharepoint.com/C:/D:/Escritorio/amv%202011/EST.V&#205;A%20CRITERIO%20TECNIC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uniandes-my.sharepoint.com/Documents%20and%20Settings/Administrador/Configuraci&#243;n%20local/Archivos%20temporales%20de%20Internet/Content.IE5/EVZQXGNY/SISTEMA%20VIAL%20URBANO%20DEL%20RIO/ENTREGA/MEMORIAS/C&#225;lculored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Alfonso%20Lopez/Mis%20documentos/LA%20JAGUA/TEMPO/Alfonso/BUGJET_2005%20LJ%20REV%20ABRI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gespitia/Configuraci&#243;n%20local/Archivos%20temporales%20de%20Internet/OLK1E/PSM%20AFE%20Cost%20Control%2007-31-0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uniandes-my.sharepoint.com/C:/D:/Calidad/iso/Documents%20and%20Settings/Latinco%20S.A/Mis%20documentos/ARCHIVOS%20OSCAR/invias/corredores%20viales/PARTICIPAMOS/PRIMERA%20RONDA/analisis%20de%20precios%20unitarios%20-%20PLANTILL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Administrator/Desktop/2180_CAl%20&amp;%20CDJ%20Equipment/XL/EcMod/Option%2040_EX3600_789_LaJag/2153_Model%20100_LJ%20LOM_Ecmod_ver0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uniandes-my.sharepoint.com/AFE/DOCUME~1/jcampo/LOCALS~1/Temp/Temporary%20Directory%201%20for%202153_Cal_Model%202_ecmod_11_ver20%2023-July-07.zip/2153_Cal_Model%202_ecmod_11_ver20%2023-July-0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rschmidt.CDJPRO/Local%20Settings/Temporary%20Internet%20Files/OLK1B4/CDJ%20Prodeco%20rail%20access%20Feb06%20ver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uniandes-my.sharepoint.com/C:/D:/CCMEDPPLALM/GTECNICA/mvilla/SILO%2015000/users/AndreasK/MyProjects/Estimating%20Environment/Standard%20V1.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lchait/My%20Documents/LC_CDrive/columbianupdate/Pincer180620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uniandes-my.sharepoint.com/AFE/DBWKF/Budget%20and%20Finance/2008%20Budget/Models/20070930%20Prodeco%20Calenturitas%20Valuation%20Model%20v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CPhillips/Cerrejon/Models/Financial%20Model/Draft%208/Financial%20Model%20No%205%20-%2022MTPA-%20Rev%200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uniandes-my.sharepoint.com/robles/Etapa%208B/Presup%20Robles%208B%20(sandov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uniandes-my.sharepoint.com/Informacion%20Comercial_Sucre/Sincelejo/Cortijo%20-%20Sincelej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uniandes-my.sharepoint.com/AFE/TEMP/BUDGET%20FORM%2020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uniandes-my.sharepoint.com/C:/D:/Licitaciones1/c/Trabajos%20La%20Espanola%20-%20Calarca/Grupo%20Arturo/Arturo%20A.%20Gonzalez%20R.%20Espanola%20-%20Calarca/BARBOSA/ACTASBAR.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uniandes-my.sharepoint.com/C:/D:/Carlos/disproyectos/Users/Familiar/Documents/Libro%2012%20JUQN.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uniandes-my.sharepoint.com/Users/Gian%20Carlos/AppData/Local/Microsoft/Windows/Temporary%20Internet%20Files/Content.Outlook/KD237581/Estructura_APU_201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Capital%20Costs%20-%20154016B%20Mine%20Study%20Option%203A%20-%20DRAFT%20REVISED%2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uniandes-my.sharepoint.com/AFE/Data/Work/Excel/Coal/Anglo%20View/MS%20Base%20Case%20intercor%201227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uniandes-my.sharepoint.com/Documents%20and%20Settings/Kacero/Configuraci&#243;n%20local/Archivos%20temporales%20de%20Internet/OLK61/2008%20Capital%20Budget%20v1%208-14-0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uniandes-my.sharepoint.com/Informacion%20Comercial_Sucre/Sincelejo/Las%20Delicias%20-%20Sincelej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Mis%20documentos/FINANCE/Models/Glencore%20Rail/Rail%20Model%20ver11%2024Mar0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uniandes-my.sharepoint.com/C:/D:/Escritorio/amv%202011/AMV%202011/PHRE/09%20INF_TRIMESTRAL%20_FINAL%20-%202011/INFORME%209_AMV_MAR-201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ABD6E19\PROPUESTA%20ECOGESTAR%2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Apus/Estructura_APU_201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8120173D\APUS%20VILLA%20TAKO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uniandes-my.sharepoint.com/Users/Usuario/AppData/Local/Temp/Rar$DI05.444/APU%20-%20Inv..GRUPO%20I.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685FCDAC\Presupuestos%20Ampliaci&#243;n%20de%20Puentes%20%20(9003)%20Sept.%20de%20201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uniandes-my.sharepoint.com/C:/D:/Escritorio/amv%202011/Documents%20and%20Settings/Equipo_2/Escritorio/Necesidades%20de%20las%20V&#237;as%202010/Definitivos/Necesidades%20%20Lorica%20-%20Cove&#241;as%20(9004)%20Marzo%20201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My%20Documents/FINANCE/Models/Equipment%20Selection/Newco%20scenario%20for%20mining%20equipment%20purchases%20v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uniandes-my.sharepoint.com/Users/dell/AppData/Local/Temp/Rar$DIa0.128/AMVB%2009/Inf.%20Accidentalidad/ADMON/GRUPO5/PRESUP~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Local%20Settings/Temporary%20Internet%20Files/OLK34/Macintosh%20HDUsers/darrenbowden/Data/Work%20OTML/2005_Budget/Model/Planning%20Model%20OTML%20Month%20CY05%20V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Local%20Settings/Temporary%20Internet%20Files/OLK34/2297_Opt46_La%20Jag_MARC_Evaluation%20ver01-ADJUSTED%20SCHED.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AFE-MOER%20Register%20(27).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uniandes-my.sharepoint.com/PROCESOS%20DE%20LICITACIONES%20PUBLICAS/LICITACIONES%202013/LICITACION%20%20003-2013/CONTRATO.FOX/DATOS/Control/Varios/achm/Presup%20Varios/EjemplosII.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uniandes-my.sharepoint.com/AFE/Mining/Admin/Template%20Models/Blank%2027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666A6A2E\H.E.%20OBRA%20PA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uniandes-my.sharepoint.com/C:/D:/Giovanny/c/Copia%20Calidad/Mis%20documentos/Area%20Tecnica/Licitaciones/Epm/Actualizacion%20Guayabal/WINDOWS/TEMP/RELACI~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Kacero/Configuraci&#243;n%20local/Archivos%20temporales%20de%20Internet/OLK61/MIGUE/Flujo%20de%20Caja%20-%20Compras/FLUJO%202222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uniandes-my.sharepoint.com/orlando/PROPUESTA%20PUENTE%20BOLIVAR%20MURO%20EN%20CONCRE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uniandes-my.sharepoint.com/Documents%20and%20Settings/afigueroa.CYT/Configuraci&#243;n%20local/Archivos%20temporales%20de%20Internet/Content.IE5/KD8PUB8J/ModPptoOperaEquiposVerEyC.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uniandes-my.sharepoint.com/users/vitas/Documents/CNSC/Efrain%20Cucunuba/aulas%20pivijay/Presp%20pivijay%20fonade%20(92%25).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uniandes-my.sharepoint.com/C:/C:/D:/_Archivo%202009/Obras/4.%20ANDENES%20CUJACAL/ACTAS%20ANDENES%20CUJAC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uniandes-my.sharepoint.com/C:/C:/D:/_Archivo%202008/Obras/Anganoy%20-%20Cra%2036B/Actas/Anganoy%20-%20acta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uniandes-my.sharepoint.com/C:/C:/F:/Documents%20and%20Settings/MARCO%20AURELIO%20NU&#209;EZ/Mis%20documentos/ACUEDUCTO%20REGIONAL%20LA%20L&#205;NEA/PLAN%20DE%20INVERSION/Presupuesto/Soplaviento/PRESUPUESTO%20ALCANTARILLADO%20SOPLAVIENT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8476E9F\ASTREA%20PARA%20ENTREGA%20CAFETEROS%201502201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uniandes-my.sharepoint.com/SECRETARIA%20DE%20PLANEACION%202014/PAVIMENTOS%20DPS/PAVIMENTO%20SAN%20LUIS%20JULIO2013/PRESUPUESTO%20VIA%20SAN%20LUIS%20JULIO%20-%20modificado.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uniandes-my.sharepoint.com/Documents%20and%20Settings/jcampo/Local%20Settings/Temporary%20Internet%20Files/OLK34/portada%20nuev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771CB244\REDES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uniandes-my.sharepoint.com/Documents%20and%20Settings/PTilston/Local%20Settings/Temporary%20Internet%20Files/OLK335/ARC_MINE%20PLANNING/BUDGET%202006/BUDGET%20OCT02/Base%20Datos%20C_Andes%20Bug06%20OCT03%20(version%20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gerard/Local%20Settings/Temporary%20Internet%20Files/OLK139/Truck%20&amp;%20Rail%205mtp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uniandes-my.sharepoint.com/Mis%20Documentos/AMV-02-BOL/EST.V&#205;A%20CRITERIO%20TECNICO.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uniandes-my.sharepoint.com/C:/C:/D:/Mis%20documentos/OBRAS/BANADIA/INFORMES/BANADIACD/1erINFORME.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uniandes-my.sharepoint.com/C:/D:/Servidor/c/Mis%20documentos/presupuest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uniandes-my.sharepoint.com/Users/aescorcia/Desktop/APU/APU%202011/APU%20CON%20PARTICULARES%20OPA.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uniandes-my.sharepoint.com/C:/D:/Yolanda/compartida/PRES_MUNDO%20BOLIVARIANO_LINAv-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uniandes-my.sharepoint.com/Documents%20and%20Settings/jmeneses/Configuraci&#243;n%20local/Archivos%20temporales%20de%20Internet/OLK27/Fuel%20Cupo%20LJP.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uniandes-my.sharepoint.com/AFE/Corporate/Finance&amp;Admin/Botica/Annual%20Accounts/June%2000/Sponsors%20TB%20(BS)%20June%20200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uniandes-my.sharepoint.com/AFE/Corporate/Annual%20Reports/Annual%20Report%202000/MMH%20Consolidated%20TB.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uniandes-my.sharepoint.com/AFE/Documents%20and%20Settings/jcampo/Configuraci&#243;n%20local/Archivos%20temporales%20de%20Internet/OLK43/Flujo%20de%20caja2%20(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uniandes-my.sharepoint.com/AFE/Nueva%20carpeta/LOM%20Calagua/FORECAST/Marzo03--06/Documents%20and%20Settings/Alfonso%20Lopez/Mis%20documentos/LA%20JAGUA/TEMPO/Alfonso/BUGJET_2005%20LJ%20REV%20ABRI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uniandes-my.sharepoint.com/C:/C:/D:/Mis%20documentos/ADMON00/COSTOS/ESTRUCTURA%20DE%20COSTOS%20G&amp;J%20ING%20ASOCIADOS%20LTD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uniandes-my.sharepoint.com/C:/D:/A_produccion/1991_ituvia/Tecnica/Cotizaciones/APU%20PREFABRICADOS/Precios%20Materia%20Prima%20ceno%20y%20%20FERRASA%20a%20Marzo%2013%202003.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uniandes-my.sharepoint.com/Documents%20and%20Settings/dbowden/My%20Documents/Prodeco%20Wk%20File/Budget%20and%20Finance/2008%20Budget/Models/20070920%20Prodeco%20La%20Jagua%20Valuation%20Model%20v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uniandes-my.sharepoint.com/AFE/DOCUME~1/LDIEPPA/LOCALS~1/Temp/notes5D4CD5/FOrmato%20nec%20entto%20200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uniandes-my.sharepoint.com/Documents%20and%20Settings/Kacero/Configuraci&#243;n%20local/Archivos%20temporales%20de%20Internet/OLK61/MIGUE/Flujo%20de%20Caja%20-%20Compras/FLUJO%202222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uniandes-my.sharepoint.com/AFE/unzipped/ULANVA~6/ULAN%20valuation%20(3%20Nov%200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uniandes-my.sharepoint.com/AFE/Corporate%20Finance/Projects/MINARA/Models/2007/MM%20LOM%20v2.56%20(180907)_GIAG%20Aug07%20forecast.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uniandes-my.sharepoint.com/AFE/Data/capital/ARRIENDO%20PRODECO.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uniandes-my.sharepoint.com/AFE/Budgets/Budget%202006/Returned%20Spreadsheets/CapitalBudget6MthsToDec05.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uniandes-my.sharepoint.com/MONO/Documentos/Consultorias/Presupuestos%20Basicos/Presupuesto%20Amparo%20-%20Portal/Electricas/APUS%20Y%20PRESUPUESTO%20REDES%20ELECTRICAS%20AMPARO%20GALLO.xlk"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uniandes-my.sharepoint.com/AFE/Corporate/Finance&amp;Admin/Botica/Ex%20Robo/Steve%20Robinson/A%20backup%20disk/Management%20tools/Business%20frameworks/A%20framework%20for%20business%20analysi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uniandes-my.sharepoint.com/Documents%20and%20Settings/ptilston/Local%20Settings/Temporary%20Internet%20Files/OLKE6/johnny/2297_Opt46_LaJagFleet_ver01-%20ADJUSTED%20SCHED.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uniandes-my.sharepoint.com/C:/C:/D:/SIMULACI&#211;NEDIFICIO.ok.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uniandes-my.sharepoint.com/Users/Harold/Documents/DEVIMED/DEVIMED%202008/REVISION%20NUEVOS%20PRECIOS/Users/Subtecnica.PROCOPAL/Documents/MVM/DEVIMED%20S.A/PAVICOL/MSOFFICE/LICITAR/analisis%20del%20AIU/AIU.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uniandes-my.sharepoint.com/AFE/WINNT/Temporary%20Internet%20Files/OLK3/ANO%20TB-BS%20Dec%20200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uniandes-my.sharepoint.com/C:/C:/D:/_OBRAS%20FIP/Nuevos-Riegos/Caicedo-C4-5-k16-17-rieg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uniandes-my.sharepoint.com/Users/lfuentes/Documents/OBRAS%20CIVILES%20PRODECO%202004/TREN/VIA%20MULAS%20PLJ/Version%20140109%20-%20Copy/Resumen%20costos%20acceso%20mulas%20y%20bascula%20para%20mulas%20provenientes%20de%20CDJ%2015010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64E6FB\Cantidades_750%20_Alta_Suelo%20AB.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B5BE6DF\REPOSICION%20DE%20PLACAS%20EN%20CONCRETO%20HIDRAULICO%20PREMEZCLADO%20MR%20=%204.2%20Mpa%20-MEZCLA%20DENSA%20EN%20CALIENTE%20TIPO%20MDC%20-%202%20vr03.xlsm"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uniandes-my.sharepoint.com/Users/Gian%20Carlos/Documents/Puente%20el%20Embrujo/Documents%20and%20Settings/dbowden/Local%20Settings/Temporary%20Internet%20Files/OLKA0/Flujo-07-11%20(Operacion%20Calenturitas)-VALORACION(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200.xml.rels><?xml version="1.0" encoding="UTF-8" standalone="yes"?>
<Relationships xmlns="http://schemas.openxmlformats.org/package/2006/relationships"><Relationship Id="rId2" Type="http://schemas.microsoft.com/office/2019/04/relationships/externalLinkLongPath" Target="MATRIZ%20PARA%20EL%20CALCULO%20DEL%20AIU%202009.xls?A8E9B245" TargetMode="External"/><Relationship Id="rId1" Type="http://schemas.openxmlformats.org/officeDocument/2006/relationships/externalLinkPath" Target="file:///\\A8E9B245\MATRIZ%20PARA%20EL%20CALCULO%20DEL%20AIU%20200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ó&gt;"/>
      <sheetName val="AMOBLAMINETO"/>
      <sheetName val="LISTA"/>
      <sheetName val="BASE DE DATOS DE PRECIOS"/>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quot;PAGA&quot;"/>
      <sheetName val="resum96"/>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MATERIALES Y RECURSOS"/>
      <sheetName val="CORTE DE OBRA N° 1"/>
      <sheetName val="memoria"/>
      <sheetName val="memoria 1"/>
      <sheetName val="PRESUPUESTOS-REV1.xls"/>
      <sheetName val="Skid Lifting Lug"/>
      <sheetName val="PSM Monthly"/>
      <sheetName val="CABLE CONTROL"/>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INSUMOS"/>
      <sheetName val="EQUIPOS"/>
      <sheetName val="CUADRI"/>
      <sheetName val="EQUI"/>
      <sheetName val="EMPRESAS"/>
      <sheetName val="RELACION DE PRECIOS"/>
      <sheetName val="ACTA 5"/>
      <sheetName val="MODIF. 2"/>
      <sheetName val="MODIF. 3"/>
      <sheetName val="cant"/>
      <sheetName val="par mar19"/>
      <sheetName val="pa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 val="PRESUPUESTO V5"/>
      <sheetName val="1. Preliminares"/>
      <sheetName val="2. Demoliciones"/>
      <sheetName val="3. Elementos y Estructuras"/>
      <sheetName val="4. HVAC"/>
      <sheetName val="8. Recubrimientos y Acabados"/>
      <sheetName val="9. Otros"/>
      <sheetName val="10. Tramites y Licencias"/>
      <sheetName val="strsumm0"/>
      <sheetName val="Programacion"/>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sheetData sheetId="2811"/>
      <sheetData sheetId="2812" refreshError="1"/>
      <sheetData sheetId="2813" refreshError="1"/>
      <sheetData sheetId="2814"/>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sheetData sheetId="2829"/>
      <sheetData sheetId="2830"/>
      <sheetData sheetId="2831"/>
      <sheetData sheetId="2832"/>
      <sheetData sheetId="2833"/>
      <sheetData sheetId="2834"/>
      <sheetData sheetId="2835" refreshError="1"/>
      <sheetData sheetId="2836" refreshError="1"/>
      <sheetData sheetId="2837"/>
      <sheetData sheetId="2838"/>
      <sheetData sheetId="2839" refreshError="1"/>
      <sheetData sheetId="2840" refreshError="1"/>
      <sheetData sheetId="284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sheetData sheetId="2854"/>
      <sheetData sheetId="2855"/>
      <sheetData sheetId="2856"/>
      <sheetData sheetId="2857"/>
      <sheetData sheetId="2858"/>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sheetData sheetId="4718"/>
      <sheetData sheetId="4719" refreshError="1"/>
      <sheetData sheetId="4720"/>
      <sheetData sheetId="4721"/>
      <sheetData sheetId="4722"/>
      <sheetData sheetId="4723"/>
      <sheetData sheetId="4724"/>
      <sheetData sheetId="4725"/>
      <sheetData sheetId="4726"/>
      <sheetData sheetId="4727"/>
      <sheetData sheetId="4728"/>
      <sheetData sheetId="4729"/>
      <sheetData sheetId="4730"/>
      <sheetData sheetId="4731" refreshError="1"/>
      <sheetData sheetId="4732" refreshError="1"/>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refreshError="1"/>
      <sheetData sheetId="4758"/>
      <sheetData sheetId="4759"/>
      <sheetData sheetId="4760"/>
      <sheetData sheetId="4761"/>
      <sheetData sheetId="4762"/>
      <sheetData sheetId="4763"/>
      <sheetData sheetId="4764"/>
      <sheetData sheetId="4765"/>
      <sheetData sheetId="4766"/>
      <sheetData sheetId="4767"/>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sheetData sheetId="4777" refreshError="1"/>
      <sheetData sheetId="4778" refreshError="1"/>
      <sheetData sheetId="4779" refreshError="1"/>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refreshError="1"/>
      <sheetData sheetId="5501"/>
      <sheetData sheetId="5502"/>
      <sheetData sheetId="5503"/>
      <sheetData sheetId="5504" refreshError="1"/>
      <sheetData sheetId="5505" refreshError="1"/>
      <sheetData sheetId="5506" refreshError="1"/>
      <sheetData sheetId="5507"/>
      <sheetData sheetId="5508" refreshError="1"/>
      <sheetData sheetId="5509" refreshError="1"/>
      <sheetData sheetId="5510"/>
      <sheetData sheetId="5511"/>
      <sheetData sheetId="5512"/>
      <sheetData sheetId="5513"/>
      <sheetData sheetId="5514"/>
      <sheetData sheetId="5515"/>
      <sheetData sheetId="5516" refreshError="1"/>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efreshError="1"/>
      <sheetData sheetId="5807"/>
      <sheetData sheetId="5808"/>
      <sheetData sheetId="5809"/>
      <sheetData sheetId="5810"/>
      <sheetData sheetId="5811"/>
      <sheetData sheetId="5812"/>
      <sheetData sheetId="5813"/>
      <sheetData sheetId="5814"/>
      <sheetData sheetId="5815" refreshError="1"/>
      <sheetData sheetId="58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Mini HP Enero 2015\Proyectos i"/>
      <sheetName val="\C\Users\avargase\AppData\Local"/>
      <sheetName val="\Volumes\USB PIOLIN\Escritorio\"/>
      <sheetName val="\\Sistemas_serv1\xx\Documents a"/>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ANT OBRA"/>
      <sheetName val="\Users\ANDRES FELIPE MUÑOZ\Down"/>
      <sheetName val="_aCCIDENTES_DE_1995___1996_xl_4"/>
      <sheetName val="_aCCIDENTES_DE_1995___1996_xl_5"/>
      <sheetName val="_aCCIDENTES_DE_1995___1996_x_15"/>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E\a  aaInformación GRUPO 4\A M"/>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Escritorio\amv_2011\a__aaInfo"/>
      <sheetName val="\Documents_and_Settings\jviteri"/>
      <sheetName val="\\Giovanni\administracion_vial\"/>
      <sheetName val="\MONTO_AGOTABLE_2010\a__aaInfor"/>
      <sheetName val="SEGUIM_Y_REPROG_MES_1_(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6"/>
      <sheetName val="_aCCIDENTES_DE_1995___1996_x_17"/>
      <sheetName val="_aCCIDENTES_DE_1995___1996_x_18"/>
      <sheetName val="_aCCIDENTES_DE_1995___1996_x_20"/>
      <sheetName val="_aCCIDENTES_DE_1995___1996_x_1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 ACTA FINAL + MODIFICATORIA "/>
      <sheetName val="_aCCIDENTES_DE_1995___1996_x_21"/>
      <sheetName val="AC2-AG9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Users\LENOVO\Downloads\a  aaIn"/>
      <sheetName val="ESTADO_VÍA-CRIT_TECNIC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ANALISIS RESUMIDOS"/>
      <sheetName val="MAT"/>
      <sheetName val="HER"/>
      <sheetName val="PER"/>
      <sheetName val="TRANS"/>
      <sheetName val="REQUISITOS INF INTERVENTORÍA"/>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U (2)"/>
      <sheetName val="articulos"/>
      <sheetName val="ESTADO RED"/>
      <sheetName val="CARRETERAS"/>
      <sheetName val="GENERALIDADES "/>
      <sheetName val="CONS"/>
      <sheetName val="31"/>
      <sheetName val="SRN-005"/>
      <sheetName val="BASES"/>
      <sheetName val="Tabla CONPES 3714"/>
      <sheetName val="BASE"/>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sheetData sheetId="163" refreshError="1"/>
      <sheetData sheetId="164"/>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sheetData sheetId="396"/>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refreshError="1"/>
      <sheetData sheetId="414" refreshError="1"/>
      <sheetData sheetId="415" refreshError="1"/>
      <sheetData sheetId="416" refreshError="1"/>
      <sheetData sheetId="417"/>
      <sheetData sheetId="418"/>
      <sheetData sheetId="419"/>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refreshError="1"/>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sheetData sheetId="1"/>
      <sheetData sheetId="2"/>
      <sheetData sheetId="3"/>
      <sheetData sheetId="4"/>
      <sheetData sheetId="5"/>
      <sheetData sheetId="6"/>
      <sheetData sheetId="7"/>
      <sheetData sheetId="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 val="PLANTA PUER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
      <sheetName val="ANALISIS"/>
      <sheetName val="CAP IV # 4"/>
      <sheetName val="CAP IV-V"/>
      <sheetName val="GRAL"/>
      <sheetName val="ANEXO C_C"/>
      <sheetName val="FSE-01"/>
    </sheetNames>
    <sheetDataSet>
      <sheetData sheetId="0"/>
      <sheetData sheetId="1"/>
      <sheetData sheetId="2"/>
      <sheetData sheetId="3" refreshError="1"/>
      <sheetData sheetId="4"/>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sheetData sheetId="1"/>
      <sheetData sheetId="2"/>
      <sheetData sheetId="3"/>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a  aaInformación GRUPO 4\A MIn"/>
      <sheetName val="#¡REF"/>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Base_Muestras"/>
      <sheetName val="Formulario_N°_4"/>
      <sheetName val="[aCCIDENTES_DE_1995_-_1996_xl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 val="REQUISITOS INF INTERVENTORÍA"/>
      <sheetName val="gp05"/>
      <sheetName val="GP06"/>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 val="LETRINA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Materiales"/>
      <sheetName val="Cuadrillas"/>
      <sheetName val="Concretos y morteros"/>
      <sheetName val="Equipo"/>
      <sheetName val="Datos iniciales "/>
      <sheetName val="Transporte"/>
      <sheetName val="aCCIDENTES DE 1995 - 1996"/>
      <sheetName val="Informacion"/>
      <sheetName val="a%20%20aaInformaci%C3%B3n"/>
      <sheetName val="BASES"/>
      <sheetName val="CDItem"/>
      <sheetName val="\MANTENIMIENTO RUTA 1001_MARZO "/>
      <sheetName val="\I\MANTENIMIENTO RUTA 1001_MARZ"/>
      <sheetName val="\F\MANTENIMIENTO RUTA 1001_MARZ"/>
      <sheetName val="CONT_ADI"/>
      <sheetName val="[a  aaInformación]__cceficien_2"/>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5"/>
      <sheetName val="[a  aaInformación]__cceficie_15"/>
      <sheetName val="[a  aaInformación]__cceficien_6"/>
      <sheetName val="[a  aaInformación]__cceficien_7"/>
      <sheetName val="[a  aaInformación]__cceficien_8"/>
      <sheetName val="[a  aaInformación]__cceficien_9"/>
      <sheetName val="[a  aaInformación]__cceficie_10"/>
      <sheetName val="[a  aaInformación]__cceficie_11"/>
      <sheetName val="[a  aaInformación]__cceficie_12"/>
      <sheetName val="[a  aaInformación]__cceficie_13"/>
      <sheetName val="[a  aaInformación]__cceficie_14"/>
      <sheetName val="\MANTENIMIENTO_RUTA_1001_MARZO_"/>
      <sheetName val="ANEXO_IX"/>
      <sheetName val="\I\MANTENIMIENTO_RUTA_1001_MARZ"/>
      <sheetName val="\I\I\MANTENIMIENTO_RUTA_1001_MA"/>
      <sheetName val="_MANTENIMIENTO RUTA 1001_MARZO "/>
      <sheetName val="_I_MANTENIMIENTO RUTA 1001_MARZ"/>
      <sheetName val="[a  aaInformación]__cceficie_24"/>
      <sheetName val="Res-Accide-10"/>
      <sheetName val="precios-básicos2002"/>
      <sheetName val="[a  aaInformación]//cceficiente"/>
      <sheetName val="INFORME SEMANAL"/>
      <sheetName val="AVANCE SEMANAL"/>
      <sheetName val="CLIMA mes"/>
      <sheetName val="REG FOTO"/>
      <sheetName val="SISOMA"/>
      <sheetName val="Emboquillar"/>
      <sheetName val="Acometidacobrerígido"/>
      <sheetName val="Acometidatoma"/>
      <sheetName val="Acometidahasta1&quot;"/>
      <sheetName val="PRESUP"/>
      <sheetName val="\F\MANTENIMIENTO_RUTA_1001_MARZ"/>
      <sheetName val="Formulario_N°_4"/>
      <sheetName val="\G\I\MANTENIMIENTO_RUTA_1001_MA"/>
      <sheetName val="\D\MANTENIMIENTO_RUTA_1001_MARZ"/>
      <sheetName val="\G\D\MANTENIMIENTO_RUTA_1001_MA"/>
      <sheetName val="Fornato_6"/>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PRECIOS"/>
      <sheetName val="\G\MANTENIMIENTO RUTA 1001_MARZ"/>
      <sheetName val="[a  aaInformación]__192_168__11"/>
      <sheetName val="[a  aaInformación]\\192.168.0.4"/>
      <sheetName val="[a  aaInformación]__192_168__12"/>
      <sheetName val="[a  aaInformación]__192_168__13"/>
      <sheetName val="[a  aaInformación]__192_168__14"/>
      <sheetName val="[a  aaInformación]__192_168__16"/>
      <sheetName val="[a  aaInformación]__192_168__15"/>
      <sheetName val="[a  aaInformación]__cceficie_23"/>
      <sheetName val="\Users\LENOVO\Downloads\Users\A"/>
      <sheetName val="[a  aaInformación]__cceficie_22"/>
      <sheetName val="[a  aaInformación]__cceficie_21"/>
      <sheetName val="[a  aaInformación]__cceficie_20"/>
      <sheetName val="46W9"/>
      <sheetName val="Presentacion"/>
      <sheetName val="[a  aaInformación]__192_168__17"/>
      <sheetName val="[a  aaInformación]__192_168__18"/>
      <sheetName val="HER"/>
      <sheetName val="MAT"/>
      <sheetName val="PER"/>
      <sheetName val="TRANS"/>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INSUMOS"/>
      <sheetName val="otros"/>
      <sheetName val="ANEXO 7"/>
      <sheetName val="Macro1"/>
      <sheetName val="VARIABLES"/>
      <sheetName val="ACTA PARCIAL No 01"/>
      <sheetName val="FORMATO-FORMATO E PARA EFECTO K"/>
      <sheetName val="FORMATO-FACTOR CT PARA EFECTO K"/>
      <sheetName val="FORMATO - SCE PARA EFECTO DEL K"/>
      <sheetName val="TEXT-ACTA PARCIAL No1"/>
      <sheetName val="Hoja3"/>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 val="Hoja1"/>
      <sheetName val="AMC"/>
      <sheetName val="Basico"/>
      <sheetName val="Iva"/>
      <sheetName val="Total"/>
      <sheetName val="amc_acta"/>
      <sheetName val="amc_bas"/>
      <sheetName val="amc_iva"/>
      <sheetName val="amc_total"/>
      <sheetName val="amc_anticip"/>
      <sheetName val="aCCIDENTES%20DE%201995%20-%2019"/>
      <sheetName val="items"/>
      <sheetName val="aCCIDENTES DE 1995 - 1996.xls"/>
      <sheetName val="Seguim-16"/>
      <sheetName val="Informe"/>
      <sheetName val="ACTA DE MODIFICACION  (2)"/>
      <sheetName val="CONT_ADI"/>
      <sheetName val="#¡REF"/>
      <sheetName val="otros"/>
      <sheetName val="PRESUPUESTO"/>
      <sheetName val="Informacion"/>
      <sheetName val="INDICMICROEMP"/>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sheetData sheetId="5"/>
      <sheetData sheetId="6"/>
      <sheetData sheetId="7"/>
      <sheetData sheetId="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2009 Jagu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IM"/>
      <sheetName val="suministros"/>
      <sheetName val="MOV"/>
      <sheetName val="PREL"/>
      <sheetName val="BaseDatos"/>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RECURSOS"/>
      <sheetName val="CUMPLIMIENTO"/>
      <sheetName val="E"/>
      <sheetName val="P"/>
      <sheetName val="5.2"/>
      <sheetName val="BASES"/>
      <sheetName val="BASE DATOS"/>
      <sheetName val="MATERIALES"/>
      <sheetName val="PROPUESTA PRESENTADA"/>
      <sheetName val="Alcantarillas"/>
      <sheetName val="INSUMOS"/>
      <sheetName val="VER1"/>
      <sheetName val="ENCABEZADO"/>
      <sheetName val="BDATOS"/>
      <sheetName val="DATOS"/>
      <sheetName val="GRAFICA-SEMANAL"/>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OSTOS OFICINA"/>
      <sheetName val="COSTOS CAMPAMENTO"/>
      <sheetName val="Anal"/>
      <sheetName val="APU_PART2"/>
      <sheetName val="A__P__U_2"/>
      <sheetName val="Analisis_de_Precios_Unitarios_2"/>
      <sheetName val="Análisis_de_precios"/>
      <sheetName val="APU_PART3"/>
      <sheetName val="A__P__U_3"/>
      <sheetName val="Analisis_de_Precios_Unitarios_3"/>
      <sheetName val="Análisis_de_precios1"/>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ESTADO_RED"/>
      <sheetName val="GENERALIDADES_"/>
      <sheetName val="A__P__U_4"/>
      <sheetName val="Anexo_No__5"/>
      <sheetName val="1_Preliminares"/>
      <sheetName val="Insumos"/>
      <sheetName val="M.Obra"/>
      <sheetName val="BASE"/>
      <sheetName val="calidad"/>
      <sheetName val="HOJA BASE"/>
      <sheetName val="Civil work"/>
      <sheetName val="LISTADO APU"/>
      <sheetName val="General"/>
      <sheetName val="PRESUPUESTO "/>
      <sheetName val="Cuadrillas"/>
      <sheetName val="Equ"/>
      <sheetName val="Trans"/>
      <sheetName val="Mat"/>
      <sheetName val="Salarios"/>
      <sheetName val="FACTOR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pitulos"/>
      <sheetName val="Maqui Equip"/>
      <sheetName val="Personalizar"/>
      <sheetName val="Index"/>
      <sheetName val="NPV Summary"/>
      <sheetName val="Equip Data"/>
      <sheetName val="Royalties"/>
      <sheetName val="Title"/>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 val="9_45"/>
      <sheetName val="9_4"/>
      <sheetName val="9_41"/>
      <sheetName val="9_44"/>
      <sheetName val="9_42"/>
      <sheetName val="9_43"/>
      <sheetName val="9_46"/>
      <sheetName val="9_47"/>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AIU"/>
      <sheetName val="Ppto completo"/>
      <sheetName val="apu"/>
      <sheetName val="Auxiliares"/>
      <sheetName val="CO Teatro"/>
      <sheetName val="Insum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Insum"/>
      <sheetName val="REPLANTEO"/>
      <sheetName val="BASES"/>
      <sheetName val="Workings"/>
      <sheetName val="Inputs-SUMMARY"/>
      <sheetName val="Tax"/>
      <sheetName val="Hoja1"/>
      <sheetName val="Datos"/>
      <sheetName val="APUS-CD"/>
      <sheetName val="calidad"/>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Circuitos"/>
      <sheetName val="Hoja1"/>
    </sheetNames>
    <sheetDataSet>
      <sheetData sheetId="0" refreshError="1"/>
      <sheetData sheetId="1" refreshError="1"/>
      <sheetData sheetId="2" refreshError="1"/>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APU"/>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sheetData sheetId="19"/>
      <sheetData sheetId="20"/>
      <sheetData sheetId="21"/>
      <sheetData sheetId="22"/>
      <sheetData sheetId="23"/>
      <sheetData sheetId="24"/>
      <sheetData sheetId="2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 val="DATOS"/>
      <sheetName val="Circuitos"/>
      <sheetName val="REF - Listas"/>
      <sheetName val="2008 Capital Budget"/>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ITEMS"/>
    </sheetNames>
    <sheetDataSet>
      <sheetData sheetId="0"/>
      <sheetData sheetId="1"/>
      <sheetData sheetId="2" refreshError="1"/>
      <sheetData sheetId="3" refreshError="1"/>
      <sheetData sheetId="4"/>
      <sheetData sheetId="5"/>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sheetName val="Cuadrillas"/>
      <sheetName val="Jornal"/>
      <sheetName val="Macro1"/>
      <sheetName val="Banderas"/>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 val="Equipo_Trans "/>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sheetData sheetId="3"/>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 val="LISTA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nálisis_de_precios"/>
      <sheetName val="Remo__derr_"/>
      <sheetName val="Limp__mec__Alcant_"/>
      <sheetName val="Presup Av 1o de mayo con 73a "/>
      <sheetName val="Tabla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 val="FLUJ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Pres_CDI90"/>
      <sheetName val="CIM"/>
      <sheetName val="suministros"/>
      <sheetName val="MOV"/>
      <sheetName val="PREL"/>
      <sheetName val="BaseDatos"/>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RECURSOS"/>
      <sheetName val="CUMPLIMIENTO"/>
      <sheetName val="E"/>
      <sheetName val="P"/>
      <sheetName val="5.2"/>
      <sheetName val="BASES"/>
      <sheetName val="BASE DATOS"/>
      <sheetName val="MATERIALES"/>
      <sheetName val="PROPUESTA PRESENTADA"/>
      <sheetName val="Alcantarillas"/>
      <sheetName val="INSUMOS"/>
      <sheetName val="VER1"/>
      <sheetName val="ENCABEZ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sheetData sheetId="3"/>
      <sheetData sheetId="4"/>
      <sheetData sheetId="5"/>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IEMPO-TRAB"/>
      <sheetName val="COLILLAS"/>
      <sheetName val="CONSO-PERSONA"/>
    </sheetNames>
    <sheetDataSet>
      <sheetData sheetId="0"/>
      <sheetData sheetId="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TABLAS"/>
      <sheetName val="LISTA CÓDIGOS"/>
      <sheetName val="BASE APU"/>
      <sheetName val="MANO DE OBRA"/>
      <sheetName val="EQUIPOS"/>
      <sheetName val="MATERIALES"/>
      <sheetName val="ESTRUCTURAS"/>
      <sheetName val="TRANSPORTE"/>
      <sheetName val="ELECTRICO"/>
      <sheetName val="Vuelta"/>
      <sheetName val="CIC-NOV"/>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sheetData sheetId="2" refreshError="1"/>
      <sheetData sheetId="3" refreshError="1"/>
      <sheetData sheetId="4" refreshError="1"/>
      <sheetData sheetId="5" refreshError="1"/>
      <sheetData sheetId="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sheetData sheetId="3"/>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sheetData sheetId="4"/>
      <sheetData sheetId="5"/>
      <sheetData sheetId="6"/>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sheetData sheetId="2" refreshError="1"/>
      <sheetData sheetId="3" refreshError="1"/>
      <sheetData sheetId="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 val="1"/>
    </sheetNames>
    <sheetDataSet>
      <sheetData sheetId="0"/>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TOTALES"/>
      <sheetName val="CONT_ADI"/>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ESTADO VÍA-CRIT.TECNICO"/>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materiales"/>
      <sheetName val="otros"/>
      <sheetName val="CONT_ADI"/>
      <sheetName val="BASE"/>
      <sheetName val="PRECIOS"/>
      <sheetName val="items"/>
      <sheetName val="Insum"/>
      <sheetName val="Informe Semanal 1"/>
      <sheetName val="Mater"/>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sheetData sheetId="2"/>
      <sheetData sheetId="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insumos"/>
      <sheetName val="EQUIPO"/>
      <sheetName val="ALCASAN1"/>
      <sheetName val="Hoja1"/>
    </sheetNames>
    <sheetDataSet>
      <sheetData sheetId="0" refreshError="1"/>
      <sheetData sheetId="1" refreshError="1"/>
      <sheetData sheetId="2" refreshError="1"/>
      <sheetData sheetId="3" refreshError="1"/>
      <sheetData sheetId="4"/>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 val="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sheetData sheetId="2"/>
      <sheetData sheetId="3"/>
      <sheetData sheetId="4"/>
      <sheetData sheetId="5"/>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TRANSPORTE"/>
      <sheetName val="A-HOR"/>
      <sheetName val="INSUMOS"/>
      <sheetName val="BANCOS"/>
      <sheetName val="CARGOS"/>
      <sheetName val="EPS"/>
      <sheetName val="PENSIONES"/>
      <sheetName val="PREACTA 10"/>
      <sheetName val="PREACTA 9"/>
      <sheetName val="TARIFAS"/>
      <sheetName val="Res-Accide-10"/>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PRECIOS"/>
      <sheetName val="PREACTA 6"/>
      <sheetName val="TABLA 2008"/>
      <sheetName val="PUNITARIOS%20PARA%20241201%202S"/>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LISTA DE PRECIOS"/>
      <sheetName val="062"/>
      <sheetName val="Listado"/>
      <sheetName val=" Liquidacion de Obra por Tramos"/>
      <sheetName val="A.P.U"/>
      <sheetName val="CLASIFICACION"/>
      <sheetName val="TODAS"/>
      <sheetName val="FINANC"/>
      <sheetName val="5. ELECTRICO"/>
      <sheetName val="Lp"/>
      <sheetName val="CRA.MODI"/>
      <sheetName val="Presup_Cancha"/>
      <sheetName val="K16+000 AL K18+500"/>
      <sheetName val="K23+200 AL K24+700"/>
      <sheetName val="k18+500 AL K23+050"/>
      <sheetName val="Presupuesto PUENTE"/>
      <sheetName val="VOLUMENES (4)"/>
      <sheetName val="VOLUMENES (4SA)"/>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TRAPMO"/>
      <sheetName val="UNITARIOS"/>
      <sheetName val="THE"/>
      <sheetName val="ATHE"/>
      <sheetName val="Bajadas"/>
      <sheetName val="NARIÑO"/>
      <sheetName val="CONT_ADI"/>
      <sheetName val="Proveedores y acreedores"/>
      <sheetName val="Cuadr."/>
      <sheetName val="materiales"/>
      <sheetName val="otros"/>
      <sheetName val="mdo"/>
      <sheetName val="equip"/>
      <sheetName val="mat"/>
      <sheetName val="CIRCUITOS CODENSA"/>
      <sheetName val="OCTUBRE"/>
      <sheetName val="2,2,6,1 Pilotes 0,30"/>
      <sheetName val="CODCONST"/>
      <sheetName val="PREACTA Y CONTRATISTAS"/>
      <sheetName val="PERSONAL"/>
      <sheetName val="Tarifa MT"/>
      <sheetName val="PUNITARIOS PARA 241201 2S.xls"/>
      <sheetName val="OBRAS SES"/>
      <sheetName val="PLAN DE INVERSION ANTICIPO"/>
      <sheetName val="inv mensual"/>
      <sheetName val="borrador flujo inv"/>
      <sheetName val="social-ambiental"/>
      <sheetName val="AU"/>
      <sheetName val="Summary"/>
      <sheetName val="A_P_U1"/>
      <sheetName val="A_P_U"/>
      <sheetName val="SALARIOS"/>
      <sheetName val="APU NO PREVISTO"/>
      <sheetName val="PPTA (3)"/>
      <sheetName val="PPTA (2)"/>
      <sheetName val="PPTA"/>
      <sheetName val="Requisición1"/>
      <sheetName val="ESTADO_VÍA-CRIT_TECNICO"/>
      <sheetName val="Hoja2"/>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2_5y2_614"/>
      <sheetName val="7.1.8.1.1"/>
      <sheetName val="inst"/>
      <sheetName val="PUNITARIOS_PARA_241201_2S17"/>
      <sheetName val="PR_117"/>
      <sheetName val="ESTADO_RED_TEC17"/>
      <sheetName val="PREACTA_1017"/>
      <sheetName val="PREACTA_917"/>
      <sheetName val="c2_5y2_617"/>
      <sheetName val="PREACTA_66"/>
      <sheetName val="TABLA_20086"/>
      <sheetName val="5__ELECTRICO3"/>
      <sheetName val="LISTA_DE_PRECIOS4"/>
      <sheetName val="_Liquidacion_de_Obra_por_Tramo4"/>
      <sheetName val="ITEMS_NO_REVISTOS3"/>
      <sheetName val="APU_ELECTRICOS3"/>
      <sheetName val="gpi_5264"/>
      <sheetName val="vea_3744"/>
      <sheetName val="2,2,6,1_Pilotes_0,303"/>
      <sheetName val="APU_NO_PREVISTO3"/>
      <sheetName val="PPTA_(3)3"/>
      <sheetName val="PPTA_(2)3"/>
      <sheetName val="Cuadr_3"/>
      <sheetName val="PUNITARIOS_PARA_241201_2S_xls3"/>
      <sheetName val="OBRAS_SES3"/>
      <sheetName val="gpi_526"/>
      <sheetName val="vea_374"/>
      <sheetName val="PUNITARIOS_PARA_241201_2S16"/>
      <sheetName val="PR_116"/>
      <sheetName val="ESTADO_RED_TEC16"/>
      <sheetName val="PREACTA_1016"/>
      <sheetName val="PREACTA_916"/>
      <sheetName val="gpi_5263"/>
      <sheetName val="vea_3743"/>
      <sheetName val="c2_5y2_616"/>
      <sheetName val="5__ELECTRICO2"/>
      <sheetName val="ITEMS_NO_REVISTOS2"/>
      <sheetName val="APU_ELECTRICOS2"/>
      <sheetName val="2,2,6,1_Pilotes_0,302"/>
      <sheetName val="APU_NO_PREVISTO2"/>
      <sheetName val="PPTA_(3)2"/>
      <sheetName val="PPTA_(2)2"/>
      <sheetName val="Cuadr_2"/>
      <sheetName val="PUNITARIOS_PARA_241201_2S_xls2"/>
      <sheetName val="OBRAS_SES2"/>
      <sheetName val="gpi_5262"/>
      <sheetName val="vea_3742"/>
      <sheetName val="c2_5y2_615"/>
      <sheetName val="5__ELECTRICO1"/>
      <sheetName val="ITEMS_NO_REVISTOS1"/>
      <sheetName val="APU_ELECTRICOS1"/>
      <sheetName val="2,2,6,1_Pilotes_0,301"/>
      <sheetName val="APU_NO_PREVISTO1"/>
      <sheetName val="PPTA_(3)1"/>
      <sheetName val="PPTA_(2)1"/>
      <sheetName val="Cuadr_1"/>
      <sheetName val="PUNITARIOS_PARA_241201_2S_xls1"/>
      <sheetName val="OBRAS_SES1"/>
      <sheetName val="gpi_5261"/>
      <sheetName val="vea_3741"/>
      <sheetName val="5__ELECTRICO"/>
      <sheetName val="ITEMS_NO_REVISTOS"/>
      <sheetName val="APU_ELECTRICOS"/>
      <sheetName val="2,2,6,1_Pilotes_0,30"/>
      <sheetName val="APU_NO_PREVISTO"/>
      <sheetName val="PPTA_(3)"/>
      <sheetName val="PPTA_(2)"/>
      <sheetName val="Cuadr_"/>
      <sheetName val="PUNITARIOS_PARA_241201_2S_xls"/>
      <sheetName val="OBRAS_SES"/>
      <sheetName val="for 6"/>
      <sheetName val="glvc"/>
      <sheetName val="TABLAS"/>
      <sheetName val="CURVA"/>
      <sheetName val="APU"/>
      <sheetName val="costos oficina"/>
      <sheetName val="costos campamento"/>
      <sheetName val="días habiles 2015"/>
      <sheetName val="BASE"/>
      <sheetName val="CHINCHINA FINAL . A CEROS"/>
      <sheetName val="Memoria de calculo"/>
      <sheetName val="Poblacion"/>
      <sheetName val="DEST. MEDIOS"/>
      <sheetName val="COMBUASF"/>
      <sheetName val="BALCRUDO"/>
      <sheetName val="CARGASPROC."/>
      <sheetName val="G L P  FINAL"/>
      <sheetName val="Cálculo"/>
      <sheetName val="STRSUMM0"/>
      <sheetName val="PREACTA_Y_CONTRATISTAS"/>
      <sheetName val="Tarifa_MT"/>
      <sheetName val="PLAN_DE_INVERSION_ANTICIPO"/>
      <sheetName val="inv_mensual"/>
      <sheetName val="borrador_flujo_inv"/>
      <sheetName val="PREACTA_Y_CONTRATISTAS1"/>
      <sheetName val="Tarifa_MT1"/>
      <sheetName val="PLAN_DE_INVERSION_ANTICIPO1"/>
      <sheetName val="inv_mensual1"/>
      <sheetName val="borrador_flujo_inv1"/>
      <sheetName val="ACTA MODIFICACIÓN CIVIL"/>
      <sheetName val="EVA"/>
      <sheetName val="AIU"/>
      <sheetName val="Program"/>
      <sheetName val="@RISK - Correlaciones"/>
      <sheetName val="Acta"/>
      <sheetName val="devdics"/>
      <sheetName val="Bases 2A"/>
      <sheetName val="factor"/>
      <sheetName val="Estado Resumen"/>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refreshError="1"/>
      <sheetData sheetId="187"/>
      <sheetData sheetId="188"/>
      <sheetData sheetId="189" refreshError="1"/>
      <sheetData sheetId="190"/>
      <sheetData sheetId="191"/>
      <sheetData sheetId="192"/>
      <sheetData sheetId="193"/>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refreshError="1"/>
      <sheetData sheetId="374" refreshError="1"/>
      <sheetData sheetId="375" refreshError="1"/>
      <sheetData sheetId="376" refreshError="1"/>
      <sheetData sheetId="377"/>
      <sheetData sheetId="378"/>
      <sheetData sheetId="379"/>
      <sheetData sheetId="380" refreshError="1"/>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sheetData sheetId="2"/>
      <sheetData sheetId="3"/>
      <sheetData sheetId="4"/>
      <sheetData sheetId="5"/>
      <sheetData sheetId="6"/>
      <sheetData sheetId="7"/>
      <sheetData sheetId="8"/>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materiales"/>
      <sheetName val="otros"/>
      <sheetName val="Insumos"/>
      <sheetName val="APU"/>
      <sheetName val="COSTOS_OFICINA"/>
      <sheetName val="COSTOS_CAMPAMENTO"/>
      <sheetName val="DATOS"/>
      <sheetName val="Presup Av 1o de mayo con 73a "/>
      <sheetName val="BASE"/>
      <sheetName val="Res-Accide-10"/>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2"/>
  <sheetViews>
    <sheetView tabSelected="1" topLeftCell="A33" zoomScale="85" zoomScaleNormal="85" workbookViewId="0">
      <selection activeCell="S19" sqref="S18:S19"/>
    </sheetView>
  </sheetViews>
  <sheetFormatPr baseColWidth="10" defaultColWidth="11.42578125" defaultRowHeight="13.5" x14ac:dyDescent="0.25"/>
  <cols>
    <col min="1" max="1" width="11.42578125" style="62"/>
    <col min="2" max="3" width="11.42578125" style="63"/>
    <col min="4" max="4" width="43.7109375" style="63" customWidth="1"/>
    <col min="5" max="6" width="11.42578125" style="63"/>
    <col min="7" max="7" width="12.5703125" style="63" customWidth="1"/>
    <col min="8" max="8" width="13.7109375" style="63" customWidth="1"/>
    <col min="9" max="9" width="11.42578125" style="63"/>
    <col min="10" max="10" width="15.140625" style="63" customWidth="1"/>
    <col min="11" max="11" width="25" style="63" customWidth="1"/>
    <col min="12" max="12" width="20.7109375" style="63" customWidth="1"/>
    <col min="13" max="13" width="16.28515625" style="63" customWidth="1"/>
    <col min="14" max="14" width="11.42578125" style="63"/>
    <col min="15" max="16384" width="11.42578125" style="62"/>
  </cols>
  <sheetData>
    <row r="1" spans="1:13" ht="15" x14ac:dyDescent="0.25">
      <c r="C1" s="64"/>
      <c r="D1" s="64"/>
      <c r="E1" s="64"/>
      <c r="F1" s="64"/>
      <c r="G1" s="64"/>
      <c r="H1" s="64"/>
      <c r="I1" s="64"/>
      <c r="J1" s="64"/>
      <c r="K1" s="64"/>
      <c r="L1" s="64"/>
      <c r="M1" s="64"/>
    </row>
    <row r="2" spans="1:13" ht="20.25" x14ac:dyDescent="0.3">
      <c r="C2" s="162" t="s">
        <v>0</v>
      </c>
      <c r="D2" s="163"/>
      <c r="E2" s="163"/>
      <c r="F2" s="163"/>
      <c r="G2" s="163"/>
      <c r="H2" s="163"/>
      <c r="I2" s="163"/>
      <c r="J2" s="163"/>
      <c r="K2" s="163"/>
      <c r="L2" s="163"/>
      <c r="M2" s="164"/>
    </row>
    <row r="3" spans="1:13" ht="15" x14ac:dyDescent="0.25">
      <c r="C3" s="64"/>
      <c r="D3" s="64"/>
      <c r="E3" s="64"/>
      <c r="F3" s="64"/>
      <c r="G3" s="64"/>
      <c r="H3" s="64"/>
      <c r="I3" s="64"/>
      <c r="J3" s="64"/>
      <c r="K3" s="64"/>
      <c r="L3" s="64"/>
      <c r="M3" s="64"/>
    </row>
    <row r="4" spans="1:13" ht="41.25" customHeight="1" x14ac:dyDescent="0.25">
      <c r="C4" s="158" t="s">
        <v>1</v>
      </c>
      <c r="D4" s="159"/>
      <c r="E4" s="159"/>
      <c r="F4" s="159"/>
      <c r="G4" s="159"/>
      <c r="H4" s="159"/>
      <c r="I4" s="159"/>
      <c r="J4" s="159"/>
      <c r="K4" s="159"/>
      <c r="L4" s="159"/>
      <c r="M4" s="160"/>
    </row>
    <row r="5" spans="1:13" ht="42.75" customHeight="1" thickBot="1" x14ac:dyDescent="0.3">
      <c r="A5" s="65"/>
      <c r="C5" s="66" t="s">
        <v>2</v>
      </c>
      <c r="D5" s="67" t="s">
        <v>3</v>
      </c>
      <c r="E5" s="67" t="s">
        <v>4</v>
      </c>
      <c r="F5" s="67" t="s">
        <v>5</v>
      </c>
      <c r="G5" s="67" t="s">
        <v>6</v>
      </c>
      <c r="H5" s="67" t="s">
        <v>7</v>
      </c>
      <c r="I5" s="67" t="s">
        <v>8</v>
      </c>
      <c r="J5" s="67" t="s">
        <v>83</v>
      </c>
      <c r="K5" s="67" t="s">
        <v>9</v>
      </c>
      <c r="L5" s="67" t="s">
        <v>10</v>
      </c>
      <c r="M5" s="68" t="s">
        <v>11</v>
      </c>
    </row>
    <row r="6" spans="1:13" x14ac:dyDescent="0.25">
      <c r="C6" s="69">
        <v>1</v>
      </c>
      <c r="D6" s="70" t="s">
        <v>12</v>
      </c>
      <c r="E6" s="71"/>
      <c r="F6" s="72"/>
      <c r="G6" s="73"/>
      <c r="H6" s="72"/>
      <c r="I6" s="74"/>
      <c r="J6" s="74"/>
      <c r="K6" s="73"/>
      <c r="L6" s="72"/>
      <c r="M6" s="75"/>
    </row>
    <row r="7" spans="1:13" x14ac:dyDescent="0.25">
      <c r="C7" s="76" t="s">
        <v>13</v>
      </c>
      <c r="D7" s="77" t="s">
        <v>14</v>
      </c>
      <c r="E7" s="78" t="s">
        <v>15</v>
      </c>
      <c r="F7" s="79">
        <v>0.28000000000000003</v>
      </c>
      <c r="G7" s="80">
        <v>4000000</v>
      </c>
      <c r="H7" s="81">
        <v>1.53</v>
      </c>
      <c r="I7" s="78">
        <v>4</v>
      </c>
      <c r="J7" s="82">
        <f>ROUND(F7*G7*H7*I7,0)</f>
        <v>6854400</v>
      </c>
      <c r="K7" s="118"/>
      <c r="L7" s="83" t="e">
        <f>'FP 1'!F43</f>
        <v>#DIV/0!</v>
      </c>
      <c r="M7" s="84" t="e">
        <f>ROUND(F7*K7*L7*I7,0)</f>
        <v>#DIV/0!</v>
      </c>
    </row>
    <row r="8" spans="1:13" x14ac:dyDescent="0.25">
      <c r="C8" s="76" t="s">
        <v>16</v>
      </c>
      <c r="D8" s="77" t="s">
        <v>17</v>
      </c>
      <c r="E8" s="78" t="s">
        <v>15</v>
      </c>
      <c r="F8" s="85">
        <v>1</v>
      </c>
      <c r="G8" s="80">
        <v>2800000</v>
      </c>
      <c r="H8" s="81">
        <v>1.64</v>
      </c>
      <c r="I8" s="78">
        <v>4</v>
      </c>
      <c r="J8" s="82">
        <f>ROUND(F8*G8*H8*I8,0)</f>
        <v>18368000</v>
      </c>
      <c r="K8" s="118"/>
      <c r="L8" s="83" t="e">
        <f>'FP 1'!H43</f>
        <v>#DIV/0!</v>
      </c>
      <c r="M8" s="84" t="e">
        <f>ROUND(F8*K8*L8*I8,0)</f>
        <v>#DIV/0!</v>
      </c>
    </row>
    <row r="9" spans="1:13" x14ac:dyDescent="0.25">
      <c r="C9" s="86">
        <v>2</v>
      </c>
      <c r="D9" s="87" t="s">
        <v>18</v>
      </c>
      <c r="E9" s="88" t="s">
        <v>19</v>
      </c>
      <c r="F9" s="89"/>
      <c r="G9" s="90">
        <v>2112000</v>
      </c>
      <c r="H9" s="161"/>
      <c r="I9" s="88">
        <v>1</v>
      </c>
      <c r="J9" s="82">
        <f>ROUND(G9*I9,0)</f>
        <v>2112000</v>
      </c>
      <c r="K9" s="119"/>
      <c r="L9" s="91"/>
      <c r="M9" s="84">
        <f>ROUND(I9*K9,0)</f>
        <v>0</v>
      </c>
    </row>
    <row r="10" spans="1:13" x14ac:dyDescent="0.25">
      <c r="C10" s="86">
        <v>3</v>
      </c>
      <c r="D10" s="87" t="s">
        <v>20</v>
      </c>
      <c r="E10" s="88" t="s">
        <v>19</v>
      </c>
      <c r="F10" s="92"/>
      <c r="G10" s="90">
        <v>5389120</v>
      </c>
      <c r="H10" s="161"/>
      <c r="I10" s="93">
        <v>1</v>
      </c>
      <c r="J10" s="82">
        <f>ROUND(G10*I10,0)</f>
        <v>5389120</v>
      </c>
      <c r="K10" s="119"/>
      <c r="L10" s="91"/>
      <c r="M10" s="84">
        <f t="shared" ref="M10:M11" si="0">ROUND(I10*K10,0)</f>
        <v>0</v>
      </c>
    </row>
    <row r="11" spans="1:13" x14ac:dyDescent="0.25">
      <c r="C11" s="86">
        <v>4</v>
      </c>
      <c r="D11" s="87" t="s">
        <v>21</v>
      </c>
      <c r="E11" s="88" t="s">
        <v>19</v>
      </c>
      <c r="F11" s="92"/>
      <c r="G11" s="90">
        <v>213840</v>
      </c>
      <c r="H11" s="161"/>
      <c r="I11" s="93">
        <v>1</v>
      </c>
      <c r="J11" s="82">
        <f>ROUND(G11*I11,0)</f>
        <v>213840</v>
      </c>
      <c r="K11" s="119"/>
      <c r="L11" s="91"/>
      <c r="M11" s="84">
        <f t="shared" si="0"/>
        <v>0</v>
      </c>
    </row>
    <row r="12" spans="1:13" ht="46.5" customHeight="1" x14ac:dyDescent="0.25">
      <c r="C12" s="86">
        <v>5</v>
      </c>
      <c r="D12" s="152" t="s">
        <v>22</v>
      </c>
      <c r="E12" s="152"/>
      <c r="F12" s="152"/>
      <c r="G12" s="152"/>
      <c r="H12" s="94">
        <v>0.01</v>
      </c>
      <c r="I12" s="95"/>
      <c r="J12" s="96">
        <f>ROUND(H12*(J7+J8+J9),0)</f>
        <v>273344</v>
      </c>
      <c r="K12" s="97" t="s">
        <v>23</v>
      </c>
      <c r="L12" s="120"/>
      <c r="M12" s="98" t="e">
        <f>ROUND(L12*(M7+M8+M9),0)</f>
        <v>#DIV/0!</v>
      </c>
    </row>
    <row r="13" spans="1:13" ht="45.75" customHeight="1" x14ac:dyDescent="0.25">
      <c r="C13" s="86">
        <v>6</v>
      </c>
      <c r="D13" s="152" t="s">
        <v>24</v>
      </c>
      <c r="E13" s="152"/>
      <c r="F13" s="152"/>
      <c r="G13" s="152"/>
      <c r="H13" s="94">
        <v>0.06</v>
      </c>
      <c r="I13" s="95"/>
      <c r="J13" s="96">
        <f>ROUND(H13*(J7+J8+J9+J10+J11),0)</f>
        <v>1976242</v>
      </c>
      <c r="K13" s="97" t="s">
        <v>24</v>
      </c>
      <c r="L13" s="120"/>
      <c r="M13" s="98" t="e">
        <f>ROUND(L13*(M7+M8+M9+M10+M11),0)</f>
        <v>#DIV/0!</v>
      </c>
    </row>
    <row r="14" spans="1:13" x14ac:dyDescent="0.25">
      <c r="C14" s="153" t="s">
        <v>25</v>
      </c>
      <c r="D14" s="154"/>
      <c r="E14" s="154"/>
      <c r="F14" s="154"/>
      <c r="G14" s="154"/>
      <c r="H14" s="154"/>
      <c r="I14" s="154"/>
      <c r="J14" s="99">
        <f>ROUND(SUM(J7:J13),0)</f>
        <v>35186946</v>
      </c>
      <c r="K14" s="155" t="s">
        <v>25</v>
      </c>
      <c r="L14" s="155"/>
      <c r="M14" s="100" t="e">
        <f>SUM(M7:M13)</f>
        <v>#DIV/0!</v>
      </c>
    </row>
    <row r="15" spans="1:13" x14ac:dyDescent="0.25">
      <c r="C15" s="156" t="s">
        <v>26</v>
      </c>
      <c r="D15" s="157"/>
      <c r="E15" s="157"/>
      <c r="F15" s="157"/>
      <c r="G15" s="157"/>
      <c r="H15" s="157"/>
      <c r="I15" s="101">
        <v>0.19</v>
      </c>
      <c r="J15" s="102">
        <f>ROUND(I15*J14,0)</f>
        <v>6685520</v>
      </c>
      <c r="K15" s="103" t="s">
        <v>27</v>
      </c>
      <c r="L15" s="121"/>
      <c r="M15" s="100" t="e">
        <f>L15*M14</f>
        <v>#DIV/0!</v>
      </c>
    </row>
    <row r="16" spans="1:13" ht="36.75" customHeight="1" thickBot="1" x14ac:dyDescent="0.3">
      <c r="C16" s="144" t="s">
        <v>28</v>
      </c>
      <c r="D16" s="145"/>
      <c r="E16" s="145"/>
      <c r="F16" s="145"/>
      <c r="G16" s="145"/>
      <c r="H16" s="145"/>
      <c r="I16" s="145"/>
      <c r="J16" s="104">
        <f>ROUND(J14+J15,0)</f>
        <v>41872466</v>
      </c>
      <c r="K16" s="146" t="s">
        <v>29</v>
      </c>
      <c r="L16" s="147"/>
      <c r="M16" s="105" t="e">
        <f>M14+M15</f>
        <v>#DIV/0!</v>
      </c>
    </row>
    <row r="18" spans="3:13" ht="45" customHeight="1" x14ac:dyDescent="0.25">
      <c r="C18" s="158" t="s">
        <v>86</v>
      </c>
      <c r="D18" s="159"/>
      <c r="E18" s="159"/>
      <c r="F18" s="159"/>
      <c r="G18" s="159"/>
      <c r="H18" s="159"/>
      <c r="I18" s="159"/>
      <c r="J18" s="159"/>
      <c r="K18" s="159"/>
      <c r="L18" s="159"/>
      <c r="M18" s="160"/>
    </row>
    <row r="19" spans="3:13" ht="42" customHeight="1" x14ac:dyDescent="0.25">
      <c r="C19" s="66" t="s">
        <v>2</v>
      </c>
      <c r="D19" s="67" t="s">
        <v>3</v>
      </c>
      <c r="E19" s="67" t="s">
        <v>4</v>
      </c>
      <c r="F19" s="67" t="s">
        <v>5</v>
      </c>
      <c r="G19" s="67" t="s">
        <v>6</v>
      </c>
      <c r="H19" s="67" t="s">
        <v>7</v>
      </c>
      <c r="I19" s="67" t="s">
        <v>8</v>
      </c>
      <c r="J19" s="67" t="s">
        <v>83</v>
      </c>
      <c r="K19" s="67" t="s">
        <v>9</v>
      </c>
      <c r="L19" s="67" t="s">
        <v>10</v>
      </c>
      <c r="M19" s="68" t="s">
        <v>11</v>
      </c>
    </row>
    <row r="20" spans="3:13" x14ac:dyDescent="0.25">
      <c r="C20" s="69">
        <v>1</v>
      </c>
      <c r="D20" s="70" t="s">
        <v>12</v>
      </c>
      <c r="E20" s="71"/>
      <c r="F20" s="72"/>
      <c r="G20" s="73"/>
      <c r="H20" s="72"/>
      <c r="I20" s="74"/>
      <c r="J20" s="74"/>
      <c r="K20" s="73"/>
      <c r="L20" s="72"/>
      <c r="M20" s="75"/>
    </row>
    <row r="21" spans="3:13" x14ac:dyDescent="0.25">
      <c r="C21" s="76" t="s">
        <v>13</v>
      </c>
      <c r="D21" s="77" t="s">
        <v>14</v>
      </c>
      <c r="E21" s="78" t="s">
        <v>15</v>
      </c>
      <c r="F21" s="106">
        <v>5.1999999999999998E-2</v>
      </c>
      <c r="G21" s="80">
        <v>4000000</v>
      </c>
      <c r="H21" s="107">
        <v>1.53</v>
      </c>
      <c r="I21" s="78">
        <v>3</v>
      </c>
      <c r="J21" s="82">
        <f>ROUND(F21*G21*H21*I21,0)</f>
        <v>954720</v>
      </c>
      <c r="K21" s="91">
        <f>K7</f>
        <v>0</v>
      </c>
      <c r="L21" s="83" t="e">
        <f>'FP 1'!F43</f>
        <v>#DIV/0!</v>
      </c>
      <c r="M21" s="84" t="e">
        <f>ROUND(F21*K21*L21*I21,0)</f>
        <v>#DIV/0!</v>
      </c>
    </row>
    <row r="22" spans="3:13" x14ac:dyDescent="0.25">
      <c r="C22" s="76" t="s">
        <v>16</v>
      </c>
      <c r="D22" s="77" t="s">
        <v>17</v>
      </c>
      <c r="E22" s="78" t="s">
        <v>15</v>
      </c>
      <c r="F22" s="108">
        <v>1</v>
      </c>
      <c r="G22" s="80">
        <v>2300000</v>
      </c>
      <c r="H22" s="107">
        <v>1.66</v>
      </c>
      <c r="I22" s="78">
        <v>3</v>
      </c>
      <c r="J22" s="82">
        <f>ROUND(F22*G22*H22*I22,0)</f>
        <v>11454000</v>
      </c>
      <c r="K22" s="118"/>
      <c r="L22" s="83" t="e">
        <f>'FP 1'!J43</f>
        <v>#DIV/0!</v>
      </c>
      <c r="M22" s="84" t="e">
        <f>ROUND(F22*K22*L22*I22,0)</f>
        <v>#DIV/0!</v>
      </c>
    </row>
    <row r="23" spans="3:13" x14ac:dyDescent="0.25">
      <c r="C23" s="86">
        <v>2</v>
      </c>
      <c r="D23" s="87" t="s">
        <v>18</v>
      </c>
      <c r="E23" s="88" t="s">
        <v>19</v>
      </c>
      <c r="F23" s="89"/>
      <c r="G23" s="90">
        <v>1296000</v>
      </c>
      <c r="H23" s="161"/>
      <c r="I23" s="88">
        <v>1</v>
      </c>
      <c r="J23" s="82">
        <f>ROUND(G23*I23,0)</f>
        <v>1296000</v>
      </c>
      <c r="K23" s="119"/>
      <c r="L23" s="91"/>
      <c r="M23" s="84">
        <f>ROUND(I23*K23,0)</f>
        <v>0</v>
      </c>
    </row>
    <row r="24" spans="3:13" x14ac:dyDescent="0.25">
      <c r="C24" s="86">
        <v>3</v>
      </c>
      <c r="D24" s="87" t="s">
        <v>20</v>
      </c>
      <c r="E24" s="88" t="s">
        <v>19</v>
      </c>
      <c r="F24" s="92"/>
      <c r="G24" s="90">
        <v>3306960</v>
      </c>
      <c r="H24" s="161"/>
      <c r="I24" s="93">
        <v>1</v>
      </c>
      <c r="J24" s="82">
        <f>ROUND(G24*I24,0)</f>
        <v>3306960</v>
      </c>
      <c r="K24" s="119"/>
      <c r="L24" s="91"/>
      <c r="M24" s="84">
        <f t="shared" ref="M24:M25" si="1">ROUND(I24*K24,0)</f>
        <v>0</v>
      </c>
    </row>
    <row r="25" spans="3:13" x14ac:dyDescent="0.25">
      <c r="C25" s="86">
        <v>4</v>
      </c>
      <c r="D25" s="87" t="s">
        <v>21</v>
      </c>
      <c r="E25" s="88" t="s">
        <v>19</v>
      </c>
      <c r="F25" s="92"/>
      <c r="G25" s="90">
        <v>131220</v>
      </c>
      <c r="H25" s="161"/>
      <c r="I25" s="93">
        <v>1</v>
      </c>
      <c r="J25" s="82">
        <f>ROUND(G25*I25,0)</f>
        <v>131220</v>
      </c>
      <c r="K25" s="119"/>
      <c r="L25" s="91"/>
      <c r="M25" s="84">
        <f t="shared" si="1"/>
        <v>0</v>
      </c>
    </row>
    <row r="26" spans="3:13" ht="45" customHeight="1" x14ac:dyDescent="0.25">
      <c r="C26" s="86">
        <v>5</v>
      </c>
      <c r="D26" s="152" t="s">
        <v>22</v>
      </c>
      <c r="E26" s="152"/>
      <c r="F26" s="152"/>
      <c r="G26" s="152"/>
      <c r="H26" s="94">
        <v>0.01</v>
      </c>
      <c r="I26" s="95"/>
      <c r="J26" s="96">
        <f>ROUND(H26*(J21+J22+J23),0)</f>
        <v>137047</v>
      </c>
      <c r="K26" s="97" t="s">
        <v>23</v>
      </c>
      <c r="L26" s="120"/>
      <c r="M26" s="98" t="e">
        <f>ROUND(L26*(M21+M22+M23),0)</f>
        <v>#DIV/0!</v>
      </c>
    </row>
    <row r="27" spans="3:13" ht="44.25" customHeight="1" x14ac:dyDescent="0.25">
      <c r="C27" s="86">
        <v>6</v>
      </c>
      <c r="D27" s="152" t="s">
        <v>24</v>
      </c>
      <c r="E27" s="152"/>
      <c r="F27" s="152"/>
      <c r="G27" s="152"/>
      <c r="H27" s="94">
        <v>0.06</v>
      </c>
      <c r="I27" s="95"/>
      <c r="J27" s="96">
        <f>ROUND(H27*(J21+J22+J23+J24+J25),0)</f>
        <v>1028574</v>
      </c>
      <c r="K27" s="97" t="s">
        <v>24</v>
      </c>
      <c r="L27" s="120"/>
      <c r="M27" s="98" t="e">
        <f>ROUND(L27*(M21+M22+M23+M24+M25),0)</f>
        <v>#DIV/0!</v>
      </c>
    </row>
    <row r="28" spans="3:13" x14ac:dyDescent="0.25">
      <c r="C28" s="153" t="s">
        <v>25</v>
      </c>
      <c r="D28" s="154"/>
      <c r="E28" s="154"/>
      <c r="F28" s="154"/>
      <c r="G28" s="154"/>
      <c r="H28" s="154"/>
      <c r="I28" s="154"/>
      <c r="J28" s="99">
        <f>ROUND(SUM(J21:J27),0)</f>
        <v>18308521</v>
      </c>
      <c r="K28" s="155" t="s">
        <v>25</v>
      </c>
      <c r="L28" s="155"/>
      <c r="M28" s="100" t="e">
        <f>SUM(M21:M27)</f>
        <v>#DIV/0!</v>
      </c>
    </row>
    <row r="29" spans="3:13" x14ac:dyDescent="0.25">
      <c r="C29" s="156" t="s">
        <v>26</v>
      </c>
      <c r="D29" s="157"/>
      <c r="E29" s="157"/>
      <c r="F29" s="157"/>
      <c r="G29" s="157"/>
      <c r="H29" s="157"/>
      <c r="I29" s="101">
        <v>0.19</v>
      </c>
      <c r="J29" s="102">
        <f>ROUND(I29*J28,0)</f>
        <v>3478619</v>
      </c>
      <c r="K29" s="103" t="s">
        <v>27</v>
      </c>
      <c r="L29" s="121"/>
      <c r="M29" s="100" t="e">
        <f>L29*M28</f>
        <v>#DIV/0!</v>
      </c>
    </row>
    <row r="30" spans="3:13" ht="26.25" customHeight="1" x14ac:dyDescent="0.25">
      <c r="C30" s="144" t="s">
        <v>28</v>
      </c>
      <c r="D30" s="145"/>
      <c r="E30" s="145"/>
      <c r="F30" s="145"/>
      <c r="G30" s="145"/>
      <c r="H30" s="145"/>
      <c r="I30" s="145"/>
      <c r="J30" s="104">
        <f>ROUND(J28+J29,0)</f>
        <v>21787140</v>
      </c>
      <c r="K30" s="172" t="s">
        <v>29</v>
      </c>
      <c r="L30" s="173"/>
      <c r="M30" s="105" t="e">
        <f>M28+M29</f>
        <v>#DIV/0!</v>
      </c>
    </row>
    <row r="32" spans="3:13" ht="46.5" customHeight="1" x14ac:dyDescent="0.25">
      <c r="C32" s="158" t="s">
        <v>87</v>
      </c>
      <c r="D32" s="159"/>
      <c r="E32" s="159"/>
      <c r="F32" s="159"/>
      <c r="G32" s="159"/>
      <c r="H32" s="159"/>
      <c r="I32" s="159"/>
      <c r="J32" s="159"/>
      <c r="K32" s="159"/>
      <c r="L32" s="159"/>
      <c r="M32" s="160"/>
    </row>
    <row r="33" spans="3:13" ht="38.25" x14ac:dyDescent="0.25">
      <c r="C33" s="66" t="s">
        <v>2</v>
      </c>
      <c r="D33" s="67" t="s">
        <v>3</v>
      </c>
      <c r="E33" s="67" t="s">
        <v>4</v>
      </c>
      <c r="F33" s="67" t="s">
        <v>5</v>
      </c>
      <c r="G33" s="67" t="s">
        <v>6</v>
      </c>
      <c r="H33" s="67" t="s">
        <v>7</v>
      </c>
      <c r="I33" s="67" t="s">
        <v>8</v>
      </c>
      <c r="J33" s="67" t="s">
        <v>83</v>
      </c>
      <c r="K33" s="67" t="s">
        <v>9</v>
      </c>
      <c r="L33" s="67" t="s">
        <v>10</v>
      </c>
      <c r="M33" s="68" t="s">
        <v>11</v>
      </c>
    </row>
    <row r="34" spans="3:13" x14ac:dyDescent="0.25">
      <c r="C34" s="69">
        <v>1</v>
      </c>
      <c r="D34" s="70" t="s">
        <v>12</v>
      </c>
      <c r="E34" s="71"/>
      <c r="F34" s="72"/>
      <c r="G34" s="73"/>
      <c r="H34" s="72"/>
      <c r="I34" s="74"/>
      <c r="J34" s="74"/>
      <c r="K34" s="73"/>
      <c r="L34" s="72"/>
      <c r="M34" s="75"/>
    </row>
    <row r="35" spans="3:13" x14ac:dyDescent="0.25">
      <c r="C35" s="76" t="s">
        <v>13</v>
      </c>
      <c r="D35" s="77" t="s">
        <v>14</v>
      </c>
      <c r="E35" s="78" t="s">
        <v>15</v>
      </c>
      <c r="F35" s="106">
        <v>3.2000000000000001E-2</v>
      </c>
      <c r="G35" s="80">
        <v>4000000</v>
      </c>
      <c r="H35" s="107">
        <v>1.53</v>
      </c>
      <c r="I35" s="78">
        <v>3</v>
      </c>
      <c r="J35" s="109">
        <f>ROUND(F35*G35*H35*I35,0)</f>
        <v>587520</v>
      </c>
      <c r="K35" s="91">
        <f>K7</f>
        <v>0</v>
      </c>
      <c r="L35" s="83" t="e">
        <f>'FP 1'!F43</f>
        <v>#DIV/0!</v>
      </c>
      <c r="M35" s="84" t="e">
        <f>ROUND(F35*K35*L35*I35,0)</f>
        <v>#DIV/0!</v>
      </c>
    </row>
    <row r="36" spans="3:13" x14ac:dyDescent="0.25">
      <c r="C36" s="76" t="s">
        <v>16</v>
      </c>
      <c r="D36" s="77" t="s">
        <v>17</v>
      </c>
      <c r="E36" s="78" t="s">
        <v>15</v>
      </c>
      <c r="F36" s="108">
        <v>0.5</v>
      </c>
      <c r="G36" s="80">
        <v>2500000</v>
      </c>
      <c r="H36" s="107">
        <v>1.65</v>
      </c>
      <c r="I36" s="78">
        <v>3</v>
      </c>
      <c r="J36" s="109">
        <f>ROUND(F36*G36*H36*I36,0)</f>
        <v>6187500</v>
      </c>
      <c r="K36" s="118"/>
      <c r="L36" s="83" t="e">
        <f>'FP 1'!L43</f>
        <v>#DIV/0!</v>
      </c>
      <c r="M36" s="84" t="e">
        <f>ROUND(F36*K36*L36*I36,0)</f>
        <v>#DIV/0!</v>
      </c>
    </row>
    <row r="37" spans="3:13" x14ac:dyDescent="0.25">
      <c r="C37" s="86">
        <v>2</v>
      </c>
      <c r="D37" s="87" t="s">
        <v>18</v>
      </c>
      <c r="E37" s="88" t="s">
        <v>19</v>
      </c>
      <c r="F37" s="89"/>
      <c r="G37" s="90">
        <v>720000</v>
      </c>
      <c r="H37" s="161"/>
      <c r="I37" s="88">
        <v>1</v>
      </c>
      <c r="J37" s="109">
        <f>ROUND(G37*I37,0)</f>
        <v>720000</v>
      </c>
      <c r="K37" s="119"/>
      <c r="L37" s="91"/>
      <c r="M37" s="84">
        <f>ROUND(I37*K37,0)</f>
        <v>0</v>
      </c>
    </row>
    <row r="38" spans="3:13" x14ac:dyDescent="0.25">
      <c r="C38" s="86">
        <v>3</v>
      </c>
      <c r="D38" s="87" t="s">
        <v>20</v>
      </c>
      <c r="E38" s="88" t="s">
        <v>19</v>
      </c>
      <c r="F38" s="92"/>
      <c r="G38" s="90">
        <v>1837200</v>
      </c>
      <c r="H38" s="161"/>
      <c r="I38" s="93">
        <v>1</v>
      </c>
      <c r="J38" s="109">
        <f>ROUND(G38*I38,0)</f>
        <v>1837200</v>
      </c>
      <c r="K38" s="119"/>
      <c r="L38" s="91"/>
      <c r="M38" s="84">
        <f t="shared" ref="M38:M39" si="2">ROUND(I38*K38,0)</f>
        <v>0</v>
      </c>
    </row>
    <row r="39" spans="3:13" x14ac:dyDescent="0.25">
      <c r="C39" s="86">
        <v>4</v>
      </c>
      <c r="D39" s="87" t="s">
        <v>21</v>
      </c>
      <c r="E39" s="88" t="s">
        <v>19</v>
      </c>
      <c r="F39" s="92"/>
      <c r="G39" s="90">
        <v>72900</v>
      </c>
      <c r="H39" s="161"/>
      <c r="I39" s="93">
        <v>1</v>
      </c>
      <c r="J39" s="109">
        <f>ROUND(G39*I39,0)</f>
        <v>72900</v>
      </c>
      <c r="K39" s="119"/>
      <c r="L39" s="91"/>
      <c r="M39" s="84">
        <f t="shared" si="2"/>
        <v>0</v>
      </c>
    </row>
    <row r="40" spans="3:13" ht="39" x14ac:dyDescent="0.25">
      <c r="C40" s="86">
        <v>5</v>
      </c>
      <c r="D40" s="152" t="s">
        <v>22</v>
      </c>
      <c r="E40" s="152"/>
      <c r="F40" s="152"/>
      <c r="G40" s="152"/>
      <c r="H40" s="94">
        <v>0.01</v>
      </c>
      <c r="I40" s="95"/>
      <c r="J40" s="110">
        <f>ROUND(H40*(J35+J36+J37),0)</f>
        <v>74950</v>
      </c>
      <c r="K40" s="97" t="s">
        <v>23</v>
      </c>
      <c r="L40" s="120"/>
      <c r="M40" s="98" t="e">
        <f>ROUND(L40*(M35+M36+M37),0)</f>
        <v>#DIV/0!</v>
      </c>
    </row>
    <row r="41" spans="3:13" ht="39" x14ac:dyDescent="0.25">
      <c r="C41" s="86">
        <v>6</v>
      </c>
      <c r="D41" s="152" t="s">
        <v>24</v>
      </c>
      <c r="E41" s="152"/>
      <c r="F41" s="152"/>
      <c r="G41" s="152"/>
      <c r="H41" s="94">
        <v>0.06</v>
      </c>
      <c r="I41" s="95"/>
      <c r="J41" s="110">
        <f>ROUND(H41*(J35+J36+J37+J38+J39),0)</f>
        <v>564307</v>
      </c>
      <c r="K41" s="97" t="s">
        <v>24</v>
      </c>
      <c r="L41" s="120"/>
      <c r="M41" s="98" t="e">
        <f>ROUND(L41*(M35+M36+M37+M38+M39),0)</f>
        <v>#DIV/0!</v>
      </c>
    </row>
    <row r="42" spans="3:13" x14ac:dyDescent="0.25">
      <c r="C42" s="153" t="s">
        <v>25</v>
      </c>
      <c r="D42" s="154"/>
      <c r="E42" s="154"/>
      <c r="F42" s="154"/>
      <c r="G42" s="154"/>
      <c r="H42" s="154"/>
      <c r="I42" s="154"/>
      <c r="J42" s="99">
        <f>ROUND(SUM(J35:J41),0)</f>
        <v>10044377</v>
      </c>
      <c r="K42" s="155" t="s">
        <v>25</v>
      </c>
      <c r="L42" s="155"/>
      <c r="M42" s="100" t="e">
        <f>SUM(M35:M41)</f>
        <v>#DIV/0!</v>
      </c>
    </row>
    <row r="43" spans="3:13" x14ac:dyDescent="0.25">
      <c r="C43" s="156" t="s">
        <v>26</v>
      </c>
      <c r="D43" s="157"/>
      <c r="E43" s="157"/>
      <c r="F43" s="157"/>
      <c r="G43" s="157"/>
      <c r="H43" s="157"/>
      <c r="I43" s="101">
        <v>0.19</v>
      </c>
      <c r="J43" s="102">
        <f>ROUND(I43*J42,0)</f>
        <v>1908432</v>
      </c>
      <c r="K43" s="103" t="s">
        <v>27</v>
      </c>
      <c r="L43" s="121"/>
      <c r="M43" s="100" t="e">
        <f>L43*M42</f>
        <v>#DIV/0!</v>
      </c>
    </row>
    <row r="44" spans="3:13" ht="39.75" customHeight="1" x14ac:dyDescent="0.25">
      <c r="C44" s="144" t="s">
        <v>28</v>
      </c>
      <c r="D44" s="145"/>
      <c r="E44" s="145"/>
      <c r="F44" s="145"/>
      <c r="G44" s="145"/>
      <c r="H44" s="145"/>
      <c r="I44" s="145"/>
      <c r="J44" s="104">
        <f>ROUND(J42+J43,0)</f>
        <v>11952809</v>
      </c>
      <c r="K44" s="146" t="s">
        <v>29</v>
      </c>
      <c r="L44" s="147"/>
      <c r="M44" s="105" t="e">
        <f>M42+M43</f>
        <v>#DIV/0!</v>
      </c>
    </row>
    <row r="46" spans="3:13" ht="51" customHeight="1" x14ac:dyDescent="0.25">
      <c r="C46" s="158" t="s">
        <v>88</v>
      </c>
      <c r="D46" s="159"/>
      <c r="E46" s="159"/>
      <c r="F46" s="159"/>
      <c r="G46" s="159"/>
      <c r="H46" s="159"/>
      <c r="I46" s="159"/>
      <c r="J46" s="159"/>
      <c r="K46" s="159"/>
      <c r="L46" s="159"/>
      <c r="M46" s="160"/>
    </row>
    <row r="47" spans="3:13" ht="57" customHeight="1" x14ac:dyDescent="0.25">
      <c r="C47" s="66" t="s">
        <v>2</v>
      </c>
      <c r="D47" s="67" t="s">
        <v>3</v>
      </c>
      <c r="E47" s="67" t="s">
        <v>4</v>
      </c>
      <c r="F47" s="67" t="s">
        <v>5</v>
      </c>
      <c r="G47" s="67" t="s">
        <v>6</v>
      </c>
      <c r="H47" s="67" t="s">
        <v>7</v>
      </c>
      <c r="I47" s="67" t="s">
        <v>8</v>
      </c>
      <c r="J47" s="67" t="s">
        <v>83</v>
      </c>
      <c r="K47" s="67" t="s">
        <v>9</v>
      </c>
      <c r="L47" s="67" t="s">
        <v>10</v>
      </c>
      <c r="M47" s="68" t="s">
        <v>11</v>
      </c>
    </row>
    <row r="48" spans="3:13" x14ac:dyDescent="0.25">
      <c r="C48" s="69">
        <v>1</v>
      </c>
      <c r="D48" s="70" t="s">
        <v>12</v>
      </c>
      <c r="E48" s="71"/>
      <c r="F48" s="72"/>
      <c r="G48" s="73"/>
      <c r="H48" s="72"/>
      <c r="I48" s="74"/>
      <c r="J48" s="74"/>
      <c r="K48" s="73"/>
      <c r="L48" s="72"/>
      <c r="M48" s="75"/>
    </row>
    <row r="49" spans="3:13" x14ac:dyDescent="0.25">
      <c r="C49" s="76" t="s">
        <v>13</v>
      </c>
      <c r="D49" s="77" t="s">
        <v>14</v>
      </c>
      <c r="E49" s="78" t="s">
        <v>15</v>
      </c>
      <c r="F49" s="106">
        <v>3.5999999999999997E-2</v>
      </c>
      <c r="G49" s="80">
        <v>4000000</v>
      </c>
      <c r="H49" s="107">
        <v>1.53</v>
      </c>
      <c r="I49" s="78">
        <v>3</v>
      </c>
      <c r="J49" s="109">
        <f>ROUND(F49*G49*H49*I49,0)</f>
        <v>660960</v>
      </c>
      <c r="K49" s="91">
        <f>K7</f>
        <v>0</v>
      </c>
      <c r="L49" s="83" t="e">
        <f>'FP 1'!F43</f>
        <v>#DIV/0!</v>
      </c>
      <c r="M49" s="84" t="e">
        <f>ROUND(F49*K49*L49*I49,0)</f>
        <v>#DIV/0!</v>
      </c>
    </row>
    <row r="50" spans="3:13" x14ac:dyDescent="0.25">
      <c r="C50" s="76" t="s">
        <v>16</v>
      </c>
      <c r="D50" s="77" t="s">
        <v>17</v>
      </c>
      <c r="E50" s="78" t="s">
        <v>15</v>
      </c>
      <c r="F50" s="108">
        <v>0.5</v>
      </c>
      <c r="G50" s="80">
        <v>2500000</v>
      </c>
      <c r="H50" s="107">
        <v>1.65</v>
      </c>
      <c r="I50" s="78">
        <v>3</v>
      </c>
      <c r="J50" s="109">
        <f>ROUND(F50*G50*H50*I50,0)</f>
        <v>6187500</v>
      </c>
      <c r="K50" s="91">
        <f>K36</f>
        <v>0</v>
      </c>
      <c r="L50" s="83" t="e">
        <f>'FP 1'!N43</f>
        <v>#DIV/0!</v>
      </c>
      <c r="M50" s="84" t="e">
        <f>ROUND(F50*K50*L50*I50,0)</f>
        <v>#DIV/0!</v>
      </c>
    </row>
    <row r="51" spans="3:13" x14ac:dyDescent="0.25">
      <c r="C51" s="86">
        <v>2</v>
      </c>
      <c r="D51" s="87" t="s">
        <v>18</v>
      </c>
      <c r="E51" s="88" t="s">
        <v>19</v>
      </c>
      <c r="F51" s="89"/>
      <c r="G51" s="90">
        <v>720000</v>
      </c>
      <c r="H51" s="161"/>
      <c r="I51" s="88">
        <v>1</v>
      </c>
      <c r="J51" s="109">
        <f>ROUND(G51*I51,0)</f>
        <v>720000</v>
      </c>
      <c r="K51" s="119"/>
      <c r="L51" s="91"/>
      <c r="M51" s="84">
        <f>ROUND(I51*K51,0)</f>
        <v>0</v>
      </c>
    </row>
    <row r="52" spans="3:13" x14ac:dyDescent="0.25">
      <c r="C52" s="86">
        <v>3</v>
      </c>
      <c r="D52" s="87" t="s">
        <v>20</v>
      </c>
      <c r="E52" s="88" t="s">
        <v>19</v>
      </c>
      <c r="F52" s="92"/>
      <c r="G52" s="90">
        <v>1837200</v>
      </c>
      <c r="H52" s="161"/>
      <c r="I52" s="93">
        <v>1</v>
      </c>
      <c r="J52" s="109">
        <f>ROUND(G52*I52,0)</f>
        <v>1837200</v>
      </c>
      <c r="K52" s="119"/>
      <c r="L52" s="91"/>
      <c r="M52" s="84">
        <f t="shared" ref="M52:M53" si="3">ROUND(I52*K52,0)</f>
        <v>0</v>
      </c>
    </row>
    <row r="53" spans="3:13" x14ac:dyDescent="0.25">
      <c r="C53" s="86">
        <v>4</v>
      </c>
      <c r="D53" s="87" t="s">
        <v>21</v>
      </c>
      <c r="E53" s="88" t="s">
        <v>19</v>
      </c>
      <c r="F53" s="92"/>
      <c r="G53" s="90">
        <v>72900</v>
      </c>
      <c r="H53" s="161"/>
      <c r="I53" s="93">
        <v>1</v>
      </c>
      <c r="J53" s="109">
        <f>ROUND(G53*I53,0)</f>
        <v>72900</v>
      </c>
      <c r="K53" s="119"/>
      <c r="L53" s="91"/>
      <c r="M53" s="84">
        <f t="shared" si="3"/>
        <v>0</v>
      </c>
    </row>
    <row r="54" spans="3:13" ht="39" x14ac:dyDescent="0.25">
      <c r="C54" s="86">
        <v>5</v>
      </c>
      <c r="D54" s="152" t="s">
        <v>22</v>
      </c>
      <c r="E54" s="152"/>
      <c r="F54" s="152"/>
      <c r="G54" s="152"/>
      <c r="H54" s="94">
        <v>0.01</v>
      </c>
      <c r="I54" s="95"/>
      <c r="J54" s="110">
        <f>ROUND(H54*(J49+J50+J51),0)</f>
        <v>75685</v>
      </c>
      <c r="K54" s="97" t="s">
        <v>23</v>
      </c>
      <c r="L54" s="120"/>
      <c r="M54" s="98" t="e">
        <f>ROUND(L54*(M49+M50+M51),0)</f>
        <v>#DIV/0!</v>
      </c>
    </row>
    <row r="55" spans="3:13" ht="39" x14ac:dyDescent="0.25">
      <c r="C55" s="86">
        <v>6</v>
      </c>
      <c r="D55" s="152" t="s">
        <v>24</v>
      </c>
      <c r="E55" s="152"/>
      <c r="F55" s="152"/>
      <c r="G55" s="152"/>
      <c r="H55" s="94">
        <v>0.06</v>
      </c>
      <c r="I55" s="95"/>
      <c r="J55" s="110">
        <f>ROUND(H55*(J49+J50+J51+J52+J53),0)</f>
        <v>568714</v>
      </c>
      <c r="K55" s="97" t="s">
        <v>24</v>
      </c>
      <c r="L55" s="120"/>
      <c r="M55" s="98" t="e">
        <f>ROUND(L55*(M49+M50+M51+M52+M53),0)</f>
        <v>#DIV/0!</v>
      </c>
    </row>
    <row r="56" spans="3:13" x14ac:dyDescent="0.25">
      <c r="C56" s="153" t="s">
        <v>25</v>
      </c>
      <c r="D56" s="154"/>
      <c r="E56" s="154"/>
      <c r="F56" s="154"/>
      <c r="G56" s="154"/>
      <c r="H56" s="154"/>
      <c r="I56" s="154"/>
      <c r="J56" s="99">
        <f>ROUND(SUM(J49:J55),0)</f>
        <v>10122959</v>
      </c>
      <c r="K56" s="155" t="s">
        <v>25</v>
      </c>
      <c r="L56" s="155"/>
      <c r="M56" s="100" t="e">
        <f>SUM(M49:M55)</f>
        <v>#DIV/0!</v>
      </c>
    </row>
    <row r="57" spans="3:13" x14ac:dyDescent="0.25">
      <c r="C57" s="156" t="s">
        <v>26</v>
      </c>
      <c r="D57" s="157"/>
      <c r="E57" s="157"/>
      <c r="F57" s="157"/>
      <c r="G57" s="157"/>
      <c r="H57" s="157"/>
      <c r="I57" s="101">
        <v>0.19</v>
      </c>
      <c r="J57" s="102">
        <f>ROUND(I57*J56,0)</f>
        <v>1923362</v>
      </c>
      <c r="K57" s="103" t="s">
        <v>27</v>
      </c>
      <c r="L57" s="121"/>
      <c r="M57" s="100" t="e">
        <f>L57*M56</f>
        <v>#DIV/0!</v>
      </c>
    </row>
    <row r="58" spans="3:13" ht="34.5" customHeight="1" x14ac:dyDescent="0.25">
      <c r="C58" s="144" t="s">
        <v>28</v>
      </c>
      <c r="D58" s="145"/>
      <c r="E58" s="145"/>
      <c r="F58" s="145"/>
      <c r="G58" s="145"/>
      <c r="H58" s="145"/>
      <c r="I58" s="145"/>
      <c r="J58" s="104">
        <f>ROUND(J56+J57,0)</f>
        <v>12046321</v>
      </c>
      <c r="K58" s="146" t="s">
        <v>29</v>
      </c>
      <c r="L58" s="147"/>
      <c r="M58" s="105" t="e">
        <f>M56+M57</f>
        <v>#DIV/0!</v>
      </c>
    </row>
    <row r="61" spans="3:13" ht="37.5" customHeight="1" x14ac:dyDescent="0.25">
      <c r="C61" s="148" t="s">
        <v>30</v>
      </c>
      <c r="D61" s="149"/>
      <c r="E61" s="149"/>
      <c r="F61" s="149"/>
      <c r="G61" s="149"/>
      <c r="H61" s="149"/>
      <c r="I61" s="149"/>
      <c r="J61" s="149"/>
      <c r="K61" s="149"/>
      <c r="L61" s="150" t="e">
        <f>ROUND(M58+M44+M30+M16,0)</f>
        <v>#DIV/0!</v>
      </c>
      <c r="M61" s="151"/>
    </row>
    <row r="62" spans="3:13" ht="14.25" thickBot="1" x14ac:dyDescent="0.3"/>
    <row r="63" spans="3:13" ht="14.25" thickBot="1" x14ac:dyDescent="0.3">
      <c r="C63" s="111" t="s">
        <v>85</v>
      </c>
      <c r="E63" s="112"/>
    </row>
    <row r="64" spans="3:13" ht="14.25" thickBot="1" x14ac:dyDescent="0.3">
      <c r="C64" s="111" t="s">
        <v>31</v>
      </c>
      <c r="E64" s="113"/>
    </row>
    <row r="65" spans="3:13" ht="14.25" thickBot="1" x14ac:dyDescent="0.3">
      <c r="J65" s="63">
        <f>-R16</f>
        <v>0</v>
      </c>
    </row>
    <row r="66" spans="3:13" ht="56.25" customHeight="1" thickBot="1" x14ac:dyDescent="0.3">
      <c r="C66" s="168" t="s">
        <v>84</v>
      </c>
      <c r="D66" s="169"/>
      <c r="E66" s="169"/>
      <c r="F66" s="169"/>
      <c r="G66" s="169"/>
      <c r="H66" s="169"/>
      <c r="I66" s="169"/>
      <c r="J66" s="169"/>
      <c r="K66" s="169"/>
      <c r="L66" s="169"/>
      <c r="M66" s="170"/>
    </row>
    <row r="67" spans="3:13" x14ac:dyDescent="0.25">
      <c r="C67" s="114"/>
    </row>
    <row r="68" spans="3:13" x14ac:dyDescent="0.25">
      <c r="C68" s="114"/>
    </row>
    <row r="69" spans="3:13" x14ac:dyDescent="0.25">
      <c r="C69" s="114"/>
      <c r="D69" s="115"/>
    </row>
    <row r="70" spans="3:13" x14ac:dyDescent="0.25">
      <c r="C70" s="122"/>
      <c r="D70" s="123"/>
      <c r="E70" s="123"/>
      <c r="F70" s="123"/>
      <c r="G70" s="123"/>
      <c r="H70" s="123"/>
      <c r="I70" s="123"/>
      <c r="J70" s="123"/>
      <c r="K70" s="123"/>
      <c r="L70" s="123"/>
      <c r="M70" s="123"/>
    </row>
    <row r="71" spans="3:13" x14ac:dyDescent="0.25">
      <c r="C71" s="124"/>
      <c r="D71" s="165"/>
      <c r="E71" s="165"/>
      <c r="F71" s="165"/>
      <c r="G71" s="165"/>
      <c r="H71" s="165"/>
      <c r="I71" s="165"/>
      <c r="J71" s="165"/>
      <c r="K71" s="165"/>
      <c r="L71" s="124"/>
      <c r="M71" s="124"/>
    </row>
    <row r="72" spans="3:13" x14ac:dyDescent="0.25">
      <c r="C72" s="166" t="s">
        <v>32</v>
      </c>
      <c r="D72" s="166"/>
      <c r="E72" s="166"/>
      <c r="F72" s="166"/>
      <c r="G72" s="166"/>
      <c r="H72" s="166"/>
      <c r="I72" s="166"/>
      <c r="J72" s="166"/>
      <c r="K72" s="166"/>
      <c r="L72" s="166"/>
      <c r="M72" s="166"/>
    </row>
    <row r="73" spans="3:13" x14ac:dyDescent="0.25">
      <c r="C73" s="123"/>
      <c r="D73" s="126"/>
      <c r="E73" s="127"/>
      <c r="F73" s="127"/>
      <c r="G73" s="127"/>
      <c r="H73" s="127"/>
      <c r="I73" s="127"/>
      <c r="J73" s="127"/>
      <c r="K73" s="123"/>
      <c r="L73" s="123"/>
      <c r="M73" s="123"/>
    </row>
    <row r="74" spans="3:13" x14ac:dyDescent="0.25">
      <c r="C74" s="124"/>
      <c r="D74" s="171"/>
      <c r="E74" s="171"/>
      <c r="F74" s="171"/>
      <c r="G74" s="171"/>
      <c r="H74" s="171"/>
      <c r="I74" s="171"/>
      <c r="J74" s="125"/>
      <c r="K74" s="124"/>
      <c r="L74" s="124"/>
      <c r="M74" s="124"/>
    </row>
    <row r="75" spans="3:13" x14ac:dyDescent="0.25">
      <c r="C75" s="166" t="s">
        <v>33</v>
      </c>
      <c r="D75" s="166"/>
      <c r="E75" s="166"/>
      <c r="F75" s="166"/>
      <c r="G75" s="166"/>
      <c r="H75" s="166"/>
      <c r="I75" s="166"/>
      <c r="J75" s="166"/>
      <c r="K75" s="166"/>
      <c r="L75" s="166"/>
      <c r="M75" s="166"/>
    </row>
    <row r="76" spans="3:13" x14ac:dyDescent="0.25">
      <c r="C76" s="123"/>
      <c r="D76" s="126"/>
      <c r="E76" s="127"/>
      <c r="F76" s="127"/>
      <c r="G76" s="127"/>
      <c r="H76" s="127"/>
      <c r="I76" s="127"/>
      <c r="J76" s="127"/>
      <c r="K76" s="123"/>
      <c r="L76" s="123"/>
      <c r="M76" s="123"/>
    </row>
    <row r="77" spans="3:13" x14ac:dyDescent="0.25">
      <c r="C77" s="124"/>
      <c r="D77" s="165"/>
      <c r="E77" s="165"/>
      <c r="F77" s="165"/>
      <c r="G77" s="165"/>
      <c r="H77" s="165"/>
      <c r="I77" s="165"/>
      <c r="J77" s="125"/>
      <c r="K77" s="124"/>
      <c r="L77" s="124"/>
      <c r="M77" s="124"/>
    </row>
    <row r="78" spans="3:13" x14ac:dyDescent="0.25">
      <c r="C78" s="166" t="s">
        <v>34</v>
      </c>
      <c r="D78" s="166"/>
      <c r="E78" s="166"/>
      <c r="F78" s="166"/>
      <c r="G78" s="166"/>
      <c r="H78" s="166"/>
      <c r="I78" s="166"/>
      <c r="J78" s="166"/>
      <c r="K78" s="166"/>
      <c r="L78" s="166"/>
      <c r="M78" s="166"/>
    </row>
    <row r="79" spans="3:13" x14ac:dyDescent="0.25">
      <c r="C79" s="123"/>
      <c r="D79" s="126"/>
      <c r="E79" s="127"/>
      <c r="F79" s="127"/>
      <c r="G79" s="127"/>
      <c r="H79" s="127"/>
      <c r="I79" s="127"/>
      <c r="J79" s="127"/>
      <c r="K79" s="123"/>
      <c r="L79" s="123"/>
      <c r="M79" s="123"/>
    </row>
    <row r="80" spans="3:13" x14ac:dyDescent="0.25">
      <c r="C80" s="124"/>
      <c r="D80" s="165"/>
      <c r="E80" s="165"/>
      <c r="F80" s="165"/>
      <c r="G80" s="165"/>
      <c r="H80" s="165"/>
      <c r="I80" s="165"/>
      <c r="J80" s="125"/>
      <c r="K80" s="124"/>
      <c r="L80" s="124"/>
      <c r="M80" s="124"/>
    </row>
    <row r="81" spans="3:13" x14ac:dyDescent="0.25">
      <c r="C81" s="166" t="s">
        <v>35</v>
      </c>
      <c r="D81" s="166"/>
      <c r="E81" s="166"/>
      <c r="F81" s="166"/>
      <c r="G81" s="166"/>
      <c r="H81" s="166"/>
      <c r="I81" s="166"/>
      <c r="J81" s="166"/>
      <c r="K81" s="166"/>
      <c r="L81" s="166"/>
      <c r="M81" s="166"/>
    </row>
    <row r="82" spans="3:13" x14ac:dyDescent="0.25">
      <c r="C82" s="123"/>
      <c r="D82" s="126"/>
      <c r="E82" s="127"/>
      <c r="F82" s="127"/>
      <c r="G82" s="127"/>
      <c r="H82" s="127"/>
      <c r="I82" s="127"/>
      <c r="J82" s="127"/>
      <c r="K82" s="123"/>
      <c r="L82" s="123"/>
      <c r="M82" s="123"/>
    </row>
    <row r="83" spans="3:13" x14ac:dyDescent="0.25">
      <c r="C83" s="123"/>
      <c r="D83" s="126"/>
      <c r="E83" s="127"/>
      <c r="F83" s="127"/>
      <c r="G83" s="127"/>
      <c r="H83" s="127"/>
      <c r="I83" s="127"/>
      <c r="J83" s="127"/>
      <c r="K83" s="123"/>
      <c r="L83" s="123"/>
      <c r="M83" s="123"/>
    </row>
    <row r="84" spans="3:13" x14ac:dyDescent="0.25">
      <c r="C84" s="124"/>
      <c r="D84" s="165"/>
      <c r="E84" s="165"/>
      <c r="F84" s="165"/>
      <c r="G84" s="165"/>
      <c r="H84" s="165"/>
      <c r="I84" s="165"/>
      <c r="J84" s="125"/>
      <c r="K84" s="124"/>
      <c r="L84" s="124"/>
      <c r="M84" s="124"/>
    </row>
    <row r="85" spans="3:13" x14ac:dyDescent="0.25">
      <c r="C85" s="166" t="s">
        <v>36</v>
      </c>
      <c r="D85" s="166"/>
      <c r="E85" s="166"/>
      <c r="F85" s="166"/>
      <c r="G85" s="166"/>
      <c r="H85" s="166"/>
      <c r="I85" s="166"/>
      <c r="J85" s="166"/>
      <c r="K85" s="166"/>
      <c r="L85" s="166"/>
      <c r="M85" s="166"/>
    </row>
    <row r="86" spans="3:13" x14ac:dyDescent="0.25">
      <c r="C86" s="167" t="s">
        <v>37</v>
      </c>
      <c r="D86" s="167"/>
      <c r="E86" s="167"/>
      <c r="F86" s="167"/>
      <c r="G86" s="167"/>
      <c r="H86" s="167"/>
      <c r="I86" s="167"/>
      <c r="J86" s="167"/>
      <c r="K86" s="167"/>
      <c r="L86" s="167"/>
      <c r="M86" s="167"/>
    </row>
    <row r="87" spans="3:13" x14ac:dyDescent="0.25">
      <c r="D87" s="116"/>
      <c r="E87" s="117"/>
      <c r="F87" s="117"/>
      <c r="G87" s="117"/>
      <c r="H87" s="117"/>
      <c r="I87" s="117"/>
      <c r="J87" s="117"/>
    </row>
    <row r="88" spans="3:13" x14ac:dyDescent="0.25">
      <c r="D88" s="116"/>
      <c r="E88" s="117"/>
      <c r="F88" s="117"/>
      <c r="G88" s="117"/>
      <c r="H88" s="117"/>
      <c r="I88" s="117"/>
      <c r="J88" s="117"/>
    </row>
    <row r="152" spans="6:6" x14ac:dyDescent="0.25">
      <c r="F152" s="115"/>
    </row>
  </sheetData>
  <sheetProtection algorithmName="SHA-512" hashValue="InsUzgmp6/9h1ljnapl0xiYLTbRH+VHAkMuZF2mhC6IKDwuKNlKiZbULJf9GhtYfr2lpw1JBbH0gd0ijMKvPuA==" saltValue="CPxUOSusuBlgNAUX0tn+Tw==" spinCount="100000" sheet="1" formatCells="0" formatColumns="0" formatRows="0" insertColumns="0" insertRows="0" insertHyperlinks="0" deleteColumns="0" deleteRows="0" sort="0" autoFilter="0" pivotTables="0"/>
  <mergeCells count="51">
    <mergeCell ref="C85:M85"/>
    <mergeCell ref="C86:M86"/>
    <mergeCell ref="K14:L14"/>
    <mergeCell ref="K16:L16"/>
    <mergeCell ref="C66:M66"/>
    <mergeCell ref="D71:K71"/>
    <mergeCell ref="D74:I74"/>
    <mergeCell ref="D77:I77"/>
    <mergeCell ref="C14:I14"/>
    <mergeCell ref="C15:H15"/>
    <mergeCell ref="C16:I16"/>
    <mergeCell ref="C72:M72"/>
    <mergeCell ref="C29:H29"/>
    <mergeCell ref="C30:I30"/>
    <mergeCell ref="K30:L30"/>
    <mergeCell ref="C32:M32"/>
    <mergeCell ref="C2:M2"/>
    <mergeCell ref="C4:M4"/>
    <mergeCell ref="D80:I80"/>
    <mergeCell ref="D84:I84"/>
    <mergeCell ref="D12:G12"/>
    <mergeCell ref="D13:G13"/>
    <mergeCell ref="H9:H11"/>
    <mergeCell ref="C75:M75"/>
    <mergeCell ref="C78:M78"/>
    <mergeCell ref="C81:M81"/>
    <mergeCell ref="C18:M18"/>
    <mergeCell ref="H23:H25"/>
    <mergeCell ref="D26:G26"/>
    <mergeCell ref="D27:G27"/>
    <mergeCell ref="C28:I28"/>
    <mergeCell ref="K28:L28"/>
    <mergeCell ref="H37:H39"/>
    <mergeCell ref="D40:G40"/>
    <mergeCell ref="D41:G41"/>
    <mergeCell ref="C42:I42"/>
    <mergeCell ref="K42:L42"/>
    <mergeCell ref="C43:H43"/>
    <mergeCell ref="C44:I44"/>
    <mergeCell ref="K44:L44"/>
    <mergeCell ref="C46:M46"/>
    <mergeCell ref="H51:H53"/>
    <mergeCell ref="C58:I58"/>
    <mergeCell ref="K58:L58"/>
    <mergeCell ref="C61:K61"/>
    <mergeCell ref="L61:M61"/>
    <mergeCell ref="D54:G54"/>
    <mergeCell ref="D55:G55"/>
    <mergeCell ref="C56:I56"/>
    <mergeCell ref="K56:L56"/>
    <mergeCell ref="C57:H5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N60"/>
  <sheetViews>
    <sheetView topLeftCell="A12" zoomScaleNormal="100" workbookViewId="0">
      <selection activeCell="I24" sqref="I24 I13"/>
    </sheetView>
  </sheetViews>
  <sheetFormatPr baseColWidth="10" defaultColWidth="10" defaultRowHeight="12.75" x14ac:dyDescent="0.25"/>
  <cols>
    <col min="1" max="1" width="3.5703125" style="2" customWidth="1"/>
    <col min="2" max="2" width="31.5703125" style="2" bestFit="1" customWidth="1"/>
    <col min="3" max="3" width="20.42578125" style="2" hidden="1" customWidth="1"/>
    <col min="4" max="4" width="12.5703125" style="11" hidden="1" customWidth="1"/>
    <col min="5" max="6" width="12.5703125" style="11" customWidth="1"/>
    <col min="7" max="7" width="14.42578125" style="2" bestFit="1" customWidth="1"/>
    <col min="8" max="8" width="12.5703125" style="11" bestFit="1" customWidth="1"/>
    <col min="9" max="9" width="20.42578125" style="2" bestFit="1" customWidth="1"/>
    <col min="10" max="10" width="9.5703125" style="11" customWidth="1"/>
    <col min="11" max="14" width="11.42578125" style="2" customWidth="1"/>
    <col min="15" max="16384" width="10" style="2"/>
  </cols>
  <sheetData>
    <row r="1" spans="2:14" ht="12.75" customHeight="1" x14ac:dyDescent="0.25">
      <c r="B1" s="133" t="s">
        <v>38</v>
      </c>
      <c r="C1" s="134"/>
      <c r="D1" s="134"/>
      <c r="E1" s="134"/>
      <c r="F1" s="134"/>
      <c r="G1" s="134"/>
      <c r="H1" s="135"/>
      <c r="I1" s="1"/>
      <c r="J1" s="1"/>
    </row>
    <row r="2" spans="2:14" ht="13.5" customHeight="1" thickBot="1" x14ac:dyDescent="0.3">
      <c r="B2" s="136"/>
      <c r="C2" s="137"/>
      <c r="D2" s="137"/>
      <c r="E2" s="137"/>
      <c r="F2" s="137"/>
      <c r="G2" s="137"/>
      <c r="H2" s="138"/>
      <c r="I2" s="3"/>
      <c r="J2" s="3"/>
    </row>
    <row r="3" spans="2:14" ht="13.5" customHeight="1" thickBot="1" x14ac:dyDescent="0.3">
      <c r="B3" s="4"/>
      <c r="C3" s="5"/>
      <c r="D3" s="5"/>
      <c r="E3" s="5"/>
      <c r="F3" s="5"/>
      <c r="G3" s="5"/>
      <c r="H3" s="6"/>
      <c r="I3" s="5"/>
      <c r="J3" s="5"/>
    </row>
    <row r="4" spans="2:14" x14ac:dyDescent="0.25">
      <c r="B4" s="7" t="s">
        <v>39</v>
      </c>
      <c r="C4" s="8"/>
      <c r="D4" s="8"/>
      <c r="E4" s="9">
        <v>1750905</v>
      </c>
      <c r="F4" s="10" t="s">
        <v>40</v>
      </c>
      <c r="I4" s="12"/>
      <c r="J4" s="12"/>
      <c r="K4" s="11"/>
    </row>
    <row r="5" spans="2:14" ht="13.5" thickBot="1" x14ac:dyDescent="0.3">
      <c r="B5" s="13" t="s">
        <v>41</v>
      </c>
      <c r="C5" s="14"/>
      <c r="D5" s="14"/>
      <c r="E5" s="15">
        <f>2000000-E4</f>
        <v>249095</v>
      </c>
      <c r="F5" s="16">
        <v>2026</v>
      </c>
      <c r="I5" s="12"/>
      <c r="J5" s="12"/>
      <c r="K5" s="11"/>
    </row>
    <row r="6" spans="2:14" x14ac:dyDescent="0.25">
      <c r="B6" s="17"/>
      <c r="C6" s="12"/>
      <c r="D6" s="12"/>
      <c r="E6" s="12"/>
      <c r="F6" s="12"/>
      <c r="G6" s="12"/>
      <c r="H6" s="18"/>
    </row>
    <row r="7" spans="2:14" ht="13.5" thickBot="1" x14ac:dyDescent="0.3">
      <c r="B7" s="17"/>
      <c r="C7" s="12"/>
      <c r="D7" s="12"/>
      <c r="E7" s="12"/>
      <c r="F7" s="12"/>
      <c r="G7" s="12"/>
      <c r="H7" s="18"/>
    </row>
    <row r="8" spans="2:14" ht="27" customHeight="1" thickBot="1" x14ac:dyDescent="0.3">
      <c r="B8" s="19" t="s">
        <v>42</v>
      </c>
      <c r="C8" s="139" t="s">
        <v>43</v>
      </c>
      <c r="D8" s="140"/>
      <c r="E8" s="141" t="s">
        <v>44</v>
      </c>
      <c r="F8" s="142"/>
      <c r="G8" s="143" t="s">
        <v>45</v>
      </c>
      <c r="H8" s="142"/>
      <c r="I8" s="143" t="s">
        <v>46</v>
      </c>
      <c r="J8" s="142"/>
      <c r="K8" s="143" t="s">
        <v>47</v>
      </c>
      <c r="L8" s="142"/>
      <c r="M8" s="143" t="s">
        <v>48</v>
      </c>
      <c r="N8" s="142"/>
    </row>
    <row r="9" spans="2:14" x14ac:dyDescent="0.25">
      <c r="B9" s="20"/>
      <c r="C9" s="21" t="s">
        <v>49</v>
      </c>
      <c r="D9" s="22" t="s">
        <v>50</v>
      </c>
      <c r="E9" s="23" t="s">
        <v>49</v>
      </c>
      <c r="F9" s="22" t="s">
        <v>50</v>
      </c>
      <c r="G9" s="21" t="s">
        <v>49</v>
      </c>
      <c r="H9" s="22" t="s">
        <v>50</v>
      </c>
      <c r="I9" s="21" t="s">
        <v>49</v>
      </c>
      <c r="J9" s="22" t="s">
        <v>50</v>
      </c>
      <c r="K9" s="21" t="s">
        <v>49</v>
      </c>
      <c r="L9" s="22" t="s">
        <v>50</v>
      </c>
      <c r="M9" s="21" t="s">
        <v>49</v>
      </c>
      <c r="N9" s="22" t="s">
        <v>50</v>
      </c>
    </row>
    <row r="10" spans="2:14" x14ac:dyDescent="0.25">
      <c r="B10" s="24" t="s">
        <v>51</v>
      </c>
      <c r="C10" s="128"/>
      <c r="D10" s="129"/>
      <c r="E10" s="132"/>
      <c r="F10" s="129"/>
      <c r="G10" s="128"/>
      <c r="H10" s="129"/>
      <c r="I10" s="128"/>
      <c r="J10" s="129"/>
      <c r="K10" s="128"/>
      <c r="L10" s="129"/>
      <c r="M10" s="128"/>
      <c r="N10" s="129"/>
    </row>
    <row r="11" spans="2:14" x14ac:dyDescent="0.25">
      <c r="B11" s="25" t="s">
        <v>52</v>
      </c>
      <c r="C11" s="26">
        <v>6200000</v>
      </c>
      <c r="D11" s="27"/>
      <c r="E11" s="28">
        <f>FormatoNo.4!K7</f>
        <v>0</v>
      </c>
      <c r="F11" s="27"/>
      <c r="G11" s="29">
        <f>FormatoNo.4!K8</f>
        <v>0</v>
      </c>
      <c r="H11" s="27"/>
      <c r="I11" s="29">
        <f>FormatoNo.4!K22</f>
        <v>0</v>
      </c>
      <c r="J11" s="27"/>
      <c r="K11" s="29">
        <f>FormatoNo.4!K36</f>
        <v>0</v>
      </c>
      <c r="L11" s="27"/>
      <c r="M11" s="29">
        <f>FormatoNo.4!K50</f>
        <v>0</v>
      </c>
      <c r="N11" s="27"/>
    </row>
    <row r="12" spans="2:14" x14ac:dyDescent="0.25">
      <c r="B12" s="25" t="s">
        <v>53</v>
      </c>
      <c r="C12" s="30">
        <f>+C11/$E$4</f>
        <v>3.5410259265922481</v>
      </c>
      <c r="D12" s="27"/>
      <c r="E12" s="31">
        <f>+E11/$E$4</f>
        <v>0</v>
      </c>
      <c r="F12" s="27"/>
      <c r="G12" s="30">
        <f>+G11/$E$4</f>
        <v>0</v>
      </c>
      <c r="H12" s="27"/>
      <c r="I12" s="30">
        <f>+I11/$E$4</f>
        <v>0</v>
      </c>
      <c r="J12" s="27"/>
      <c r="K12" s="30">
        <f>+K11/$E$4</f>
        <v>0</v>
      </c>
      <c r="L12" s="27"/>
      <c r="M12" s="30">
        <f>+M11/$E$4</f>
        <v>0</v>
      </c>
      <c r="N12" s="27"/>
    </row>
    <row r="13" spans="2:14" x14ac:dyDescent="0.25">
      <c r="B13" s="25" t="s">
        <v>54</v>
      </c>
      <c r="C13" s="32">
        <f>12*C11</f>
        <v>74400000</v>
      </c>
      <c r="D13" s="33">
        <v>1</v>
      </c>
      <c r="E13" s="34">
        <f>12*E11</f>
        <v>0</v>
      </c>
      <c r="F13" s="33">
        <v>1</v>
      </c>
      <c r="G13" s="32">
        <f>12*G11</f>
        <v>0</v>
      </c>
      <c r="H13" s="33">
        <v>1</v>
      </c>
      <c r="I13" s="32">
        <f>12*I11</f>
        <v>0</v>
      </c>
      <c r="J13" s="33">
        <v>1</v>
      </c>
      <c r="K13" s="32">
        <f>12*K11</f>
        <v>0</v>
      </c>
      <c r="L13" s="33">
        <v>1</v>
      </c>
      <c r="M13" s="32">
        <f>12*M11</f>
        <v>0</v>
      </c>
      <c r="N13" s="33">
        <v>1</v>
      </c>
    </row>
    <row r="14" spans="2:14" x14ac:dyDescent="0.25">
      <c r="B14" s="25"/>
      <c r="C14" s="128"/>
      <c r="D14" s="129"/>
      <c r="E14" s="132"/>
      <c r="F14" s="129"/>
      <c r="G14" s="128"/>
      <c r="H14" s="129"/>
      <c r="I14" s="128"/>
      <c r="J14" s="129"/>
      <c r="K14" s="128"/>
      <c r="L14" s="129"/>
      <c r="M14" s="128"/>
      <c r="N14" s="129"/>
    </row>
    <row r="15" spans="2:14" x14ac:dyDescent="0.25">
      <c r="B15" s="25"/>
      <c r="C15" s="35" t="s">
        <v>55</v>
      </c>
      <c r="D15" s="36" t="s">
        <v>56</v>
      </c>
      <c r="E15" s="37" t="s">
        <v>55</v>
      </c>
      <c r="F15" s="36" t="s">
        <v>56</v>
      </c>
      <c r="G15" s="35" t="s">
        <v>55</v>
      </c>
      <c r="H15" s="36" t="s">
        <v>56</v>
      </c>
      <c r="I15" s="35" t="s">
        <v>55</v>
      </c>
      <c r="J15" s="36" t="s">
        <v>56</v>
      </c>
      <c r="K15" s="35" t="s">
        <v>55</v>
      </c>
      <c r="L15" s="36" t="s">
        <v>56</v>
      </c>
      <c r="M15" s="35" t="s">
        <v>55</v>
      </c>
      <c r="N15" s="36" t="s">
        <v>56</v>
      </c>
    </row>
    <row r="16" spans="2:14" x14ac:dyDescent="0.25">
      <c r="B16" s="25" t="s">
        <v>57</v>
      </c>
      <c r="C16" s="26">
        <f>IF(C12&lt;=2,$E$5,0)</f>
        <v>0</v>
      </c>
      <c r="D16" s="38"/>
      <c r="E16" s="28">
        <f>IF(E12&lt;=2,$E$5,0)</f>
        <v>249095</v>
      </c>
      <c r="F16" s="38"/>
      <c r="G16" s="26">
        <f>IF(G12&lt;=2,$E$5,0)</f>
        <v>249095</v>
      </c>
      <c r="H16" s="38"/>
      <c r="I16" s="26">
        <f>IF(I12&lt;=2,$E$5,0)</f>
        <v>249095</v>
      </c>
      <c r="J16" s="38"/>
      <c r="K16" s="26">
        <f>IF(K12&lt;=2,$E$5,0)</f>
        <v>249095</v>
      </c>
      <c r="L16" s="38"/>
      <c r="M16" s="26">
        <f>IF(M12&lt;=2,$E$5,0)</f>
        <v>249095</v>
      </c>
      <c r="N16" s="38"/>
    </row>
    <row r="17" spans="2:14" x14ac:dyDescent="0.25">
      <c r="B17" s="25"/>
      <c r="C17" s="128"/>
      <c r="D17" s="129"/>
      <c r="E17" s="132"/>
      <c r="F17" s="129"/>
      <c r="G17" s="128"/>
      <c r="H17" s="129"/>
      <c r="I17" s="128"/>
      <c r="J17" s="129"/>
      <c r="K17" s="128"/>
      <c r="L17" s="129"/>
      <c r="M17" s="128"/>
      <c r="N17" s="129"/>
    </row>
    <row r="18" spans="2:14" x14ac:dyDescent="0.25">
      <c r="B18" s="24" t="s">
        <v>41</v>
      </c>
      <c r="C18" s="128"/>
      <c r="D18" s="129"/>
      <c r="E18" s="132"/>
      <c r="F18" s="129"/>
      <c r="G18" s="128"/>
      <c r="H18" s="129"/>
      <c r="I18" s="128"/>
      <c r="J18" s="129"/>
      <c r="K18" s="128"/>
      <c r="L18" s="129"/>
      <c r="M18" s="128"/>
      <c r="N18" s="129"/>
    </row>
    <row r="19" spans="2:14" x14ac:dyDescent="0.25">
      <c r="B19" s="25" t="s">
        <v>58</v>
      </c>
      <c r="C19" s="26">
        <f>12*C16</f>
        <v>0</v>
      </c>
      <c r="D19" s="33">
        <f>+C19/C13</f>
        <v>0</v>
      </c>
      <c r="E19" s="28">
        <f>12*E16</f>
        <v>2989140</v>
      </c>
      <c r="F19" s="33" t="e">
        <f>+E19/E13</f>
        <v>#DIV/0!</v>
      </c>
      <c r="G19" s="26">
        <f>12*G16</f>
        <v>2989140</v>
      </c>
      <c r="H19" s="33" t="e">
        <f>+G19/G13</f>
        <v>#DIV/0!</v>
      </c>
      <c r="I19" s="26">
        <f>12*I16</f>
        <v>2989140</v>
      </c>
      <c r="J19" s="33" t="e">
        <f>+I19/I13</f>
        <v>#DIV/0!</v>
      </c>
      <c r="K19" s="26">
        <f>12*K16</f>
        <v>2989140</v>
      </c>
      <c r="L19" s="33" t="e">
        <f>+K19/K13</f>
        <v>#DIV/0!</v>
      </c>
      <c r="M19" s="26">
        <f>12*M16</f>
        <v>2989140</v>
      </c>
      <c r="N19" s="33" t="e">
        <f>+M19/M13</f>
        <v>#DIV/0!</v>
      </c>
    </row>
    <row r="20" spans="2:14" x14ac:dyDescent="0.25">
      <c r="B20" s="25"/>
      <c r="C20" s="128"/>
      <c r="D20" s="129"/>
      <c r="E20" s="132"/>
      <c r="F20" s="129"/>
      <c r="G20" s="128"/>
      <c r="H20" s="129"/>
      <c r="I20" s="128"/>
      <c r="J20" s="129"/>
      <c r="K20" s="128"/>
      <c r="L20" s="129"/>
      <c r="M20" s="128"/>
      <c r="N20" s="129"/>
    </row>
    <row r="21" spans="2:14" x14ac:dyDescent="0.25">
      <c r="B21" s="24" t="s">
        <v>59</v>
      </c>
      <c r="C21" s="128"/>
      <c r="D21" s="129"/>
      <c r="E21" s="132"/>
      <c r="F21" s="129"/>
      <c r="G21" s="128"/>
      <c r="H21" s="129"/>
      <c r="I21" s="128"/>
      <c r="J21" s="129"/>
      <c r="K21" s="128"/>
      <c r="L21" s="129"/>
      <c r="M21" s="128"/>
      <c r="N21" s="129"/>
    </row>
    <row r="22" spans="2:14" x14ac:dyDescent="0.25">
      <c r="B22" s="25" t="s">
        <v>60</v>
      </c>
      <c r="C22" s="26">
        <f>+(C13+C19)*30/360</f>
        <v>6200000</v>
      </c>
      <c r="D22" s="33">
        <f>+C22/C13</f>
        <v>8.3333333333333329E-2</v>
      </c>
      <c r="E22" s="28">
        <f>+(E13+E19)*30/360</f>
        <v>249095</v>
      </c>
      <c r="F22" s="33" t="e">
        <f>+E22/E13</f>
        <v>#DIV/0!</v>
      </c>
      <c r="G22" s="26">
        <f>+(G13+G19)*30/360</f>
        <v>249095</v>
      </c>
      <c r="H22" s="33" t="e">
        <f>+G22/G13</f>
        <v>#DIV/0!</v>
      </c>
      <c r="I22" s="26">
        <f>+(I13+I19)*30/360</f>
        <v>249095</v>
      </c>
      <c r="J22" s="33" t="e">
        <f>+I22/I13</f>
        <v>#DIV/0!</v>
      </c>
      <c r="K22" s="26">
        <f>+(K13+K19)*30/360</f>
        <v>249095</v>
      </c>
      <c r="L22" s="33" t="e">
        <f>+K22/K13</f>
        <v>#DIV/0!</v>
      </c>
      <c r="M22" s="26">
        <f>+(M13+M19)*30/360</f>
        <v>249095</v>
      </c>
      <c r="N22" s="33" t="e">
        <f>+M22/M13</f>
        <v>#DIV/0!</v>
      </c>
    </row>
    <row r="23" spans="2:14" x14ac:dyDescent="0.25">
      <c r="B23" s="25" t="s">
        <v>61</v>
      </c>
      <c r="C23" s="32">
        <f>0.12*C22</f>
        <v>744000</v>
      </c>
      <c r="D23" s="33">
        <f>+C23/C13</f>
        <v>0.01</v>
      </c>
      <c r="E23" s="34">
        <f>0.12*E22</f>
        <v>29891.399999999998</v>
      </c>
      <c r="F23" s="33" t="e">
        <f>+E23/E13</f>
        <v>#DIV/0!</v>
      </c>
      <c r="G23" s="32">
        <f>0.12*G22</f>
        <v>29891.399999999998</v>
      </c>
      <c r="H23" s="33" t="e">
        <f>+G23/G13</f>
        <v>#DIV/0!</v>
      </c>
      <c r="I23" s="32">
        <f>0.12*I22</f>
        <v>29891.399999999998</v>
      </c>
      <c r="J23" s="33" t="e">
        <f>+I23/I13</f>
        <v>#DIV/0!</v>
      </c>
      <c r="K23" s="32">
        <f>0.12*K22</f>
        <v>29891.399999999998</v>
      </c>
      <c r="L23" s="33" t="e">
        <f>+K23/K13</f>
        <v>#DIV/0!</v>
      </c>
      <c r="M23" s="32">
        <f>0.12*M22</f>
        <v>29891.399999999998</v>
      </c>
      <c r="N23" s="33" t="e">
        <f>+M23/M13</f>
        <v>#DIV/0!</v>
      </c>
    </row>
    <row r="24" spans="2:14" x14ac:dyDescent="0.25">
      <c r="B24" s="25" t="s">
        <v>62</v>
      </c>
      <c r="C24" s="32">
        <f>30*C13/360</f>
        <v>6200000</v>
      </c>
      <c r="D24" s="33">
        <f>C24/C13</f>
        <v>8.3333333333333329E-2</v>
      </c>
      <c r="E24" s="39">
        <f>30*(E13+E19)/360</f>
        <v>249095</v>
      </c>
      <c r="F24" s="40" t="e">
        <f>+E24/E13</f>
        <v>#DIV/0!</v>
      </c>
      <c r="G24" s="32">
        <f>30*(G13+G19)/360</f>
        <v>249095</v>
      </c>
      <c r="H24" s="33" t="e">
        <f>+G24/G13</f>
        <v>#DIV/0!</v>
      </c>
      <c r="I24" s="32">
        <f>30*(I13+I19)/360</f>
        <v>249095</v>
      </c>
      <c r="J24" s="33" t="e">
        <f>+I24/I13</f>
        <v>#DIV/0!</v>
      </c>
      <c r="K24" s="32">
        <f>30*(K13+K19)/360</f>
        <v>249095</v>
      </c>
      <c r="L24" s="33" t="e">
        <f>+K24/K13</f>
        <v>#DIV/0!</v>
      </c>
      <c r="M24" s="32">
        <f>30*(M13+M19)/360</f>
        <v>249095</v>
      </c>
      <c r="N24" s="33" t="e">
        <f>+M24/M13</f>
        <v>#DIV/0!</v>
      </c>
    </row>
    <row r="25" spans="2:14" ht="25.5" x14ac:dyDescent="0.25">
      <c r="B25" s="25" t="s">
        <v>63</v>
      </c>
      <c r="C25" s="32">
        <f>15*C11/30</f>
        <v>3100000</v>
      </c>
      <c r="D25" s="33">
        <f>+C25/C13</f>
        <v>4.1666666666666664E-2</v>
      </c>
      <c r="E25" s="34">
        <f>15*E11/30</f>
        <v>0</v>
      </c>
      <c r="F25" s="33" t="e">
        <f>+E25/E13</f>
        <v>#DIV/0!</v>
      </c>
      <c r="G25" s="32">
        <f>15*G11/30</f>
        <v>0</v>
      </c>
      <c r="H25" s="33" t="e">
        <f>+G25/G13</f>
        <v>#DIV/0!</v>
      </c>
      <c r="I25" s="32">
        <f>15*I11/30</f>
        <v>0</v>
      </c>
      <c r="J25" s="33" t="e">
        <f>+I25/I13</f>
        <v>#DIV/0!</v>
      </c>
      <c r="K25" s="32">
        <f>15*K11/30</f>
        <v>0</v>
      </c>
      <c r="L25" s="33" t="e">
        <f>+K25/K13</f>
        <v>#DIV/0!</v>
      </c>
      <c r="M25" s="32">
        <f>15*M11/30</f>
        <v>0</v>
      </c>
      <c r="N25" s="33" t="e">
        <f>+M25/M13</f>
        <v>#DIV/0!</v>
      </c>
    </row>
    <row r="26" spans="2:14" x14ac:dyDescent="0.25">
      <c r="B26" s="25"/>
      <c r="C26" s="128"/>
      <c r="D26" s="129"/>
      <c r="E26" s="132"/>
      <c r="F26" s="129"/>
      <c r="G26" s="128"/>
      <c r="H26" s="129"/>
      <c r="I26" s="128"/>
      <c r="J26" s="129"/>
      <c r="K26" s="128"/>
      <c r="L26" s="129"/>
      <c r="M26" s="128"/>
      <c r="N26" s="129"/>
    </row>
    <row r="27" spans="2:14" x14ac:dyDescent="0.25">
      <c r="B27" s="24" t="s">
        <v>64</v>
      </c>
      <c r="C27" s="128"/>
      <c r="D27" s="129"/>
      <c r="E27" s="132"/>
      <c r="F27" s="129"/>
      <c r="G27" s="128"/>
      <c r="H27" s="129"/>
      <c r="I27" s="128"/>
      <c r="J27" s="129"/>
      <c r="K27" s="128"/>
      <c r="L27" s="129"/>
      <c r="M27" s="128"/>
      <c r="N27" s="129"/>
    </row>
    <row r="28" spans="2:14" ht="38.25" x14ac:dyDescent="0.25">
      <c r="B28" s="25" t="s">
        <v>65</v>
      </c>
      <c r="C28" s="26">
        <f>+D28*C13</f>
        <v>6324000</v>
      </c>
      <c r="D28" s="33">
        <v>8.5000000000000006E-2</v>
      </c>
      <c r="E28" s="28">
        <f>+F28*E13</f>
        <v>0</v>
      </c>
      <c r="F28" s="33">
        <v>8.5000000000000006E-2</v>
      </c>
      <c r="G28" s="26">
        <f>+H28*G13</f>
        <v>0</v>
      </c>
      <c r="H28" s="33">
        <v>8.5000000000000006E-2</v>
      </c>
      <c r="I28" s="26">
        <f>+J28*I13</f>
        <v>0</v>
      </c>
      <c r="J28" s="33">
        <v>8.5000000000000006E-2</v>
      </c>
      <c r="K28" s="26">
        <f>+L28*K13</f>
        <v>0</v>
      </c>
      <c r="L28" s="33">
        <v>8.5000000000000006E-2</v>
      </c>
      <c r="M28" s="26">
        <f>+N28*M13</f>
        <v>0</v>
      </c>
      <c r="N28" s="33">
        <v>8.5000000000000006E-2</v>
      </c>
    </row>
    <row r="29" spans="2:14" ht="25.5" x14ac:dyDescent="0.25">
      <c r="B29" s="25" t="s">
        <v>66</v>
      </c>
      <c r="C29" s="32">
        <f>+D29*C13</f>
        <v>8928000</v>
      </c>
      <c r="D29" s="33">
        <v>0.12</v>
      </c>
      <c r="E29" s="34">
        <f>+F29*E13</f>
        <v>0</v>
      </c>
      <c r="F29" s="33">
        <v>0.12</v>
      </c>
      <c r="G29" s="32">
        <f>+H29*G13</f>
        <v>0</v>
      </c>
      <c r="H29" s="33">
        <v>0.12</v>
      </c>
      <c r="I29" s="32">
        <f>+J29*I13</f>
        <v>0</v>
      </c>
      <c r="J29" s="33">
        <v>0.12</v>
      </c>
      <c r="K29" s="32">
        <f>+L29*K13</f>
        <v>0</v>
      </c>
      <c r="L29" s="33">
        <v>0.12</v>
      </c>
      <c r="M29" s="32">
        <f>+N29*M13</f>
        <v>0</v>
      </c>
      <c r="N29" s="33">
        <v>0.12</v>
      </c>
    </row>
    <row r="30" spans="2:14" ht="25.5" x14ac:dyDescent="0.25">
      <c r="B30" s="25" t="s">
        <v>67</v>
      </c>
      <c r="C30" s="32">
        <f>+D30*C13</f>
        <v>5178240</v>
      </c>
      <c r="D30" s="33">
        <v>6.9599999999999995E-2</v>
      </c>
      <c r="E30" s="34">
        <f>+F30*E13</f>
        <v>0</v>
      </c>
      <c r="F30" s="33">
        <v>6.9599999999999995E-2</v>
      </c>
      <c r="G30" s="32">
        <f>+H30*G13</f>
        <v>0</v>
      </c>
      <c r="H30" s="33">
        <v>6.9599999999999995E-2</v>
      </c>
      <c r="I30" s="32">
        <f>+J30*I13</f>
        <v>0</v>
      </c>
      <c r="J30" s="33">
        <v>6.9599999999999995E-2</v>
      </c>
      <c r="K30" s="32">
        <f>+L30*K13</f>
        <v>0</v>
      </c>
      <c r="L30" s="33">
        <v>6.9599999999999995E-2</v>
      </c>
      <c r="M30" s="32">
        <f>+N30*M13</f>
        <v>0</v>
      </c>
      <c r="N30" s="33">
        <v>6.9599999999999995E-2</v>
      </c>
    </row>
    <row r="31" spans="2:14" x14ac:dyDescent="0.25">
      <c r="B31" s="25"/>
      <c r="C31" s="128"/>
      <c r="D31" s="129"/>
      <c r="E31" s="132"/>
      <c r="F31" s="129"/>
      <c r="G31" s="128"/>
      <c r="H31" s="129"/>
      <c r="I31" s="128"/>
      <c r="J31" s="129"/>
      <c r="K31" s="128"/>
      <c r="L31" s="129"/>
      <c r="M31" s="128"/>
      <c r="N31" s="129"/>
    </row>
    <row r="32" spans="2:14" x14ac:dyDescent="0.25">
      <c r="B32" s="25"/>
      <c r="C32" s="128"/>
      <c r="D32" s="129"/>
      <c r="E32" s="132"/>
      <c r="F32" s="129"/>
      <c r="G32" s="128"/>
      <c r="H32" s="129"/>
      <c r="I32" s="128"/>
      <c r="J32" s="129"/>
      <c r="K32" s="128"/>
      <c r="L32" s="129"/>
      <c r="M32" s="128"/>
      <c r="N32" s="129"/>
    </row>
    <row r="33" spans="2:14" x14ac:dyDescent="0.25">
      <c r="B33" s="24" t="s">
        <v>68</v>
      </c>
      <c r="C33" s="128"/>
      <c r="D33" s="129"/>
      <c r="E33" s="132"/>
      <c r="F33" s="129"/>
      <c r="G33" s="128"/>
      <c r="H33" s="129"/>
      <c r="I33" s="128"/>
      <c r="J33" s="129"/>
      <c r="K33" s="128"/>
      <c r="L33" s="129"/>
      <c r="M33" s="128"/>
      <c r="N33" s="129"/>
    </row>
    <row r="34" spans="2:14" x14ac:dyDescent="0.25">
      <c r="B34" s="25" t="s">
        <v>69</v>
      </c>
      <c r="C34" s="32">
        <f>+D34*C13</f>
        <v>0</v>
      </c>
      <c r="D34" s="33">
        <v>0</v>
      </c>
      <c r="E34" s="34">
        <f>+F34*E13</f>
        <v>0</v>
      </c>
      <c r="F34" s="33">
        <v>0</v>
      </c>
      <c r="G34" s="32">
        <f>+H34*G13</f>
        <v>0</v>
      </c>
      <c r="H34" s="33">
        <v>0</v>
      </c>
      <c r="I34" s="32">
        <f>+J34*I13</f>
        <v>0</v>
      </c>
      <c r="J34" s="33">
        <v>0</v>
      </c>
      <c r="K34" s="32">
        <f>+L34*K13</f>
        <v>0</v>
      </c>
      <c r="L34" s="33">
        <v>0</v>
      </c>
      <c r="M34" s="32">
        <f>+N34*M13</f>
        <v>0</v>
      </c>
      <c r="N34" s="33">
        <v>0</v>
      </c>
    </row>
    <row r="35" spans="2:14" x14ac:dyDescent="0.25">
      <c r="B35" s="25" t="s">
        <v>70</v>
      </c>
      <c r="C35" s="32">
        <f>+D35*C13</f>
        <v>0</v>
      </c>
      <c r="D35" s="33">
        <v>0</v>
      </c>
      <c r="E35" s="34">
        <f>+F35*E13</f>
        <v>0</v>
      </c>
      <c r="F35" s="33">
        <v>0</v>
      </c>
      <c r="G35" s="32">
        <f>+H35*G13</f>
        <v>0</v>
      </c>
      <c r="H35" s="33">
        <v>0</v>
      </c>
      <c r="I35" s="32">
        <f>+J35*I13</f>
        <v>0</v>
      </c>
      <c r="J35" s="33">
        <v>0</v>
      </c>
      <c r="K35" s="32">
        <f>+L35*K13</f>
        <v>0</v>
      </c>
      <c r="L35" s="33">
        <v>0</v>
      </c>
      <c r="M35" s="32">
        <f>+N35*M13</f>
        <v>0</v>
      </c>
      <c r="N35" s="33">
        <v>0</v>
      </c>
    </row>
    <row r="36" spans="2:14" x14ac:dyDescent="0.25">
      <c r="B36" s="25" t="s">
        <v>71</v>
      </c>
      <c r="C36" s="26">
        <f>IF(C12&lt;=10,0.04*C13,0)</f>
        <v>2976000</v>
      </c>
      <c r="D36" s="33">
        <f>+C36/C13</f>
        <v>0.04</v>
      </c>
      <c r="E36" s="28">
        <f>IF(E12&lt;=10,0.04*E13,0)</f>
        <v>0</v>
      </c>
      <c r="F36" s="33" t="e">
        <f>+E36/E13</f>
        <v>#DIV/0!</v>
      </c>
      <c r="G36" s="26">
        <f>IF(G12&lt;=10,0.04*G13,0)</f>
        <v>0</v>
      </c>
      <c r="H36" s="33" t="e">
        <f>+G36/G13</f>
        <v>#DIV/0!</v>
      </c>
      <c r="I36" s="26">
        <f>IF(I12&lt;=10,0.04*I13,0)</f>
        <v>0</v>
      </c>
      <c r="J36" s="33" t="e">
        <f>+I36/I13</f>
        <v>#DIV/0!</v>
      </c>
      <c r="K36" s="26">
        <f>IF(K12&lt;=10,0.04*K13,0)</f>
        <v>0</v>
      </c>
      <c r="L36" s="33" t="e">
        <f>+K36/K13</f>
        <v>#DIV/0!</v>
      </c>
      <c r="M36" s="26">
        <f>IF(M12&lt;=10,0.04*M13,0)</f>
        <v>0</v>
      </c>
      <c r="N36" s="33" t="e">
        <f>+M36/M13</f>
        <v>#DIV/0!</v>
      </c>
    </row>
    <row r="37" spans="2:14" x14ac:dyDescent="0.25">
      <c r="B37" s="25"/>
      <c r="C37" s="128"/>
      <c r="D37" s="129"/>
      <c r="E37" s="132"/>
      <c r="F37" s="129"/>
      <c r="G37" s="128"/>
      <c r="H37" s="129"/>
      <c r="I37" s="128"/>
      <c r="J37" s="129"/>
      <c r="K37" s="128"/>
      <c r="L37" s="129"/>
      <c r="M37" s="128"/>
      <c r="N37" s="129"/>
    </row>
    <row r="38" spans="2:14" x14ac:dyDescent="0.25">
      <c r="B38" s="25"/>
      <c r="C38" s="128"/>
      <c r="D38" s="129"/>
      <c r="E38" s="132"/>
      <c r="F38" s="129"/>
      <c r="G38" s="128"/>
      <c r="H38" s="129"/>
      <c r="I38" s="128"/>
      <c r="J38" s="129"/>
      <c r="K38" s="128"/>
      <c r="L38" s="129"/>
      <c r="M38" s="128"/>
      <c r="N38" s="129"/>
    </row>
    <row r="39" spans="2:14" ht="25.5" x14ac:dyDescent="0.25">
      <c r="B39" s="24" t="s">
        <v>72</v>
      </c>
      <c r="C39" s="128"/>
      <c r="D39" s="129"/>
      <c r="E39" s="132"/>
      <c r="F39" s="129"/>
      <c r="G39" s="128"/>
      <c r="H39" s="129"/>
      <c r="I39" s="128"/>
      <c r="J39" s="129"/>
      <c r="K39" s="128"/>
      <c r="L39" s="129"/>
      <c r="M39" s="128"/>
      <c r="N39" s="129"/>
    </row>
    <row r="40" spans="2:14" ht="40.5" customHeight="1" x14ac:dyDescent="0.25">
      <c r="B40" s="25" t="s">
        <v>73</v>
      </c>
      <c r="C40" s="32">
        <f>+D40*C13</f>
        <v>0</v>
      </c>
      <c r="D40" s="33">
        <v>0</v>
      </c>
      <c r="E40" s="34">
        <f>+F40*E13</f>
        <v>0</v>
      </c>
      <c r="F40" s="33">
        <v>0</v>
      </c>
      <c r="G40" s="32">
        <f>+H40*G13</f>
        <v>0</v>
      </c>
      <c r="H40" s="33">
        <v>0</v>
      </c>
      <c r="I40" s="32">
        <f>+J40*I13</f>
        <v>0</v>
      </c>
      <c r="J40" s="33">
        <v>0</v>
      </c>
      <c r="K40" s="32">
        <f>+L40*K13</f>
        <v>0</v>
      </c>
      <c r="L40" s="33">
        <v>0</v>
      </c>
      <c r="M40" s="32">
        <f>+N40*M13</f>
        <v>0</v>
      </c>
      <c r="N40" s="33">
        <v>0</v>
      </c>
    </row>
    <row r="41" spans="2:14" x14ac:dyDescent="0.25">
      <c r="B41" s="25" t="s">
        <v>74</v>
      </c>
      <c r="C41" s="26">
        <f>D41*C13</f>
        <v>0</v>
      </c>
      <c r="D41" s="33">
        <v>0</v>
      </c>
      <c r="E41" s="28">
        <f>F41*E13</f>
        <v>0</v>
      </c>
      <c r="F41" s="33">
        <v>0</v>
      </c>
      <c r="G41" s="26">
        <f>H41*G13</f>
        <v>0</v>
      </c>
      <c r="H41" s="33">
        <v>0</v>
      </c>
      <c r="I41" s="26">
        <f>J41*I13</f>
        <v>0</v>
      </c>
      <c r="J41" s="33">
        <v>0</v>
      </c>
      <c r="K41" s="26">
        <f>L41*K13</f>
        <v>0</v>
      </c>
      <c r="L41" s="33">
        <v>0</v>
      </c>
      <c r="M41" s="26">
        <f>N41*M13</f>
        <v>0</v>
      </c>
      <c r="N41" s="33">
        <v>0</v>
      </c>
    </row>
    <row r="42" spans="2:14" x14ac:dyDescent="0.25">
      <c r="B42" s="24" t="s">
        <v>75</v>
      </c>
      <c r="C42" s="41">
        <f>SUM(C18:C41)</f>
        <v>39650240</v>
      </c>
      <c r="D42" s="42">
        <f>ROUND(SUM(D19:D41),4)</f>
        <v>0.53290000000000004</v>
      </c>
      <c r="E42" s="43">
        <f>SUM(E18:E41)</f>
        <v>3517221.4</v>
      </c>
      <c r="F42" s="42" t="e">
        <f>ROUND(SUM(F19:F41),4)</f>
        <v>#DIV/0!</v>
      </c>
      <c r="G42" s="41">
        <f>SUM(G18:G41)</f>
        <v>3517221.4</v>
      </c>
      <c r="H42" s="42" t="e">
        <f>ROUND(SUM(H19:H41),4)</f>
        <v>#DIV/0!</v>
      </c>
      <c r="I42" s="41">
        <f>SUM(I18:I41)</f>
        <v>3517221.4</v>
      </c>
      <c r="J42" s="42" t="e">
        <f>ROUND(SUM(J19:J41),4)</f>
        <v>#DIV/0!</v>
      </c>
      <c r="K42" s="41">
        <f>SUM(K18:K41)</f>
        <v>3517221.4</v>
      </c>
      <c r="L42" s="42" t="e">
        <f>ROUND(SUM(L19:L41),4)</f>
        <v>#DIV/0!</v>
      </c>
      <c r="M42" s="41">
        <f>SUM(M18:M41)</f>
        <v>3517221.4</v>
      </c>
      <c r="N42" s="42" t="e">
        <f>ROUND(SUM(N19:N41),4)</f>
        <v>#DIV/0!</v>
      </c>
    </row>
    <row r="43" spans="2:14" ht="13.5" thickBot="1" x14ac:dyDescent="0.25">
      <c r="B43" s="44" t="s">
        <v>76</v>
      </c>
      <c r="C43" s="45"/>
      <c r="D43" s="46">
        <f>1+D42</f>
        <v>1.5329000000000002</v>
      </c>
      <c r="E43" s="47"/>
      <c r="F43" s="48" t="e">
        <f>ROUND(1+F42,2)</f>
        <v>#DIV/0!</v>
      </c>
      <c r="G43" s="45"/>
      <c r="H43" s="48" t="e">
        <f>ROUND(1+H42,2)</f>
        <v>#DIV/0!</v>
      </c>
      <c r="I43" s="45"/>
      <c r="J43" s="49" t="e">
        <f>ROUND(1+J42,2)</f>
        <v>#DIV/0!</v>
      </c>
      <c r="K43" s="45"/>
      <c r="L43" s="49" t="e">
        <f>ROUND(1+L42,2)</f>
        <v>#DIV/0!</v>
      </c>
      <c r="M43" s="45"/>
      <c r="N43" s="49" t="e">
        <f>ROUND(1+N42,2)</f>
        <v>#DIV/0!</v>
      </c>
    </row>
    <row r="44" spans="2:14" x14ac:dyDescent="0.25">
      <c r="B44" s="50"/>
      <c r="C44" s="130"/>
      <c r="D44" s="131"/>
      <c r="E44" s="128"/>
      <c r="F44" s="129"/>
      <c r="G44" s="130"/>
      <c r="H44" s="131"/>
      <c r="I44" s="130"/>
      <c r="J44" s="131"/>
      <c r="K44" s="130"/>
      <c r="L44" s="131"/>
      <c r="M44" s="130"/>
      <c r="N44" s="131"/>
    </row>
    <row r="45" spans="2:14" x14ac:dyDescent="0.25">
      <c r="B45" s="25"/>
      <c r="C45" s="128"/>
      <c r="D45" s="129"/>
      <c r="E45" s="128"/>
      <c r="F45" s="129"/>
      <c r="G45" s="128"/>
      <c r="H45" s="129"/>
      <c r="I45" s="128"/>
      <c r="J45" s="129"/>
      <c r="K45" s="128"/>
      <c r="L45" s="129"/>
      <c r="M45" s="128"/>
      <c r="N45" s="129"/>
    </row>
    <row r="46" spans="2:14" x14ac:dyDescent="0.25">
      <c r="B46" s="25" t="s">
        <v>77</v>
      </c>
      <c r="C46" s="26">
        <f>+C13/12</f>
        <v>6200000</v>
      </c>
      <c r="D46" s="51"/>
      <c r="E46" s="26">
        <f>+E13/12</f>
        <v>0</v>
      </c>
      <c r="F46" s="51"/>
      <c r="G46" s="26">
        <f>+G13/12</f>
        <v>0</v>
      </c>
      <c r="H46" s="51"/>
      <c r="I46" s="26">
        <f>+I13/12</f>
        <v>0</v>
      </c>
      <c r="J46" s="51"/>
      <c r="K46" s="26">
        <f>+K13/12</f>
        <v>0</v>
      </c>
      <c r="L46" s="51"/>
      <c r="M46" s="26">
        <f>+M13/12</f>
        <v>0</v>
      </c>
      <c r="N46" s="51"/>
    </row>
    <row r="47" spans="2:14" x14ac:dyDescent="0.25">
      <c r="B47" s="25" t="s">
        <v>78</v>
      </c>
      <c r="C47" s="26">
        <f>+C46/30</f>
        <v>206666.66666666666</v>
      </c>
      <c r="D47" s="51"/>
      <c r="E47" s="26">
        <f>+E46/30</f>
        <v>0</v>
      </c>
      <c r="F47" s="51"/>
      <c r="G47" s="26">
        <f>+G46/30</f>
        <v>0</v>
      </c>
      <c r="H47" s="51"/>
      <c r="I47" s="26">
        <f>+I46/30</f>
        <v>0</v>
      </c>
      <c r="J47" s="51"/>
      <c r="K47" s="26">
        <f>+K46/30</f>
        <v>0</v>
      </c>
      <c r="L47" s="51"/>
      <c r="M47" s="26">
        <f>+M46/30</f>
        <v>0</v>
      </c>
      <c r="N47" s="51"/>
    </row>
    <row r="48" spans="2:14" x14ac:dyDescent="0.25">
      <c r="B48" s="25" t="s">
        <v>79</v>
      </c>
      <c r="C48" s="26">
        <f>+C47/8</f>
        <v>25833.333333333332</v>
      </c>
      <c r="D48" s="51"/>
      <c r="E48" s="26">
        <f>+E47/8</f>
        <v>0</v>
      </c>
      <c r="F48" s="51"/>
      <c r="G48" s="26">
        <f>+G47/8</f>
        <v>0</v>
      </c>
      <c r="H48" s="51"/>
      <c r="I48" s="26">
        <f>+I47/8</f>
        <v>0</v>
      </c>
      <c r="J48" s="51"/>
      <c r="K48" s="26">
        <f>+K47/8</f>
        <v>0</v>
      </c>
      <c r="L48" s="51"/>
      <c r="M48" s="26">
        <f>+M47/8</f>
        <v>0</v>
      </c>
      <c r="N48" s="51"/>
    </row>
    <row r="49" spans="2:14" x14ac:dyDescent="0.25">
      <c r="B49" s="25" t="s">
        <v>80</v>
      </c>
      <c r="C49" s="52">
        <f>+(C42+C13)/12</f>
        <v>9504186.666666666</v>
      </c>
      <c r="D49" s="53"/>
      <c r="E49" s="52">
        <f>+(E42+E13)/12</f>
        <v>293101.78333333333</v>
      </c>
      <c r="F49" s="53"/>
      <c r="G49" s="52">
        <f>+(G42+G13)/12</f>
        <v>293101.78333333333</v>
      </c>
      <c r="H49" s="53"/>
      <c r="I49" s="52">
        <f>+(I42+I13)/12</f>
        <v>293101.78333333333</v>
      </c>
      <c r="J49" s="53"/>
      <c r="K49" s="52">
        <f>+(K42+K13)/12</f>
        <v>293101.78333333333</v>
      </c>
      <c r="L49" s="53"/>
      <c r="M49" s="52">
        <f>+(M42+M13)/12</f>
        <v>293101.78333333333</v>
      </c>
      <c r="N49" s="53"/>
    </row>
    <row r="50" spans="2:14" x14ac:dyDescent="0.25">
      <c r="B50" s="25" t="s">
        <v>81</v>
      </c>
      <c r="C50" s="26">
        <f>+C49/30</f>
        <v>316806.22222222219</v>
      </c>
      <c r="D50" s="51"/>
      <c r="E50" s="26">
        <f>+E49/30</f>
        <v>9770.059444444445</v>
      </c>
      <c r="F50" s="51"/>
      <c r="G50" s="26">
        <f>+G49/30</f>
        <v>9770.059444444445</v>
      </c>
      <c r="H50" s="51"/>
      <c r="I50" s="26">
        <f>+I49/30</f>
        <v>9770.059444444445</v>
      </c>
      <c r="J50" s="51"/>
      <c r="K50" s="26">
        <f>+K49/30</f>
        <v>9770.059444444445</v>
      </c>
      <c r="L50" s="51"/>
      <c r="M50" s="26">
        <f>+M49/30</f>
        <v>9770.059444444445</v>
      </c>
      <c r="N50" s="51"/>
    </row>
    <row r="51" spans="2:14" ht="13.5" thickBot="1" x14ac:dyDescent="0.3">
      <c r="B51" s="54" t="s">
        <v>82</v>
      </c>
      <c r="C51" s="55">
        <f>+C50/8</f>
        <v>39600.777777777774</v>
      </c>
      <c r="D51" s="16"/>
      <c r="E51" s="55">
        <f>+E50/8</f>
        <v>1221.2574305555556</v>
      </c>
      <c r="F51" s="16"/>
      <c r="G51" s="55">
        <f>+G50/8</f>
        <v>1221.2574305555556</v>
      </c>
      <c r="H51" s="16"/>
      <c r="I51" s="55">
        <f>+I50/8</f>
        <v>1221.2574305555556</v>
      </c>
      <c r="J51" s="16"/>
      <c r="K51" s="55">
        <f>+K50/8</f>
        <v>1221.2574305555556</v>
      </c>
      <c r="L51" s="16"/>
      <c r="M51" s="55">
        <f>+M50/8</f>
        <v>1221.2574305555556</v>
      </c>
      <c r="N51" s="16"/>
    </row>
    <row r="52" spans="2:14" x14ac:dyDescent="0.25">
      <c r="B52" s="56"/>
      <c r="C52" s="57"/>
      <c r="D52" s="12"/>
      <c r="E52" s="12"/>
      <c r="F52" s="12"/>
      <c r="G52" s="57"/>
      <c r="H52" s="12"/>
    </row>
    <row r="53" spans="2:14" x14ac:dyDescent="0.25">
      <c r="B53" s="56"/>
      <c r="C53" s="57"/>
      <c r="D53" s="12"/>
      <c r="E53" s="12"/>
      <c r="F53" s="12"/>
      <c r="G53" s="57"/>
      <c r="H53" s="12"/>
    </row>
    <row r="57" spans="2:14" ht="15" x14ac:dyDescent="0.25">
      <c r="B57" s="58"/>
    </row>
    <row r="58" spans="2:14" x14ac:dyDescent="0.2">
      <c r="B58" s="59"/>
    </row>
    <row r="59" spans="2:14" x14ac:dyDescent="0.2">
      <c r="B59" s="60"/>
      <c r="I59" s="26">
        <v>3800000</v>
      </c>
      <c r="J59" s="27"/>
    </row>
    <row r="60" spans="2:14" x14ac:dyDescent="0.2">
      <c r="B60" s="61"/>
    </row>
  </sheetData>
  <sheetProtection algorithmName="SHA-512" hashValue="iuK0G5IsuxISYdXUjsi6QIqfI5u03ivUEO/m8iApjYn44WyfuGSL07mBoIl0B5mDmmBbraxxQubwtvOUr6DPbg==" saltValue="Sj3OO9mmqo7Q46Ww74U+IA==" spinCount="100000" sheet="1" formatCells="0" formatColumns="0" formatRows="0" insertColumns="0" insertRows="0" insertHyperlinks="0" deleteColumns="0" deleteRows="0" sort="0" autoFilter="0" pivotTables="0"/>
  <mergeCells count="103">
    <mergeCell ref="B1:H2"/>
    <mergeCell ref="C8:D8"/>
    <mergeCell ref="E8:F8"/>
    <mergeCell ref="G8:H8"/>
    <mergeCell ref="I8:J8"/>
    <mergeCell ref="K8:L8"/>
    <mergeCell ref="M8:N8"/>
    <mergeCell ref="C10:D10"/>
    <mergeCell ref="E10:F10"/>
    <mergeCell ref="G10:H10"/>
    <mergeCell ref="I10:J10"/>
    <mergeCell ref="K10:L10"/>
    <mergeCell ref="M10:N10"/>
    <mergeCell ref="C14:D14"/>
    <mergeCell ref="E14:F14"/>
    <mergeCell ref="G14:H14"/>
    <mergeCell ref="I14:J14"/>
    <mergeCell ref="K14:L14"/>
    <mergeCell ref="M14:N14"/>
    <mergeCell ref="C17:D17"/>
    <mergeCell ref="E17:F17"/>
    <mergeCell ref="G17:H17"/>
    <mergeCell ref="I17:J17"/>
    <mergeCell ref="K17:L17"/>
    <mergeCell ref="M17:N17"/>
    <mergeCell ref="C18:D18"/>
    <mergeCell ref="E18:F18"/>
    <mergeCell ref="G18:H18"/>
    <mergeCell ref="I18:J18"/>
    <mergeCell ref="K18:L18"/>
    <mergeCell ref="M18:N18"/>
    <mergeCell ref="C20:D20"/>
    <mergeCell ref="E20:F20"/>
    <mergeCell ref="G20:H20"/>
    <mergeCell ref="I20:J20"/>
    <mergeCell ref="K20:L20"/>
    <mergeCell ref="M20:N20"/>
    <mergeCell ref="C21:D21"/>
    <mergeCell ref="E21:F21"/>
    <mergeCell ref="G21:H21"/>
    <mergeCell ref="I21:J21"/>
    <mergeCell ref="K21:L21"/>
    <mergeCell ref="M21:N21"/>
    <mergeCell ref="C26:D26"/>
    <mergeCell ref="E26:F26"/>
    <mergeCell ref="G26:H26"/>
    <mergeCell ref="I26:J26"/>
    <mergeCell ref="K26:L26"/>
    <mergeCell ref="M26:N26"/>
    <mergeCell ref="C27:D27"/>
    <mergeCell ref="E27:F27"/>
    <mergeCell ref="G27:H27"/>
    <mergeCell ref="I27:J27"/>
    <mergeCell ref="K27:L27"/>
    <mergeCell ref="M27:N27"/>
    <mergeCell ref="C31:D31"/>
    <mergeCell ref="E31:F31"/>
    <mergeCell ref="G31:H31"/>
    <mergeCell ref="I31:J31"/>
    <mergeCell ref="K31:L31"/>
    <mergeCell ref="M31:N31"/>
    <mergeCell ref="C32:D32"/>
    <mergeCell ref="E32:F32"/>
    <mergeCell ref="G32:H32"/>
    <mergeCell ref="I32:J32"/>
    <mergeCell ref="K32:L32"/>
    <mergeCell ref="M32:N32"/>
    <mergeCell ref="C33:D33"/>
    <mergeCell ref="E33:F33"/>
    <mergeCell ref="G33:H33"/>
    <mergeCell ref="I33:J33"/>
    <mergeCell ref="K33:L33"/>
    <mergeCell ref="M33:N33"/>
    <mergeCell ref="M38:N38"/>
    <mergeCell ref="C39:D39"/>
    <mergeCell ref="E39:F39"/>
    <mergeCell ref="G39:H39"/>
    <mergeCell ref="I39:J39"/>
    <mergeCell ref="K39:L39"/>
    <mergeCell ref="C37:D37"/>
    <mergeCell ref="E37:F37"/>
    <mergeCell ref="G37:H37"/>
    <mergeCell ref="I37:J37"/>
    <mergeCell ref="K37:L37"/>
    <mergeCell ref="M37:N37"/>
    <mergeCell ref="C38:D38"/>
    <mergeCell ref="E38:F38"/>
    <mergeCell ref="G38:H38"/>
    <mergeCell ref="I38:J38"/>
    <mergeCell ref="K38:L38"/>
    <mergeCell ref="C45:D45"/>
    <mergeCell ref="E45:F45"/>
    <mergeCell ref="G45:H45"/>
    <mergeCell ref="I45:J45"/>
    <mergeCell ref="K45:L45"/>
    <mergeCell ref="M39:N39"/>
    <mergeCell ref="M45:N45"/>
    <mergeCell ref="M44:N44"/>
    <mergeCell ref="C44:D44"/>
    <mergeCell ref="E44:F44"/>
    <mergeCell ref="G44:H44"/>
    <mergeCell ref="I44:J44"/>
    <mergeCell ref="K44:L44"/>
  </mergeCells>
  <conditionalFormatting sqref="D43:F43 H43">
    <cfRule type="cellIs" dxfId="3" priority="8" operator="between">
      <formula>1.6</formula>
      <formula>1.85</formula>
    </cfRule>
  </conditionalFormatting>
  <conditionalFormatting sqref="J43">
    <cfRule type="cellIs" dxfId="2" priority="7" operator="between">
      <formula>1.6</formula>
      <formula>1.85</formula>
    </cfRule>
  </conditionalFormatting>
  <conditionalFormatting sqref="L43">
    <cfRule type="cellIs" dxfId="1" priority="6" operator="between">
      <formula>1.6</formula>
      <formula>1.85</formula>
    </cfRule>
  </conditionalFormatting>
  <conditionalFormatting sqref="N43">
    <cfRule type="cellIs" dxfId="0" priority="5" operator="between">
      <formula>1.6</formula>
      <formula>1.85</formula>
    </cfRule>
  </conditionalFormatting>
  <pageMargins left="0.70866141732283472" right="0.70866141732283472" top="0.74803149606299213" bottom="0.74803149606299213" header="0.31496062992125984" footer="0.31496062992125984"/>
  <pageSetup paperSize="9" scale="47" orientation="landscape" horizontalDpi="4294967292"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file>

<file path=customXml/itemProps1.xml><?xml version="1.0" encoding="utf-8"?>
<ds:datastoreItem xmlns:ds="http://schemas.openxmlformats.org/officeDocument/2006/customXml" ds:itemID="{35B489E6-0DCF-4575-AC10-21C385CC0B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FA1796-AC06-4531-93A4-C021632390CC}">
  <ds:schemaRefs>
    <ds:schemaRef ds:uri="http://purl.org/dc/dcmitype/"/>
    <ds:schemaRef ds:uri="http://purl.org/dc/elements/1.1/"/>
    <ds:schemaRef ds:uri="http://schemas.microsoft.com/office/infopath/2007/PartnerControls"/>
    <ds:schemaRef ds:uri="http://purl.org/dc/terms/"/>
    <ds:schemaRef ds:uri="afb6680c-5126-4293-8efc-f0ef4683a575"/>
    <ds:schemaRef ds:uri="http://schemas.microsoft.com/office/2006/documentManagement/types"/>
    <ds:schemaRef ds:uri="http://schemas.microsoft.com/office/2006/metadata/properties"/>
    <ds:schemaRef ds:uri="58020ebd-ab32-47fa-8ceb-969687debf76"/>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BAA91434-27CB-4684-8CEF-6DCB7AA34CC3}">
  <ds:schemaRefs>
    <ds:schemaRef ds:uri="http://schemas.microsoft.com/sharepoint/v3/contenttype/forms"/>
  </ds:schemaRefs>
</ds:datastoreItem>
</file>

<file path=customXml/itemProps4.xml><?xml version="1.0" encoding="utf-8"?>
<ds:datastoreItem xmlns:ds="http://schemas.openxmlformats.org/officeDocument/2006/customXml" ds:itemID="{04FB5679-679A-43DE-95A8-E785489660E9}">
  <ds:schemaRefs>
    <ds:schemaRef ds:uri="http://schemas.microsoft.com/sharepoint/events"/>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FormatoNo.4</vt:lpstr>
      <vt:lpstr>FP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Alexandra Latorre Espinosa</dc:creator>
  <cp:keywords/>
  <dc:description/>
  <cp:lastModifiedBy>Camilo Andres Torres Bustamante</cp:lastModifiedBy>
  <cp:revision/>
  <dcterms:created xsi:type="dcterms:W3CDTF">2026-04-17T18:33:39Z</dcterms:created>
  <dcterms:modified xsi:type="dcterms:W3CDTF">2026-05-24T14:55:49Z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363eba1f-a5e4-4cf2-bcb1-c2674e39bd36</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363eba1f-a5e4-4cf2-bcb1-c2674e39bd36</vt:lpwstr>
  </property>
  <property fmtid="{D5CDD505-2E9C-101B-9397-08002B2CF9AE}" pid="6" name="UserId">
    <vt:lpwstr>Daniela Alexandra Latorre Espinosa</vt:lpwstr>
  </property>
  <property fmtid="{D5CDD505-2E9C-101B-9397-08002B2CF9AE}" pid="7" name="TagDateTime">
    <vt:lpwstr>2026-04-28T23:27:26Z</vt:lpwstr>
  </property>
  <property fmtid="{D5CDD505-2E9C-101B-9397-08002B2CF9AE}" pid="8" name="GVData">
    <vt:lpwstr>eyJPUyI6IldpbmRvd3MiLCJkb2NJRCI6IjM2M2ViYTFmLWE1ZTQtNGNmMi1iY2IxLWMyNjc0ZTM5YmQzNiIsImRvY1N0YXRlIjoie30iLCJwYXJlbnRMaW5lSWRzIjoiW1wiODRkNTVmOGItNjg4Zi00Y2M2LWJlNDMtMGIyMDM1N2Y2NTU2XCIsXCIxNjE5OTA3MC1k</vt:lpwstr>
  </property>
  <property fmtid="{D5CDD505-2E9C-101B-9397-08002B2CF9AE}" pid="9" name="GVData0">
    <vt:lpwstr>NjBlLTRiZTUtYmM2Ny1kNWE0N2I2ZWZiNjRcIixcIjczYjliYjNkLWQ0M2MtNDk2Ny1iMTIzLThkYTM3ZDYwYWQ4M1wiLFwiNTU2NjhhZGYtZWFiYS00MzQwLTk0NzQtOTBlNmNlODAxNWRkXCIsXCJlNGExNzI5Ny05YjJiLTRlMzItODk1Ny00NWNjMTMxMjNkMTdc</vt:lpwstr>
  </property>
  <property fmtid="{D5CDD505-2E9C-101B-9397-08002B2CF9AE}" pid="10" name="GVData1">
    <vt:lpwstr>Il0iLCJ3cml0dGVuS2V5cyI6IltcImd2ZG9jaWRcIixcIkNsYXNzaWZpY2F0aW9uVGFnU2V0SWRcIixcIkNvbXBsaWFuY2VUYWdTZXRJZFwiLFwiRmlsZUlkXCIsXCJVc2VySWRcIixcIlRhZ0RhdGVUaW1lXCJdIiwibm9PZkd2RGF0YUVudHJpZXMiOiI2IiwibGlu</vt:lpwstr>
  </property>
  <property fmtid="{D5CDD505-2E9C-101B-9397-08002B2CF9AE}" pid="11" name="GVData2">
    <vt:lpwstr>ZUlkIjoiZGExMjNmZGItNWYyYy00YTYyLTk0ZWYtMjU4NTJjYTI2OGQwIn0=</vt:lpwstr>
  </property>
  <property fmtid="{D5CDD505-2E9C-101B-9397-08002B2CF9AE}" pid="12" name="ContentTypeId">
    <vt:lpwstr>0x0101005863B650E9255644A1B24DBA1F101A74</vt:lpwstr>
  </property>
  <property fmtid="{D5CDD505-2E9C-101B-9397-08002B2CF9AE}" pid="13" name="MediaServiceImageTags">
    <vt:lpwstr/>
  </property>
  <property fmtid="{D5CDD505-2E9C-101B-9397-08002B2CF9AE}" pid="14" name="GVData3">
    <vt:lpwstr>(end)</vt:lpwstr>
  </property>
</Properties>
</file>