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RODRIGO\"/>
    </mc:Choice>
  </mc:AlternateContent>
  <xr:revisionPtr revIDLastSave="0" documentId="13_ncr:1_{178F0BB8-5E43-4B0F-B66E-C33134D2CAAB}" xr6:coauthVersionLast="37" xr6:coauthVersionMax="37" xr10:uidLastSave="{00000000-0000-0000-0000-000000000000}"/>
  <bookViews>
    <workbookView xWindow="0" yWindow="0" windowWidth="14085" windowHeight="10440" xr2:uid="{52FBBEC7-21EC-4BBC-900F-636EE6B84F27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1" l="1"/>
  <c r="I21" i="1"/>
  <c r="J21" i="1" s="1"/>
  <c r="I20" i="1"/>
  <c r="J20" i="1" s="1"/>
  <c r="I19" i="1"/>
  <c r="J19" i="1" s="1"/>
  <c r="I18" i="1"/>
  <c r="J18" i="1"/>
  <c r="I17" i="1"/>
  <c r="J17" i="1" s="1"/>
  <c r="I8" i="1"/>
  <c r="J8" i="1" s="1"/>
  <c r="I7" i="1"/>
  <c r="J7" i="1" s="1"/>
  <c r="I6" i="1"/>
  <c r="J6" i="1" s="1"/>
  <c r="I5" i="1"/>
  <c r="J5" i="1" s="1"/>
  <c r="I4" i="1"/>
  <c r="J4" i="1" s="1"/>
  <c r="J22" i="1" l="1"/>
  <c r="J9" i="1"/>
  <c r="J10" i="1" s="1"/>
  <c r="J12" i="1" s="1"/>
  <c r="J13" i="1" s="1"/>
</calcChain>
</file>

<file path=xl/sharedStrings.xml><?xml version="1.0" encoding="utf-8"?>
<sst xmlns="http://schemas.openxmlformats.org/spreadsheetml/2006/main" count="39" uniqueCount="18">
  <si>
    <t>EXCAVACIONES VARIAS EN MATERIAL COMUN EN SECO A MANO (INCLUYE RETIRO DE SOBRANTES A UNA DISTANCIA MENOR DE 5 KM)</t>
  </si>
  <si>
    <t>M3</t>
  </si>
  <si>
    <t>CONCRETO CLASE D 3000 PSI PARA (BASES)</t>
  </si>
  <si>
    <t>CONCRETO CICLÓPEO, 2000 PSI 40% RAJÓN PARA BASES</t>
  </si>
  <si>
    <t>CUNETA DE CONCRETO CLASE E, 2500 PSI FUNDIDA EN EL LUGAR</t>
  </si>
  <si>
    <t>SUMINISTRO FIGURADO Y ARMADO DE ACERO DE REFUERZO 60000 PSI</t>
  </si>
  <si>
    <t>KG</t>
  </si>
  <si>
    <t>SUB-TOTAL OBRAS (INCLUYE IVA)</t>
  </si>
  <si>
    <t xml:space="preserve">VALOR TOTAL </t>
  </si>
  <si>
    <t>AIU 33%</t>
  </si>
  <si>
    <t>AJUSTE</t>
  </si>
  <si>
    <t>SUBTOTAL</t>
  </si>
  <si>
    <t>UNIDAD</t>
  </si>
  <si>
    <t>CANTIDAD</t>
  </si>
  <si>
    <t>VALOR UNITARIO</t>
  </si>
  <si>
    <t>VALOR TOTAL</t>
  </si>
  <si>
    <t>DESCRIPCION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</si>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</sst>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Tahoma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9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4" fontId="3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F0D93934-7880-409E-BC39-59DA82C91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0C72E-0CF8-4CE3-A72E-B10DA2275C7F}">
  <dimension ref="A3:J24"/>
  <sheetViews>
    <sheetView tabSelected="1" topLeftCell="A10" zoomScale="85" zoomScaleNormal="85" workbookViewId="0">
      <selection activeCell="Q21" sqref="Q21"/>
    </sheetView>
  </sheetViews>
  <sheetFormatPr baseColWidth="10" defaultRowHeight="15" x14ac:dyDescent="0.25"/>
  <cols>
    <col min="8" max="8" width="15.85546875" customWidth="1"/>
    <col min="9" max="9" width="19" customWidth="1"/>
    <col min="10" max="10" width="25.28515625" customWidth="1"/>
  </cols>
  <sheetData>
    <row r="3" spans="1:10" ht="15.75" x14ac:dyDescent="0.25">
      <c r="B3" s="9" t="s">
        <v>16</v>
      </c>
      <c r="C3" s="9"/>
      <c r="D3" s="9"/>
      <c r="E3" s="9"/>
      <c r="F3" s="9"/>
      <c r="G3" s="11" t="s">
        <v>12</v>
      </c>
      <c r="H3" s="11" t="s">
        <v>13</v>
      </c>
      <c r="I3" s="11" t="s">
        <v>14</v>
      </c>
      <c r="J3" s="11" t="s">
        <v>15</v>
      </c>
    </row>
    <row r="4" spans="1:10" ht="52.5" customHeight="1" x14ac:dyDescent="0.25">
      <c r="B4" s="12" t="s">
        <v>0</v>
      </c>
      <c r="C4" s="12"/>
      <c r="D4" s="12"/>
      <c r="E4" s="12"/>
      <c r="F4" s="12"/>
      <c r="G4" s="1" t="s">
        <v>1</v>
      </c>
      <c r="H4" s="4">
        <v>12.53</v>
      </c>
      <c r="I4" s="4">
        <f>65346</f>
        <v>65346</v>
      </c>
      <c r="J4" s="5">
        <f>ROUND((+I4*H4),2)</f>
        <v>818785.38</v>
      </c>
    </row>
    <row r="5" spans="1:10" ht="47.25" customHeight="1" x14ac:dyDescent="0.25">
      <c r="B5" s="12" t="s">
        <v>2</v>
      </c>
      <c r="C5" s="12"/>
      <c r="D5" s="12"/>
      <c r="E5" s="12"/>
      <c r="F5" s="12"/>
      <c r="G5" s="1" t="s">
        <v>1</v>
      </c>
      <c r="H5" s="4">
        <v>47.47</v>
      </c>
      <c r="I5" s="4">
        <f>802040</f>
        <v>802040</v>
      </c>
      <c r="J5" s="5">
        <f>ROUND((+I5*H5),2)</f>
        <v>38072838.799999997</v>
      </c>
    </row>
    <row r="6" spans="1:10" ht="42.75" customHeight="1" x14ac:dyDescent="0.25">
      <c r="B6" s="12" t="s">
        <v>3</v>
      </c>
      <c r="C6" s="12"/>
      <c r="D6" s="12"/>
      <c r="E6" s="12"/>
      <c r="F6" s="12"/>
      <c r="G6" s="1" t="s">
        <v>1</v>
      </c>
      <c r="H6" s="4">
        <v>20.39</v>
      </c>
      <c r="I6" s="4">
        <f>550420</f>
        <v>550420</v>
      </c>
      <c r="J6" s="5">
        <f>ROUND((+I6*H6),2)</f>
        <v>11223063.800000001</v>
      </c>
    </row>
    <row r="7" spans="1:10" ht="48.75" customHeight="1" x14ac:dyDescent="0.25">
      <c r="B7" s="12" t="s">
        <v>4</v>
      </c>
      <c r="C7" s="12"/>
      <c r="D7" s="12"/>
      <c r="E7" s="12"/>
      <c r="F7" s="12"/>
      <c r="G7" s="1" t="s">
        <v>1</v>
      </c>
      <c r="H7" s="4">
        <v>30.16</v>
      </c>
      <c r="I7" s="4">
        <f>655535</f>
        <v>655535</v>
      </c>
      <c r="J7" s="5">
        <f>ROUND((+I7*H7),2)</f>
        <v>19770935.600000001</v>
      </c>
    </row>
    <row r="8" spans="1:10" ht="60" customHeight="1" x14ac:dyDescent="0.25">
      <c r="B8" s="12" t="s">
        <v>5</v>
      </c>
      <c r="C8" s="12"/>
      <c r="D8" s="12"/>
      <c r="E8" s="12"/>
      <c r="F8" s="12"/>
      <c r="G8" s="1" t="s">
        <v>6</v>
      </c>
      <c r="H8" s="4">
        <v>4787.99</v>
      </c>
      <c r="I8" s="4">
        <f>8174</f>
        <v>8174</v>
      </c>
      <c r="J8" s="5">
        <f>ROUND((+I8*H8),2)</f>
        <v>39137030.259999998</v>
      </c>
    </row>
    <row r="9" spans="1:10" ht="41.25" customHeight="1" x14ac:dyDescent="0.25">
      <c r="B9" s="12" t="s">
        <v>7</v>
      </c>
      <c r="C9" s="12"/>
      <c r="D9" s="12"/>
      <c r="E9" s="12"/>
      <c r="F9" s="12"/>
      <c r="G9" s="3"/>
      <c r="H9" s="3"/>
      <c r="I9" s="5"/>
      <c r="J9" s="5">
        <f>SUM(J4:J8)</f>
        <v>109022653.84</v>
      </c>
    </row>
    <row r="10" spans="1:10" ht="15.75" x14ac:dyDescent="0.25">
      <c r="B10" s="6" t="s">
        <v>8</v>
      </c>
      <c r="C10" s="6"/>
      <c r="D10" s="6"/>
      <c r="E10" s="6"/>
      <c r="F10" s="6"/>
      <c r="G10" s="6"/>
      <c r="H10" s="6"/>
      <c r="I10" s="6"/>
      <c r="J10" s="8">
        <f>+J9</f>
        <v>109022653.84</v>
      </c>
    </row>
    <row r="11" spans="1:10" ht="18" x14ac:dyDescent="0.25">
      <c r="B11" s="2" t="s">
        <v>10</v>
      </c>
      <c r="C11" s="2"/>
      <c r="D11" s="2"/>
      <c r="E11" s="2"/>
      <c r="F11" s="2"/>
      <c r="G11" s="2"/>
      <c r="H11" s="2"/>
      <c r="I11" s="2"/>
      <c r="J11" s="8">
        <v>-129.60720000044839</v>
      </c>
    </row>
    <row r="12" spans="1:10" ht="18" x14ac:dyDescent="0.25">
      <c r="B12" s="2" t="s">
        <v>9</v>
      </c>
      <c r="C12" s="2"/>
      <c r="D12" s="2"/>
      <c r="E12" s="2"/>
      <c r="F12" s="2"/>
      <c r="G12" s="2"/>
      <c r="H12" s="2"/>
      <c r="I12" s="2"/>
      <c r="J12" s="8">
        <f>+J10*33%</f>
        <v>35977475.767200001</v>
      </c>
    </row>
    <row r="13" spans="1:10" ht="18" x14ac:dyDescent="0.25">
      <c r="B13" s="2" t="s">
        <v>11</v>
      </c>
      <c r="C13" s="2"/>
      <c r="D13" s="2"/>
      <c r="E13" s="2"/>
      <c r="F13" s="2"/>
      <c r="G13" s="2"/>
      <c r="H13" s="2"/>
      <c r="I13" s="2"/>
      <c r="J13" s="7">
        <f>+J12+J10+J11</f>
        <v>145000000</v>
      </c>
    </row>
    <row r="16" spans="1:10" ht="15.75" x14ac:dyDescent="0.25">
      <c r="A16" s="11" t="s">
        <v>17</v>
      </c>
      <c r="B16" s="9" t="s">
        <v>16</v>
      </c>
      <c r="C16" s="9"/>
      <c r="D16" s="9"/>
      <c r="E16" s="9"/>
      <c r="F16" s="9"/>
      <c r="G16" s="11" t="s">
        <v>12</v>
      </c>
      <c r="H16" s="11" t="s">
        <v>13</v>
      </c>
      <c r="I16" s="11" t="s">
        <v>14</v>
      </c>
      <c r="J16" s="11" t="s">
        <v>15</v>
      </c>
    </row>
    <row r="17" spans="1:10" ht="63.75" customHeight="1" x14ac:dyDescent="0.25">
      <c r="A17" s="10">
        <v>1</v>
      </c>
      <c r="B17" s="12" t="s">
        <v>0</v>
      </c>
      <c r="C17" s="12"/>
      <c r="D17" s="12"/>
      <c r="E17" s="12"/>
      <c r="F17" s="12"/>
      <c r="G17" s="1" t="s">
        <v>1</v>
      </c>
      <c r="H17" s="4">
        <v>12.53</v>
      </c>
      <c r="I17" s="4">
        <f>65346*1.33</f>
        <v>86910.180000000008</v>
      </c>
      <c r="J17" s="5">
        <f>ROUND((+I17*H17),2)</f>
        <v>1088984.56</v>
      </c>
    </row>
    <row r="18" spans="1:10" ht="29.25" customHeight="1" x14ac:dyDescent="0.25">
      <c r="A18" s="10">
        <v>2</v>
      </c>
      <c r="B18" s="12" t="s">
        <v>2</v>
      </c>
      <c r="C18" s="12"/>
      <c r="D18" s="12"/>
      <c r="E18" s="12"/>
      <c r="F18" s="12"/>
      <c r="G18" s="1" t="s">
        <v>1</v>
      </c>
      <c r="H18" s="4">
        <v>47.47</v>
      </c>
      <c r="I18" s="4">
        <f>802040*1.33</f>
        <v>1066713.2</v>
      </c>
      <c r="J18" s="5">
        <f>ROUND((+I18*H18),2)</f>
        <v>50636875.600000001</v>
      </c>
    </row>
    <row r="19" spans="1:10" ht="39" customHeight="1" x14ac:dyDescent="0.25">
      <c r="A19" s="10">
        <v>3</v>
      </c>
      <c r="B19" s="12" t="s">
        <v>3</v>
      </c>
      <c r="C19" s="12"/>
      <c r="D19" s="12"/>
      <c r="E19" s="12"/>
      <c r="F19" s="12"/>
      <c r="G19" s="1" t="s">
        <v>1</v>
      </c>
      <c r="H19" s="4">
        <v>20.39</v>
      </c>
      <c r="I19" s="4">
        <f>550420*1.33</f>
        <v>732058.60000000009</v>
      </c>
      <c r="J19" s="5">
        <f>ROUND((+I19*H19),2)</f>
        <v>14926674.85</v>
      </c>
    </row>
    <row r="20" spans="1:10" ht="39" customHeight="1" x14ac:dyDescent="0.25">
      <c r="A20" s="10">
        <v>4</v>
      </c>
      <c r="B20" s="12" t="s">
        <v>4</v>
      </c>
      <c r="C20" s="12"/>
      <c r="D20" s="12"/>
      <c r="E20" s="12"/>
      <c r="F20" s="12"/>
      <c r="G20" s="1" t="s">
        <v>1</v>
      </c>
      <c r="H20" s="4">
        <v>30.16</v>
      </c>
      <c r="I20" s="4">
        <f>655535*1.33</f>
        <v>871861.55</v>
      </c>
      <c r="J20" s="5">
        <f>ROUND((+I20*H20),2)</f>
        <v>26295344.350000001</v>
      </c>
    </row>
    <row r="21" spans="1:10" ht="36.75" customHeight="1" x14ac:dyDescent="0.25">
      <c r="A21" s="10">
        <v>5</v>
      </c>
      <c r="B21" s="12" t="s">
        <v>5</v>
      </c>
      <c r="C21" s="12"/>
      <c r="D21" s="12"/>
      <c r="E21" s="12"/>
      <c r="F21" s="12"/>
      <c r="G21" s="1" t="s">
        <v>6</v>
      </c>
      <c r="H21" s="4">
        <v>4787.99</v>
      </c>
      <c r="I21" s="4">
        <f>8174*1.33</f>
        <v>10871.42</v>
      </c>
      <c r="J21" s="5">
        <f>ROUND((+I21*H21),2)</f>
        <v>52052250.25</v>
      </c>
    </row>
    <row r="22" spans="1:10" ht="18" x14ac:dyDescent="0.25">
      <c r="A22" s="10"/>
      <c r="B22" s="12" t="s">
        <v>7</v>
      </c>
      <c r="C22" s="12"/>
      <c r="D22" s="12"/>
      <c r="E22" s="12"/>
      <c r="F22" s="12"/>
      <c r="G22" s="3"/>
      <c r="H22" s="3"/>
      <c r="I22" s="5"/>
      <c r="J22" s="5">
        <f>SUM(J17:J21)</f>
        <v>145000129.61000001</v>
      </c>
    </row>
    <row r="23" spans="1:10" ht="18" x14ac:dyDescent="0.25">
      <c r="A23" s="10"/>
      <c r="B23" s="2" t="s">
        <v>10</v>
      </c>
      <c r="C23" s="2"/>
      <c r="D23" s="2"/>
      <c r="E23" s="2"/>
      <c r="F23" s="2"/>
      <c r="G23" s="2"/>
      <c r="H23" s="2"/>
      <c r="I23" s="2"/>
      <c r="J23" s="5">
        <v>-129.60720000044839</v>
      </c>
    </row>
    <row r="24" spans="1:10" ht="18" x14ac:dyDescent="0.25">
      <c r="A24" s="10"/>
      <c r="B24" s="2" t="s">
        <v>11</v>
      </c>
      <c r="C24" s="2"/>
      <c r="D24" s="2"/>
      <c r="E24" s="2"/>
      <c r="F24" s="2"/>
      <c r="G24" s="2"/>
      <c r="H24" s="2"/>
      <c r="I24" s="2"/>
      <c r="J24" s="5">
        <f>+J23+J22</f>
        <v>145000000.00280002</v>
      </c>
    </row>
  </sheetData>
  <mergeCells count="20">
    <mergeCell ref="B22:F22"/>
    <mergeCell ref="B23:I23"/>
    <mergeCell ref="B24:I24"/>
    <mergeCell ref="B16:F16"/>
    <mergeCell ref="B17:F17"/>
    <mergeCell ref="B18:F18"/>
    <mergeCell ref="B19:F19"/>
    <mergeCell ref="B20:F20"/>
    <mergeCell ref="B21:F21"/>
    <mergeCell ref="B11:I11"/>
    <mergeCell ref="B12:I12"/>
    <mergeCell ref="B13:I13"/>
    <mergeCell ref="B10:I10"/>
    <mergeCell ref="B3:F3"/>
    <mergeCell ref="B8:F8"/>
    <mergeCell ref="B9:F9"/>
    <mergeCell ref="B6:F6"/>
    <mergeCell ref="B7:F7"/>
    <mergeCell ref="B4:F4"/>
    <mergeCell ref="B5:F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EDWING</dc:creator>
  <cp:lastModifiedBy>ING EDWING</cp:lastModifiedBy>
  <dcterms:created xsi:type="dcterms:W3CDTF">2026-05-26T14:31:59Z</dcterms:created>
  <dcterms:modified xsi:type="dcterms:W3CDTF">2026-05-26T14:41:55Z</dcterms:modified>
</cp:coreProperties>
</file>