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fileserver\Contratos2026\200. ADMINISTRATIVA\7. MINIMA CUANTIA\INDENV-200-07-593-26 MANTENIMIENTO EQUIPOS DE AUDIO\VARIOS\"/>
    </mc:Choice>
  </mc:AlternateContent>
  <xr:revisionPtr revIDLastSave="0" documentId="13_ncr:1_{D2AFE26F-0897-49DC-8E22-D4A99D0B8660}" xr6:coauthVersionLast="47" xr6:coauthVersionMax="47" xr10:uidLastSave="{00000000-0000-0000-0000-000000000000}"/>
  <bookViews>
    <workbookView xWindow="-120" yWindow="-120" windowWidth="29040" windowHeight="15720" tabRatio="505" xr2:uid="{00000000-000D-0000-FFFF-FFFF00000000}"/>
  </bookViews>
  <sheets>
    <sheet name="invitacion" sheetId="16" r:id="rId1"/>
  </sheets>
  <definedNames>
    <definedName name="_xlnm.Print_Titles" localSheetId="0">invitacion!$1:$12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4" i="16" l="1"/>
  <c r="J34" i="16" s="1"/>
  <c r="K34" i="16"/>
  <c r="H25" i="16"/>
  <c r="I25" i="16" s="1"/>
  <c r="K25" i="16"/>
  <c r="H26" i="16"/>
  <c r="I26" i="16"/>
  <c r="J26" i="16"/>
  <c r="K26" i="16"/>
  <c r="H27" i="16"/>
  <c r="J27" i="16" s="1"/>
  <c r="I27" i="16"/>
  <c r="K27" i="16"/>
  <c r="H28" i="16"/>
  <c r="I28" i="16" s="1"/>
  <c r="K28" i="16"/>
  <c r="H29" i="16"/>
  <c r="J29" i="16" s="1"/>
  <c r="I29" i="16"/>
  <c r="K29" i="16"/>
  <c r="H30" i="16"/>
  <c r="J30" i="16" s="1"/>
  <c r="I30" i="16"/>
  <c r="K30" i="16"/>
  <c r="H31" i="16"/>
  <c r="J31" i="16" s="1"/>
  <c r="I31" i="16"/>
  <c r="K31" i="16"/>
  <c r="H32" i="16"/>
  <c r="I32" i="16" s="1"/>
  <c r="K32" i="16"/>
  <c r="I34" i="16" l="1"/>
  <c r="L30" i="16"/>
  <c r="L31" i="16"/>
  <c r="L29" i="16"/>
  <c r="L27" i="16"/>
  <c r="L26" i="16"/>
  <c r="L34" i="16"/>
  <c r="J25" i="16"/>
  <c r="L25" i="16" s="1"/>
  <c r="J28" i="16"/>
  <c r="L28" i="16" s="1"/>
  <c r="J32" i="16"/>
  <c r="L32" i="16" s="1"/>
  <c r="H24" i="16"/>
  <c r="M36" i="16"/>
  <c r="H14" i="16"/>
  <c r="J14" i="16" s="1"/>
  <c r="K14" i="16"/>
  <c r="I14" i="16" l="1"/>
  <c r="L14" i="16"/>
  <c r="K15" i="16"/>
  <c r="K16" i="16"/>
  <c r="K17" i="16"/>
  <c r="K18" i="16"/>
  <c r="K19" i="16"/>
  <c r="K20" i="16"/>
  <c r="K21" i="16"/>
  <c r="K22" i="16"/>
  <c r="K23" i="16"/>
  <c r="K24" i="16"/>
  <c r="K33" i="16"/>
  <c r="K35" i="16"/>
  <c r="K13" i="16"/>
  <c r="K36" i="16" l="1"/>
  <c r="H23" i="16"/>
  <c r="J24" i="16"/>
  <c r="H33" i="16"/>
  <c r="J33" i="16" s="1"/>
  <c r="L33" i="16" s="1"/>
  <c r="H35" i="16"/>
  <c r="I33" i="16" l="1"/>
  <c r="I24" i="16"/>
  <c r="J23" i="16"/>
  <c r="L23" i="16" s="1"/>
  <c r="I35" i="16"/>
  <c r="J35" i="16"/>
  <c r="L35" i="16" s="1"/>
  <c r="I23" i="16"/>
  <c r="L24" i="16"/>
  <c r="H15" i="16"/>
  <c r="J15" i="16" s="1"/>
  <c r="H16" i="16"/>
  <c r="H17" i="16"/>
  <c r="J17" i="16" s="1"/>
  <c r="H18" i="16"/>
  <c r="J18" i="16" s="1"/>
  <c r="H19" i="16"/>
  <c r="J19" i="16" s="1"/>
  <c r="H20" i="16"/>
  <c r="H21" i="16"/>
  <c r="H22" i="16"/>
  <c r="J22" i="16" s="1"/>
  <c r="I16" i="16" l="1"/>
  <c r="J16" i="16"/>
  <c r="L16" i="16" s="1"/>
  <c r="I21" i="16"/>
  <c r="J21" i="16"/>
  <c r="L21" i="16" s="1"/>
  <c r="I20" i="16"/>
  <c r="J20" i="16"/>
  <c r="L20" i="16" s="1"/>
  <c r="I22" i="16"/>
  <c r="L22" i="16"/>
  <c r="I17" i="16"/>
  <c r="I15" i="16"/>
  <c r="I19" i="16"/>
  <c r="L17" i="16"/>
  <c r="L19" i="16"/>
  <c r="I18" i="16"/>
  <c r="L18" i="16"/>
  <c r="L15" i="16"/>
  <c r="H13" i="16"/>
  <c r="I13" i="16" l="1"/>
  <c r="I36" i="16" s="1"/>
  <c r="H36" i="16"/>
  <c r="J13" i="16"/>
  <c r="J36" i="16" s="1"/>
  <c r="L13" i="16" l="1"/>
  <c r="L36" i="16" s="1"/>
</calcChain>
</file>

<file path=xl/sharedStrings.xml><?xml version="1.0" encoding="utf-8"?>
<sst xmlns="http://schemas.openxmlformats.org/spreadsheetml/2006/main" count="93" uniqueCount="72">
  <si>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</si>
  <si>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</si>
  <si>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</si>
  <si>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</si>
  <si>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</si>
  <si>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</si>
  <si>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</si>
  <si>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</si>
  <si>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</si>
  <si>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</si>
  <si>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</si>
  <si>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</si>
  <si>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</si>
  <si>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</si>
  <si>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</si>
  <si>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</si>
  <si>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</si>
  <si>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</si>
  <si>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</si>
  <si>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</si>
  <si>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</si>
  <si>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</si>
  <si>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</si>
  <si>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</si>
  <si>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</si>
  <si>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</si>
  <si>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</si>
  <si>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</si>
  <si>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</si>
  <si>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</si>
  <si>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</si>
  <si>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</si>
  <si>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</si>
  <si>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</si>
  <si>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</si>
  <si>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</si>
  <si>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</si>
  <si>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</si>
  <si>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</si>
  <si>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</si>
  <si>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Para determinar el valor de la propuesta con menor precio, se hará una comparación de las ofertas teniendo como base los precios ofrecidos IVA INCLUIDO (en caso de que aplique)</t>
  </si>
  <si>
    <t>El oferente deberá tener en cuenta los posibles valores asociados al contrato según el Acuerdo No 046 del 18 de diciembre de 2024 (Estatuto Tributario Municipal)</t>
  </si>
  <si>
    <t>PRESUPUESTO OFICIAL
$7.000.000
IVA INCLUIDO</t>
  </si>
  <si>
    <t>Servicio de mantenimiento preventivo y correctivo para los equipos de audio y sonido Índer Envigado</t>
  </si>
  <si>
    <t>Mantenimiento preventivo</t>
  </si>
  <si>
    <t>Mantenimiento preventivo de consola</t>
  </si>
  <si>
    <t>Limpieza de componentes internos</t>
  </si>
  <si>
    <t>Mantenimiento</t>
  </si>
  <si>
    <t>Ajuste de tornilleria y ajuste</t>
  </si>
  <si>
    <t>Reconado de parlante</t>
  </si>
  <si>
    <t>Reparación alta gama</t>
  </si>
  <si>
    <t>Reparación sencillo</t>
  </si>
  <si>
    <t>Cambio de diafragmas</t>
  </si>
  <si>
    <t>Reparación de módulos amplificados</t>
  </si>
  <si>
    <t>Cambio de conectores speakon o Jack</t>
  </si>
  <si>
    <t>Reparación</t>
  </si>
  <si>
    <t>Corrección de vibraciones o ruidos mecánicos</t>
  </si>
  <si>
    <t>Limpieza de disipadores y ventiladores</t>
  </si>
  <si>
    <t>Revisión de transistores de potencia</t>
  </si>
  <si>
    <t>Ajuste de vias</t>
  </si>
  <si>
    <t>Verificación de protecciones térmicas</t>
  </si>
  <si>
    <t>Cambio de transistores quemados</t>
  </si>
  <si>
    <t>Reemplazo de relés de salida</t>
  </si>
  <si>
    <t>Limpieza de capsula y rejilla (micrófonos)</t>
  </si>
  <si>
    <t>Revisión de cableado interno (micrófono)</t>
  </si>
  <si>
    <t>Ajuste de conectores (micrófono)</t>
  </si>
  <si>
    <t>Prueba de sensibilidad y respuesta (micrófono)</t>
  </si>
  <si>
    <t>Revisión de tarjetas electrónicas</t>
  </si>
  <si>
    <t>Servicio general</t>
  </si>
  <si>
    <t>Diagnostico tecnico y espacializado</t>
  </si>
  <si>
    <t>La asignación del valor del contrato será por la totalidad del presupuesto. Si durante la ejecución del contrato, este valor no es utilizado o es utilizado en un valor menor a lo estipulado, el valor sobrante deberá ser devuelto a la institución.</t>
  </si>
  <si>
    <t>INDENV-200-07-593-26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</si>
</sst>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
      <patternFill patternType="solid">
        <fgColor rgb="FFFFFF00"/>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thin">
        <color indexed="64"/>
      </left>
      <right/>
      <top style="thin">
        <color indexed="64"/>
      </top>
      <bottom style="thin">
        <color indexed="6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92">
    <xf numFmtId="0" fontId="0" fillId="0" borderId="0" xfId="0"/>
    <xf numFmtId="0" fontId="6" fillId="3" borderId="2" xfId="7" applyFont="1" applyFill="1" applyAlignment="1" applyProtection="1">
      <alignment horizontal="left" vertical="center"/>
      <protection locked="0"/>
    </xf>
    <xf numFmtId="0" fontId="6" fillId="3" borderId="20"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9" xfId="7" applyNumberFormat="1" applyFont="1" applyFill="1" applyBorder="1" applyAlignment="1" applyProtection="1">
      <alignment horizontal="center" vertical="center" wrapText="1"/>
      <protection locked="0"/>
    </xf>
    <xf numFmtId="9" fontId="6" fillId="3" borderId="19" xfId="2" applyFont="1" applyFill="1" applyBorder="1" applyAlignment="1" applyProtection="1">
      <alignment horizontal="center" vertical="center"/>
      <protection locked="0"/>
    </xf>
    <xf numFmtId="164" fontId="6" fillId="0" borderId="19"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20"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6" fillId="0" borderId="25" xfId="7" applyFont="1" applyBorder="1" applyAlignment="1" applyProtection="1">
      <alignment horizontal="center" vertical="center"/>
    </xf>
    <xf numFmtId="0" fontId="11" fillId="0" borderId="19" xfId="0" applyFont="1" applyBorder="1" applyAlignment="1">
      <alignment horizontal="left" vertical="center" wrapText="1"/>
    </xf>
    <xf numFmtId="0" fontId="11" fillId="0" borderId="19" xfId="0" applyFont="1" applyBorder="1" applyAlignment="1">
      <alignment horizontal="left" vertical="center"/>
    </xf>
    <xf numFmtId="0" fontId="12" fillId="8" borderId="19" xfId="0" applyFont="1" applyFill="1" applyBorder="1" applyAlignment="1">
      <alignment horizontal="center" vertical="center" wrapText="1"/>
    </xf>
    <xf numFmtId="0" fontId="6" fillId="2" borderId="19" xfId="7" applyNumberFormat="1" applyFont="1" applyFill="1" applyBorder="1" applyAlignment="1" applyProtection="1">
      <alignment horizontal="center" vertical="center" wrapText="1"/>
    </xf>
    <xf numFmtId="0" fontId="12" fillId="2" borderId="19" xfId="0" applyFont="1" applyFill="1" applyBorder="1" applyAlignment="1">
      <alignment horizontal="center" vertical="center"/>
    </xf>
    <xf numFmtId="0" fontId="12" fillId="0" borderId="19" xfId="0" applyFont="1" applyBorder="1" applyAlignment="1">
      <alignment horizontal="left" vertical="center" wrapText="1"/>
    </xf>
    <xf numFmtId="164" fontId="6" fillId="5" borderId="19"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0" fontId="7" fillId="2" borderId="26" xfId="7" applyFont="1" applyFill="1" applyBorder="1" applyAlignment="1" applyProtection="1">
      <alignment horizontal="left" vertical="center"/>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2" xfId="7" applyFont="1" applyAlignment="1" applyProtection="1">
      <alignment horizontal="left"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6" fillId="0" borderId="6" xfId="7" applyFont="1" applyBorder="1" applyAlignment="1" applyProtection="1">
      <alignment horizontal="left" vertical="center"/>
    </xf>
    <xf numFmtId="0" fontId="8" fillId="0" borderId="12" xfId="0" applyFont="1" applyBorder="1" applyAlignment="1">
      <alignment horizontal="left" vertical="center"/>
    </xf>
    <xf numFmtId="0" fontId="8" fillId="0" borderId="0" xfId="0" applyFont="1" applyAlignment="1">
      <alignment horizontal="left" vertical="center"/>
    </xf>
    <xf numFmtId="0" fontId="8" fillId="0" borderId="13" xfId="0" applyFont="1" applyBorder="1" applyAlignment="1">
      <alignment horizontal="left" vertical="center"/>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6" fillId="0" borderId="7" xfId="7" applyFont="1" applyFill="1" applyBorder="1" applyAlignment="1" applyProtection="1">
      <alignment horizontal="left" vertical="center"/>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17" xfId="7" applyFont="1" applyFill="1" applyBorder="1" applyAlignment="1" applyProtection="1">
      <alignment horizontal="left" vertical="center" wrapText="1"/>
    </xf>
    <xf numFmtId="0" fontId="6" fillId="4" borderId="18" xfId="7" applyFont="1" applyFill="1" applyBorder="1" applyAlignment="1" applyProtection="1">
      <alignment horizontal="left" vertical="center" wrapText="1"/>
    </xf>
    <xf numFmtId="0" fontId="6" fillId="4" borderId="26"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3" xfId="7" applyFont="1" applyFill="1" applyBorder="1" applyAlignment="1" applyProtection="1">
      <alignment horizontal="left" vertical="center"/>
      <protection locked="0"/>
    </xf>
    <xf numFmtId="0" fontId="6" fillId="3" borderId="9" xfId="7" applyFont="1" applyFill="1" applyBorder="1" applyAlignment="1" applyProtection="1">
      <alignment horizontal="left" vertical="center"/>
      <protection locked="0"/>
    </xf>
    <xf numFmtId="165" fontId="6" fillId="0" borderId="21" xfId="7" applyNumberFormat="1" applyFont="1" applyFill="1" applyBorder="1" applyAlignment="1" applyProtection="1">
      <alignment horizontal="center" vertical="center" wrapText="1"/>
    </xf>
    <xf numFmtId="165" fontId="6" fillId="0" borderId="22"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4" xfId="7" applyFont="1" applyFill="1" applyBorder="1" applyAlignment="1" applyProtection="1">
      <alignment horizontal="left" vertical="center"/>
      <protection locked="0"/>
    </xf>
    <xf numFmtId="0" fontId="6" fillId="0" borderId="23" xfId="7" applyFont="1" applyFill="1" applyBorder="1" applyAlignment="1" applyProtection="1">
      <alignment horizontal="left" vertical="center"/>
    </xf>
    <xf numFmtId="0" fontId="6" fillId="0" borderId="20" xfId="7" applyFont="1" applyFill="1" applyBorder="1" applyAlignment="1" applyProtection="1">
      <alignment horizontal="left" vertical="center"/>
    </xf>
    <xf numFmtId="0" fontId="8" fillId="0" borderId="19" xfId="7" applyFont="1" applyBorder="1" applyAlignment="1" applyProtection="1">
      <alignment horizontal="center" vertical="center" wrapText="1"/>
    </xf>
    <xf numFmtId="0" fontId="6" fillId="10" borderId="3" xfId="7" applyFont="1" applyFill="1" applyBorder="1" applyAlignment="1" applyProtection="1">
      <alignment horizontal="center" vertical="center"/>
    </xf>
    <xf numFmtId="0" fontId="6" fillId="10" borderId="4" xfId="7" applyFont="1" applyFill="1" applyBorder="1" applyAlignment="1" applyProtection="1">
      <alignment horizontal="center" vertical="center"/>
    </xf>
    <xf numFmtId="0" fontId="6" fillId="0" borderId="20" xfId="7" applyFont="1" applyFill="1" applyBorder="1" applyAlignment="1" applyProtection="1">
      <alignment horizontal="center" vertical="center" wrapText="1"/>
    </xf>
    <xf numFmtId="0" fontId="6" fillId="0" borderId="24" xfId="7" applyFont="1" applyFill="1" applyBorder="1" applyAlignment="1" applyProtection="1">
      <alignment horizontal="center" vertical="center" wrapText="1"/>
    </xf>
    <xf numFmtId="0" fontId="8" fillId="0" borderId="19" xfId="0" applyFont="1" applyBorder="1" applyAlignment="1">
      <alignment horizontal="left" vertical="center"/>
    </xf>
    <xf numFmtId="0" fontId="8" fillId="0" borderId="19" xfId="7" applyFont="1" applyBorder="1" applyAlignment="1" applyProtection="1">
      <alignment horizontal="center" vertical="center"/>
    </xf>
  </cellXfs>
  <cellStyles count="9">
    <cellStyle name="Millares 2" xfId="1" xr:uid="{00000000-0005-0000-0000-000000000000}"/>
    <cellStyle name="Millares 2 2" xfId="4" xr:uid="{00000000-0005-0000-0000-000001000000}"/>
    <cellStyle name="Normal" xfId="0" builtinId="0"/>
    <cellStyle name="Normal 12 2" xfId="8" xr:uid="{00000000-0005-0000-0000-00000300000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1"/>
  <sheetViews>
    <sheetView showGridLines="0" tabSelected="1" defaultGridColor="0" topLeftCell="A7" colorId="44" zoomScale="90" zoomScaleNormal="90" workbookViewId="0">
      <selection activeCell="F13" sqref="F13"/>
    </sheetView>
  </sheetViews>
  <sheetFormatPr baseColWidth="10" defaultColWidth="11.42578125" defaultRowHeight="16.5" x14ac:dyDescent="0.2"/>
  <cols>
    <col min="1" max="1" width="5.42578125" style="8" bestFit="1" customWidth="1" collapsed="1"/>
    <col min="2" max="2" width="46.5703125" style="8" customWidth="1" collapsed="1"/>
    <col min="3" max="3" width="47.7109375" style="8" bestFit="1" customWidth="1" collapsed="1"/>
    <col min="4" max="4" width="14.5703125"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6384" width="11.42578125" style="8" collapsed="1"/>
  </cols>
  <sheetData>
    <row r="1" spans="1:13" x14ac:dyDescent="0.2">
      <c r="A1" s="91"/>
      <c r="B1" s="91"/>
      <c r="C1" s="91"/>
      <c r="D1" s="85" t="s">
        <v>38</v>
      </c>
      <c r="E1" s="85"/>
      <c r="F1" s="85"/>
      <c r="G1" s="85"/>
      <c r="H1" s="85"/>
      <c r="I1" s="85"/>
      <c r="J1" s="85"/>
      <c r="K1" s="85"/>
      <c r="L1" s="90" t="s">
        <v>35</v>
      </c>
      <c r="M1" s="90"/>
    </row>
    <row r="2" spans="1:13" x14ac:dyDescent="0.2">
      <c r="A2" s="91"/>
      <c r="B2" s="91"/>
      <c r="C2" s="91"/>
      <c r="D2" s="85"/>
      <c r="E2" s="85"/>
      <c r="F2" s="85"/>
      <c r="G2" s="85"/>
      <c r="H2" s="85"/>
      <c r="I2" s="85"/>
      <c r="J2" s="85"/>
      <c r="K2" s="85"/>
      <c r="L2" s="90" t="s">
        <v>36</v>
      </c>
      <c r="M2" s="90"/>
    </row>
    <row r="3" spans="1:13" x14ac:dyDescent="0.2">
      <c r="A3" s="91"/>
      <c r="B3" s="91"/>
      <c r="C3" s="91"/>
      <c r="D3" s="85"/>
      <c r="E3" s="85"/>
      <c r="F3" s="85"/>
      <c r="G3" s="85"/>
      <c r="H3" s="85"/>
      <c r="I3" s="85"/>
      <c r="J3" s="85"/>
      <c r="K3" s="85"/>
      <c r="L3" s="90" t="s">
        <v>37</v>
      </c>
      <c r="M3" s="90"/>
    </row>
    <row r="4" spans="1:13" ht="35.25" customHeight="1" thickBot="1" x14ac:dyDescent="0.25">
      <c r="A4" s="83" t="s">
        <v>12</v>
      </c>
      <c r="B4" s="84"/>
      <c r="C4" s="88" t="s">
        <v>43</v>
      </c>
      <c r="D4" s="88"/>
      <c r="E4" s="88"/>
      <c r="F4" s="88"/>
      <c r="G4" s="88"/>
      <c r="H4" s="88"/>
      <c r="I4" s="88"/>
      <c r="J4" s="88"/>
      <c r="K4" s="89"/>
      <c r="L4" s="78" t="s">
        <v>42</v>
      </c>
      <c r="M4" s="79"/>
    </row>
    <row r="5" spans="1:13" ht="33" customHeight="1" thickTop="1" thickBot="1" x14ac:dyDescent="0.25">
      <c r="A5" s="53" t="s">
        <v>13</v>
      </c>
      <c r="B5" s="54"/>
      <c r="C5" s="12"/>
      <c r="D5" s="86" t="s">
        <v>71</v>
      </c>
      <c r="E5" s="87"/>
      <c r="F5" s="87"/>
      <c r="G5" s="87"/>
      <c r="H5" s="87"/>
      <c r="I5" s="87"/>
      <c r="J5" s="87"/>
      <c r="K5" s="87"/>
      <c r="L5" s="80"/>
      <c r="M5" s="81"/>
    </row>
    <row r="6" spans="1:13" ht="18" thickTop="1" thickBot="1" x14ac:dyDescent="0.25">
      <c r="A6" s="44" t="s">
        <v>0</v>
      </c>
      <c r="B6" s="45"/>
      <c r="C6" s="2"/>
      <c r="D6" s="76"/>
      <c r="E6" s="82"/>
      <c r="F6" s="82"/>
      <c r="G6" s="82"/>
      <c r="H6" s="82"/>
      <c r="I6" s="82"/>
      <c r="J6" s="82"/>
      <c r="K6" s="82"/>
      <c r="L6" s="1" t="s">
        <v>1</v>
      </c>
      <c r="M6" s="3"/>
    </row>
    <row r="7" spans="1:13" ht="18" thickTop="1" thickBot="1" x14ac:dyDescent="0.25">
      <c r="A7" s="44" t="s">
        <v>15</v>
      </c>
      <c r="B7" s="45"/>
      <c r="C7" s="1"/>
      <c r="D7" s="72"/>
      <c r="E7" s="45"/>
      <c r="F7" s="45"/>
      <c r="G7" s="45"/>
      <c r="H7" s="45"/>
      <c r="I7" s="45"/>
      <c r="J7" s="45"/>
      <c r="K7" s="45"/>
      <c r="L7" s="1" t="s">
        <v>14</v>
      </c>
      <c r="M7" s="3"/>
    </row>
    <row r="8" spans="1:13" ht="18" thickTop="1" thickBot="1" x14ac:dyDescent="0.25">
      <c r="A8" s="44" t="s">
        <v>2</v>
      </c>
      <c r="B8" s="45"/>
      <c r="C8" s="1"/>
      <c r="D8" s="72"/>
      <c r="E8" s="45"/>
      <c r="F8" s="45"/>
      <c r="G8" s="45"/>
      <c r="H8" s="45"/>
      <c r="I8" s="45"/>
      <c r="J8" s="45"/>
      <c r="K8" s="45"/>
      <c r="L8" s="1" t="s">
        <v>16</v>
      </c>
      <c r="M8" s="4"/>
    </row>
    <row r="9" spans="1:13" ht="18" thickTop="1" thickBot="1" x14ac:dyDescent="0.25">
      <c r="A9" s="44" t="s">
        <v>27</v>
      </c>
      <c r="B9" s="45"/>
      <c r="C9" s="1"/>
      <c r="D9" s="72"/>
      <c r="E9" s="45"/>
      <c r="F9" s="45"/>
      <c r="G9" s="45"/>
      <c r="H9" s="45"/>
      <c r="I9" s="45"/>
      <c r="J9" s="45"/>
      <c r="K9" s="45"/>
      <c r="L9" s="76"/>
      <c r="M9" s="77"/>
    </row>
    <row r="10" spans="1:13" ht="18" thickTop="1" thickBot="1" x14ac:dyDescent="0.25">
      <c r="A10" s="44" t="s">
        <v>24</v>
      </c>
      <c r="B10" s="45"/>
      <c r="C10" s="1"/>
      <c r="D10" s="45" t="s">
        <v>25</v>
      </c>
      <c r="E10" s="45"/>
      <c r="F10" s="45"/>
      <c r="G10" s="45"/>
      <c r="H10" s="45"/>
      <c r="I10" s="45"/>
      <c r="J10" s="45"/>
      <c r="K10" s="45"/>
      <c r="L10" s="45"/>
      <c r="M10" s="52"/>
    </row>
    <row r="11" spans="1:13" ht="18" thickTop="1" thickBot="1" x14ac:dyDescent="0.25">
      <c r="A11" s="50" t="s">
        <v>20</v>
      </c>
      <c r="B11" s="48" t="s">
        <v>32</v>
      </c>
      <c r="C11" s="48" t="s">
        <v>33</v>
      </c>
      <c r="D11" s="48" t="s">
        <v>17</v>
      </c>
      <c r="E11" s="48" t="s">
        <v>19</v>
      </c>
      <c r="F11" s="46" t="s">
        <v>18</v>
      </c>
      <c r="G11" s="46"/>
      <c r="H11" s="46"/>
      <c r="I11" s="46"/>
      <c r="J11" s="46"/>
      <c r="K11" s="46"/>
      <c r="L11" s="46"/>
      <c r="M11" s="47"/>
    </row>
    <row r="12" spans="1:13" ht="82.5" x14ac:dyDescent="0.2">
      <c r="A12" s="51"/>
      <c r="B12" s="49"/>
      <c r="C12" s="49"/>
      <c r="D12" s="49"/>
      <c r="E12" s="49"/>
      <c r="F12" s="13" t="s">
        <v>39</v>
      </c>
      <c r="G12" s="14" t="s">
        <v>3</v>
      </c>
      <c r="H12" s="13" t="s">
        <v>9</v>
      </c>
      <c r="I12" s="13" t="s">
        <v>28</v>
      </c>
      <c r="J12" s="13" t="s">
        <v>29</v>
      </c>
      <c r="K12" s="13" t="s">
        <v>10</v>
      </c>
      <c r="L12" s="13" t="s">
        <v>22</v>
      </c>
      <c r="M12" s="15" t="s">
        <v>23</v>
      </c>
    </row>
    <row r="13" spans="1:13" x14ac:dyDescent="0.2">
      <c r="A13" s="16">
        <v>1</v>
      </c>
      <c r="B13" s="17" t="s">
        <v>44</v>
      </c>
      <c r="C13" s="18" t="s">
        <v>45</v>
      </c>
      <c r="D13" s="19"/>
      <c r="E13" s="20">
        <v>1</v>
      </c>
      <c r="F13" s="5"/>
      <c r="G13" s="6"/>
      <c r="H13" s="7">
        <f>SUM(F13*G13)</f>
        <v>0</v>
      </c>
      <c r="I13" s="7">
        <f>SUM(F13+H13)</f>
        <v>0</v>
      </c>
      <c r="J13" s="7">
        <f>H13</f>
        <v>0</v>
      </c>
      <c r="K13" s="7">
        <f>F13</f>
        <v>0</v>
      </c>
      <c r="L13" s="7">
        <f>K13+J13</f>
        <v>0</v>
      </c>
      <c r="M13" s="23">
        <v>279700</v>
      </c>
    </row>
    <row r="14" spans="1:13" x14ac:dyDescent="0.2">
      <c r="A14" s="16">
        <v>2</v>
      </c>
      <c r="B14" s="17" t="s">
        <v>46</v>
      </c>
      <c r="C14" s="18" t="s">
        <v>47</v>
      </c>
      <c r="D14" s="19"/>
      <c r="E14" s="20">
        <v>1</v>
      </c>
      <c r="F14" s="5"/>
      <c r="G14" s="6"/>
      <c r="H14" s="7">
        <f>SUM(F14*G14)</f>
        <v>0</v>
      </c>
      <c r="I14" s="7">
        <f>SUM(F14+H14)</f>
        <v>0</v>
      </c>
      <c r="J14" s="7">
        <f>H14</f>
        <v>0</v>
      </c>
      <c r="K14" s="7">
        <f>F14</f>
        <v>0</v>
      </c>
      <c r="L14" s="7">
        <f>K14+J14</f>
        <v>0</v>
      </c>
      <c r="M14" s="23">
        <v>179250</v>
      </c>
    </row>
    <row r="15" spans="1:13" x14ac:dyDescent="0.2">
      <c r="A15" s="16">
        <v>3</v>
      </c>
      <c r="B15" s="17" t="s">
        <v>48</v>
      </c>
      <c r="C15" s="18" t="s">
        <v>47</v>
      </c>
      <c r="D15" s="19"/>
      <c r="E15" s="20">
        <v>1</v>
      </c>
      <c r="F15" s="5"/>
      <c r="G15" s="6"/>
      <c r="H15" s="7">
        <f t="shared" ref="H15:H35" si="0">SUM(F15*G15)</f>
        <v>0</v>
      </c>
      <c r="I15" s="7">
        <f t="shared" ref="I15:I35" si="1">SUM(F15+H15)</f>
        <v>0</v>
      </c>
      <c r="J15" s="7">
        <f t="shared" ref="J15:J35" si="2">H15</f>
        <v>0</v>
      </c>
      <c r="K15" s="7">
        <f t="shared" ref="K15:K35" si="3">F15</f>
        <v>0</v>
      </c>
      <c r="L15" s="7">
        <f t="shared" ref="L15:L35" si="4">K15+J15</f>
        <v>0</v>
      </c>
      <c r="M15" s="23">
        <v>96525</v>
      </c>
    </row>
    <row r="16" spans="1:13" x14ac:dyDescent="0.2">
      <c r="A16" s="16">
        <v>4</v>
      </c>
      <c r="B16" s="17" t="s">
        <v>49</v>
      </c>
      <c r="C16" s="18" t="s">
        <v>50</v>
      </c>
      <c r="D16" s="19"/>
      <c r="E16" s="20">
        <v>1</v>
      </c>
      <c r="F16" s="5"/>
      <c r="G16" s="6"/>
      <c r="H16" s="7">
        <f t="shared" si="0"/>
        <v>0</v>
      </c>
      <c r="I16" s="7">
        <f t="shared" si="1"/>
        <v>0</v>
      </c>
      <c r="J16" s="7">
        <f t="shared" si="2"/>
        <v>0</v>
      </c>
      <c r="K16" s="7">
        <f t="shared" si="3"/>
        <v>0</v>
      </c>
      <c r="L16" s="7">
        <f t="shared" si="4"/>
        <v>0</v>
      </c>
      <c r="M16" s="23">
        <v>270200</v>
      </c>
    </row>
    <row r="17" spans="1:13" x14ac:dyDescent="0.2">
      <c r="A17" s="16">
        <v>5</v>
      </c>
      <c r="B17" s="17" t="s">
        <v>49</v>
      </c>
      <c r="C17" s="18" t="s">
        <v>51</v>
      </c>
      <c r="D17" s="19"/>
      <c r="E17" s="20">
        <v>1</v>
      </c>
      <c r="F17" s="5"/>
      <c r="G17" s="6"/>
      <c r="H17" s="7">
        <f t="shared" si="0"/>
        <v>0</v>
      </c>
      <c r="I17" s="7">
        <f t="shared" si="1"/>
        <v>0</v>
      </c>
      <c r="J17" s="7">
        <f t="shared" si="2"/>
        <v>0</v>
      </c>
      <c r="K17" s="7">
        <f t="shared" si="3"/>
        <v>0</v>
      </c>
      <c r="L17" s="7">
        <f t="shared" si="4"/>
        <v>0</v>
      </c>
      <c r="M17" s="23">
        <v>225575</v>
      </c>
    </row>
    <row r="18" spans="1:13" x14ac:dyDescent="0.2">
      <c r="A18" s="16">
        <v>6</v>
      </c>
      <c r="B18" s="17" t="s">
        <v>52</v>
      </c>
      <c r="C18" s="18" t="s">
        <v>51</v>
      </c>
      <c r="D18" s="19"/>
      <c r="E18" s="20">
        <v>1</v>
      </c>
      <c r="F18" s="5"/>
      <c r="G18" s="6"/>
      <c r="H18" s="7">
        <f t="shared" si="0"/>
        <v>0</v>
      </c>
      <c r="I18" s="7">
        <f t="shared" si="1"/>
        <v>0</v>
      </c>
      <c r="J18" s="7">
        <f t="shared" si="2"/>
        <v>0</v>
      </c>
      <c r="K18" s="7">
        <f t="shared" si="3"/>
        <v>0</v>
      </c>
      <c r="L18" s="7">
        <f t="shared" si="4"/>
        <v>0</v>
      </c>
      <c r="M18" s="23">
        <v>228550</v>
      </c>
    </row>
    <row r="19" spans="1:13" x14ac:dyDescent="0.2">
      <c r="A19" s="16">
        <v>7</v>
      </c>
      <c r="B19" s="17" t="s">
        <v>52</v>
      </c>
      <c r="C19" s="18" t="s">
        <v>50</v>
      </c>
      <c r="D19" s="19"/>
      <c r="E19" s="20">
        <v>1</v>
      </c>
      <c r="F19" s="5"/>
      <c r="G19" s="6"/>
      <c r="H19" s="7">
        <f t="shared" si="0"/>
        <v>0</v>
      </c>
      <c r="I19" s="7">
        <f t="shared" si="1"/>
        <v>0</v>
      </c>
      <c r="J19" s="7">
        <f t="shared" si="2"/>
        <v>0</v>
      </c>
      <c r="K19" s="7">
        <f t="shared" si="3"/>
        <v>0</v>
      </c>
      <c r="L19" s="7">
        <f t="shared" si="4"/>
        <v>0</v>
      </c>
      <c r="M19" s="23">
        <v>466550</v>
      </c>
    </row>
    <row r="20" spans="1:13" x14ac:dyDescent="0.2">
      <c r="A20" s="16">
        <v>8</v>
      </c>
      <c r="B20" s="17" t="s">
        <v>53</v>
      </c>
      <c r="C20" s="18" t="s">
        <v>51</v>
      </c>
      <c r="D20" s="21"/>
      <c r="E20" s="20">
        <v>1</v>
      </c>
      <c r="F20" s="5"/>
      <c r="G20" s="6"/>
      <c r="H20" s="7">
        <f t="shared" si="0"/>
        <v>0</v>
      </c>
      <c r="I20" s="7">
        <f t="shared" si="1"/>
        <v>0</v>
      </c>
      <c r="J20" s="7">
        <f t="shared" si="2"/>
        <v>0</v>
      </c>
      <c r="K20" s="7">
        <f t="shared" si="3"/>
        <v>0</v>
      </c>
      <c r="L20" s="7">
        <f t="shared" si="4"/>
        <v>0</v>
      </c>
      <c r="M20" s="23">
        <v>312550</v>
      </c>
    </row>
    <row r="21" spans="1:13" x14ac:dyDescent="0.2">
      <c r="A21" s="16">
        <v>9</v>
      </c>
      <c r="B21" s="17" t="s">
        <v>53</v>
      </c>
      <c r="C21" s="18" t="s">
        <v>50</v>
      </c>
      <c r="D21" s="21"/>
      <c r="E21" s="20">
        <v>1</v>
      </c>
      <c r="F21" s="5"/>
      <c r="G21" s="6"/>
      <c r="H21" s="7">
        <f t="shared" si="0"/>
        <v>0</v>
      </c>
      <c r="I21" s="7">
        <f t="shared" si="1"/>
        <v>0</v>
      </c>
      <c r="J21" s="7">
        <f t="shared" si="2"/>
        <v>0</v>
      </c>
      <c r="K21" s="7">
        <f t="shared" si="3"/>
        <v>0</v>
      </c>
      <c r="L21" s="7">
        <f t="shared" si="4"/>
        <v>0</v>
      </c>
      <c r="M21" s="23">
        <v>366100</v>
      </c>
    </row>
    <row r="22" spans="1:13" x14ac:dyDescent="0.2">
      <c r="A22" s="16">
        <v>10</v>
      </c>
      <c r="B22" s="17" t="s">
        <v>54</v>
      </c>
      <c r="C22" s="18" t="s">
        <v>55</v>
      </c>
      <c r="D22" s="21"/>
      <c r="E22" s="20">
        <v>1</v>
      </c>
      <c r="F22" s="5"/>
      <c r="G22" s="6"/>
      <c r="H22" s="7">
        <f t="shared" si="0"/>
        <v>0</v>
      </c>
      <c r="I22" s="7">
        <f t="shared" si="1"/>
        <v>0</v>
      </c>
      <c r="J22" s="7">
        <f t="shared" si="2"/>
        <v>0</v>
      </c>
      <c r="K22" s="7">
        <f t="shared" si="3"/>
        <v>0</v>
      </c>
      <c r="L22" s="7">
        <f t="shared" si="4"/>
        <v>0</v>
      </c>
      <c r="M22" s="23">
        <v>106525</v>
      </c>
    </row>
    <row r="23" spans="1:13" x14ac:dyDescent="0.2">
      <c r="A23" s="16">
        <v>11</v>
      </c>
      <c r="B23" s="17" t="s">
        <v>56</v>
      </c>
      <c r="C23" s="18" t="s">
        <v>55</v>
      </c>
      <c r="D23" s="21"/>
      <c r="E23" s="20">
        <v>1</v>
      </c>
      <c r="F23" s="5"/>
      <c r="G23" s="6"/>
      <c r="H23" s="7">
        <f t="shared" si="0"/>
        <v>0</v>
      </c>
      <c r="I23" s="7">
        <f t="shared" si="1"/>
        <v>0</v>
      </c>
      <c r="J23" s="7">
        <f t="shared" si="2"/>
        <v>0</v>
      </c>
      <c r="K23" s="7">
        <f t="shared" si="3"/>
        <v>0</v>
      </c>
      <c r="L23" s="7">
        <f t="shared" si="4"/>
        <v>0</v>
      </c>
      <c r="M23" s="23">
        <v>170200</v>
      </c>
    </row>
    <row r="24" spans="1:13" x14ac:dyDescent="0.2">
      <c r="A24" s="16">
        <v>12</v>
      </c>
      <c r="B24" s="22" t="s">
        <v>57</v>
      </c>
      <c r="C24" s="18" t="s">
        <v>47</v>
      </c>
      <c r="D24" s="21"/>
      <c r="E24" s="20">
        <v>1</v>
      </c>
      <c r="F24" s="5"/>
      <c r="G24" s="6"/>
      <c r="H24" s="7">
        <f>SUM(F24*G24)</f>
        <v>0</v>
      </c>
      <c r="I24" s="7">
        <f t="shared" si="1"/>
        <v>0</v>
      </c>
      <c r="J24" s="7">
        <f t="shared" si="2"/>
        <v>0</v>
      </c>
      <c r="K24" s="7">
        <f t="shared" si="3"/>
        <v>0</v>
      </c>
      <c r="L24" s="7">
        <f t="shared" si="4"/>
        <v>0</v>
      </c>
      <c r="M24" s="23">
        <v>212550</v>
      </c>
    </row>
    <row r="25" spans="1:13" x14ac:dyDescent="0.2">
      <c r="A25" s="16">
        <v>13</v>
      </c>
      <c r="B25" s="22" t="s">
        <v>58</v>
      </c>
      <c r="C25" s="18" t="s">
        <v>47</v>
      </c>
      <c r="D25" s="21"/>
      <c r="E25" s="20">
        <v>1</v>
      </c>
      <c r="F25" s="5"/>
      <c r="G25" s="6"/>
      <c r="H25" s="7">
        <f t="shared" ref="H25:H32" si="5">SUM(F25*G25)</f>
        <v>0</v>
      </c>
      <c r="I25" s="7">
        <f t="shared" ref="I25:I32" si="6">SUM(F25+H25)</f>
        <v>0</v>
      </c>
      <c r="J25" s="7">
        <f t="shared" ref="J25:J32" si="7">H25</f>
        <v>0</v>
      </c>
      <c r="K25" s="7">
        <f t="shared" ref="K25:K32" si="8">F25</f>
        <v>0</v>
      </c>
      <c r="L25" s="7">
        <f t="shared" ref="L25:L32" si="9">K25+J25</f>
        <v>0</v>
      </c>
      <c r="M25" s="23">
        <v>232800</v>
      </c>
    </row>
    <row r="26" spans="1:13" x14ac:dyDescent="0.2">
      <c r="A26" s="16">
        <v>14</v>
      </c>
      <c r="B26" s="22" t="s">
        <v>59</v>
      </c>
      <c r="C26" s="18" t="s">
        <v>47</v>
      </c>
      <c r="D26" s="21"/>
      <c r="E26" s="20">
        <v>1</v>
      </c>
      <c r="F26" s="5"/>
      <c r="G26" s="6"/>
      <c r="H26" s="7">
        <f t="shared" si="5"/>
        <v>0</v>
      </c>
      <c r="I26" s="7">
        <f t="shared" si="6"/>
        <v>0</v>
      </c>
      <c r="J26" s="7">
        <f t="shared" si="7"/>
        <v>0</v>
      </c>
      <c r="K26" s="7">
        <f t="shared" si="8"/>
        <v>0</v>
      </c>
      <c r="L26" s="7">
        <f t="shared" si="9"/>
        <v>0</v>
      </c>
      <c r="M26" s="23">
        <v>274450</v>
      </c>
    </row>
    <row r="27" spans="1:13" x14ac:dyDescent="0.2">
      <c r="A27" s="16">
        <v>15</v>
      </c>
      <c r="B27" s="22" t="s">
        <v>60</v>
      </c>
      <c r="C27" s="18" t="s">
        <v>47</v>
      </c>
      <c r="D27" s="21"/>
      <c r="E27" s="20">
        <v>1</v>
      </c>
      <c r="F27" s="5"/>
      <c r="G27" s="6"/>
      <c r="H27" s="7">
        <f t="shared" si="5"/>
        <v>0</v>
      </c>
      <c r="I27" s="7">
        <f t="shared" si="6"/>
        <v>0</v>
      </c>
      <c r="J27" s="7">
        <f t="shared" si="7"/>
        <v>0</v>
      </c>
      <c r="K27" s="7">
        <f t="shared" si="8"/>
        <v>0</v>
      </c>
      <c r="L27" s="7">
        <f t="shared" si="9"/>
        <v>0</v>
      </c>
      <c r="M27" s="23">
        <v>247550</v>
      </c>
    </row>
    <row r="28" spans="1:13" x14ac:dyDescent="0.2">
      <c r="A28" s="16">
        <v>16</v>
      </c>
      <c r="B28" s="22" t="s">
        <v>61</v>
      </c>
      <c r="C28" s="18" t="s">
        <v>55</v>
      </c>
      <c r="D28" s="21"/>
      <c r="E28" s="20">
        <v>1</v>
      </c>
      <c r="F28" s="5"/>
      <c r="G28" s="6"/>
      <c r="H28" s="7">
        <f t="shared" si="5"/>
        <v>0</v>
      </c>
      <c r="I28" s="7">
        <f t="shared" si="6"/>
        <v>0</v>
      </c>
      <c r="J28" s="7">
        <f t="shared" si="7"/>
        <v>0</v>
      </c>
      <c r="K28" s="7">
        <f t="shared" si="8"/>
        <v>0</v>
      </c>
      <c r="L28" s="7">
        <f t="shared" si="9"/>
        <v>0</v>
      </c>
      <c r="M28" s="23">
        <v>407050</v>
      </c>
    </row>
    <row r="29" spans="1:13" x14ac:dyDescent="0.2">
      <c r="A29" s="16">
        <v>17</v>
      </c>
      <c r="B29" s="22" t="s">
        <v>62</v>
      </c>
      <c r="C29" s="18" t="s">
        <v>55</v>
      </c>
      <c r="D29" s="21"/>
      <c r="E29" s="20">
        <v>1</v>
      </c>
      <c r="F29" s="5"/>
      <c r="G29" s="6"/>
      <c r="H29" s="7">
        <f t="shared" si="5"/>
        <v>0</v>
      </c>
      <c r="I29" s="7">
        <f t="shared" si="6"/>
        <v>0</v>
      </c>
      <c r="J29" s="7">
        <f t="shared" si="7"/>
        <v>0</v>
      </c>
      <c r="K29" s="7">
        <f t="shared" si="8"/>
        <v>0</v>
      </c>
      <c r="L29" s="7">
        <f t="shared" si="9"/>
        <v>0</v>
      </c>
      <c r="M29" s="23">
        <v>250525</v>
      </c>
    </row>
    <row r="30" spans="1:13" x14ac:dyDescent="0.2">
      <c r="A30" s="16">
        <v>18</v>
      </c>
      <c r="B30" s="22" t="s">
        <v>63</v>
      </c>
      <c r="C30" s="18" t="s">
        <v>47</v>
      </c>
      <c r="D30" s="21"/>
      <c r="E30" s="20">
        <v>1</v>
      </c>
      <c r="F30" s="5"/>
      <c r="G30" s="6"/>
      <c r="H30" s="7">
        <f t="shared" si="5"/>
        <v>0</v>
      </c>
      <c r="I30" s="7">
        <f t="shared" si="6"/>
        <v>0</v>
      </c>
      <c r="J30" s="7">
        <f t="shared" si="7"/>
        <v>0</v>
      </c>
      <c r="K30" s="7">
        <f t="shared" si="8"/>
        <v>0</v>
      </c>
      <c r="L30" s="7">
        <f t="shared" si="9"/>
        <v>0</v>
      </c>
      <c r="M30" s="23">
        <v>96525</v>
      </c>
    </row>
    <row r="31" spans="1:13" x14ac:dyDescent="0.2">
      <c r="A31" s="16">
        <v>19</v>
      </c>
      <c r="B31" s="22" t="s">
        <v>64</v>
      </c>
      <c r="C31" s="18" t="s">
        <v>47</v>
      </c>
      <c r="D31" s="21"/>
      <c r="E31" s="20">
        <v>1</v>
      </c>
      <c r="F31" s="5"/>
      <c r="G31" s="6"/>
      <c r="H31" s="7">
        <f t="shared" si="5"/>
        <v>0</v>
      </c>
      <c r="I31" s="7">
        <f t="shared" si="6"/>
        <v>0</v>
      </c>
      <c r="J31" s="7">
        <f t="shared" si="7"/>
        <v>0</v>
      </c>
      <c r="K31" s="7">
        <f t="shared" si="8"/>
        <v>0</v>
      </c>
      <c r="L31" s="7">
        <f t="shared" si="9"/>
        <v>0</v>
      </c>
      <c r="M31" s="23">
        <v>101400</v>
      </c>
    </row>
    <row r="32" spans="1:13" x14ac:dyDescent="0.2">
      <c r="A32" s="16">
        <v>20</v>
      </c>
      <c r="B32" s="22" t="s">
        <v>65</v>
      </c>
      <c r="C32" s="18" t="s">
        <v>47</v>
      </c>
      <c r="D32" s="21"/>
      <c r="E32" s="20">
        <v>1</v>
      </c>
      <c r="F32" s="5"/>
      <c r="G32" s="6"/>
      <c r="H32" s="7">
        <f t="shared" si="5"/>
        <v>0</v>
      </c>
      <c r="I32" s="7">
        <f t="shared" si="6"/>
        <v>0</v>
      </c>
      <c r="J32" s="7">
        <f t="shared" si="7"/>
        <v>0</v>
      </c>
      <c r="K32" s="7">
        <f t="shared" si="8"/>
        <v>0</v>
      </c>
      <c r="L32" s="7">
        <f t="shared" si="9"/>
        <v>0</v>
      </c>
      <c r="M32" s="23">
        <v>86525</v>
      </c>
    </row>
    <row r="33" spans="1:13" x14ac:dyDescent="0.2">
      <c r="A33" s="16">
        <v>21</v>
      </c>
      <c r="B33" s="22" t="s">
        <v>66</v>
      </c>
      <c r="C33" s="18" t="s">
        <v>47</v>
      </c>
      <c r="D33" s="21"/>
      <c r="E33" s="20">
        <v>1</v>
      </c>
      <c r="F33" s="5"/>
      <c r="G33" s="6"/>
      <c r="H33" s="7">
        <f t="shared" si="0"/>
        <v>0</v>
      </c>
      <c r="I33" s="7">
        <f t="shared" si="1"/>
        <v>0</v>
      </c>
      <c r="J33" s="7">
        <f t="shared" si="2"/>
        <v>0</v>
      </c>
      <c r="K33" s="7">
        <f t="shared" si="3"/>
        <v>0</v>
      </c>
      <c r="L33" s="7">
        <f t="shared" si="4"/>
        <v>0</v>
      </c>
      <c r="M33" s="23">
        <v>86400</v>
      </c>
    </row>
    <row r="34" spans="1:13" x14ac:dyDescent="0.2">
      <c r="A34" s="16">
        <v>22</v>
      </c>
      <c r="B34" s="22" t="s">
        <v>67</v>
      </c>
      <c r="C34" s="18" t="s">
        <v>68</v>
      </c>
      <c r="D34" s="21"/>
      <c r="E34" s="20">
        <v>1</v>
      </c>
      <c r="F34" s="5"/>
      <c r="G34" s="6"/>
      <c r="H34" s="7">
        <f t="shared" ref="H34" si="10">SUM(F34*G34)</f>
        <v>0</v>
      </c>
      <c r="I34" s="7">
        <f t="shared" ref="I34" si="11">SUM(F34+H34)</f>
        <v>0</v>
      </c>
      <c r="J34" s="7">
        <f t="shared" ref="J34" si="12">H34</f>
        <v>0</v>
      </c>
      <c r="K34" s="7">
        <f t="shared" ref="K34" si="13">F34</f>
        <v>0</v>
      </c>
      <c r="L34" s="7">
        <f t="shared" ref="L34" si="14">K34+J34</f>
        <v>0</v>
      </c>
      <c r="M34" s="23">
        <v>80575</v>
      </c>
    </row>
    <row r="35" spans="1:13" x14ac:dyDescent="0.2">
      <c r="A35" s="16">
        <v>23</v>
      </c>
      <c r="B35" s="22" t="s">
        <v>69</v>
      </c>
      <c r="C35" s="18" t="s">
        <v>68</v>
      </c>
      <c r="D35" s="21"/>
      <c r="E35" s="20">
        <v>1</v>
      </c>
      <c r="F35" s="5"/>
      <c r="G35" s="6"/>
      <c r="H35" s="7">
        <f t="shared" si="0"/>
        <v>0</v>
      </c>
      <c r="I35" s="7">
        <f t="shared" si="1"/>
        <v>0</v>
      </c>
      <c r="J35" s="7">
        <f t="shared" si="2"/>
        <v>0</v>
      </c>
      <c r="K35" s="7">
        <f t="shared" si="3"/>
        <v>0</v>
      </c>
      <c r="L35" s="7">
        <f t="shared" si="4"/>
        <v>0</v>
      </c>
      <c r="M35" s="23">
        <v>80575</v>
      </c>
    </row>
    <row r="36" spans="1:13" ht="17.25" thickBot="1" x14ac:dyDescent="0.25">
      <c r="A36" s="70" t="s">
        <v>4</v>
      </c>
      <c r="B36" s="71"/>
      <c r="C36" s="71"/>
      <c r="D36" s="71"/>
      <c r="E36" s="71"/>
      <c r="F36" s="71"/>
      <c r="G36" s="71"/>
      <c r="H36" s="24">
        <f t="shared" ref="H36:M36" si="15">SUM(H13:H35)</f>
        <v>0</v>
      </c>
      <c r="I36" s="24">
        <f t="shared" si="15"/>
        <v>0</v>
      </c>
      <c r="J36" s="24">
        <f t="shared" si="15"/>
        <v>0</v>
      </c>
      <c r="K36" s="24">
        <f t="shared" si="15"/>
        <v>0</v>
      </c>
      <c r="L36" s="24">
        <f t="shared" si="15"/>
        <v>0</v>
      </c>
      <c r="M36" s="25">
        <f t="shared" si="15"/>
        <v>4858650</v>
      </c>
    </row>
    <row r="37" spans="1:13" x14ac:dyDescent="0.2">
      <c r="A37" s="59"/>
      <c r="B37" s="60"/>
      <c r="C37" s="60"/>
      <c r="D37" s="60"/>
      <c r="E37" s="60"/>
      <c r="F37" s="60"/>
      <c r="G37" s="60"/>
      <c r="H37" s="60"/>
      <c r="I37" s="60"/>
      <c r="J37" s="60"/>
      <c r="K37" s="60"/>
      <c r="L37" s="60"/>
      <c r="M37" s="61"/>
    </row>
    <row r="38" spans="1:13" ht="17.25" thickBot="1" x14ac:dyDescent="0.25">
      <c r="A38" s="53" t="s">
        <v>11</v>
      </c>
      <c r="B38" s="54"/>
      <c r="C38" s="54"/>
      <c r="D38" s="54"/>
      <c r="E38" s="54"/>
      <c r="F38" s="54"/>
      <c r="G38" s="54"/>
      <c r="H38" s="54"/>
      <c r="I38" s="54"/>
      <c r="J38" s="54"/>
      <c r="K38" s="54"/>
      <c r="L38" s="54"/>
      <c r="M38" s="55"/>
    </row>
    <row r="39" spans="1:13" ht="47.25" customHeight="1" thickTop="1" thickBot="1" x14ac:dyDescent="0.25">
      <c r="A39" s="73" t="s">
        <v>30</v>
      </c>
      <c r="B39" s="74"/>
      <c r="C39" s="74"/>
      <c r="D39" s="74"/>
      <c r="E39" s="74"/>
      <c r="F39" s="74"/>
      <c r="G39" s="74"/>
      <c r="H39" s="74"/>
      <c r="I39" s="74"/>
      <c r="J39" s="74"/>
      <c r="K39" s="74"/>
      <c r="L39" s="74"/>
      <c r="M39" s="75"/>
    </row>
    <row r="40" spans="1:13" ht="24.75" customHeight="1" thickTop="1" thickBot="1" x14ac:dyDescent="0.25">
      <c r="A40" s="67" t="s">
        <v>21</v>
      </c>
      <c r="B40" s="68"/>
      <c r="C40" s="68"/>
      <c r="D40" s="68"/>
      <c r="E40" s="68"/>
      <c r="F40" s="68"/>
      <c r="G40" s="68"/>
      <c r="H40" s="68"/>
      <c r="I40" s="68"/>
      <c r="J40" s="68"/>
      <c r="K40" s="68"/>
      <c r="L40" s="68"/>
      <c r="M40" s="69"/>
    </row>
    <row r="41" spans="1:13" ht="17.25" thickTop="1" x14ac:dyDescent="0.2">
      <c r="A41" s="62" t="s">
        <v>40</v>
      </c>
      <c r="B41" s="63"/>
      <c r="C41" s="63"/>
      <c r="D41" s="63"/>
      <c r="E41" s="63"/>
      <c r="F41" s="63"/>
      <c r="G41" s="63"/>
      <c r="H41" s="63"/>
      <c r="I41" s="63"/>
      <c r="J41" s="63"/>
      <c r="K41" s="63"/>
      <c r="L41" s="63"/>
      <c r="M41" s="63"/>
    </row>
    <row r="42" spans="1:13" ht="17.25" thickBot="1" x14ac:dyDescent="0.25">
      <c r="A42" s="56" t="s">
        <v>31</v>
      </c>
      <c r="B42" s="57"/>
      <c r="C42" s="57"/>
      <c r="D42" s="57"/>
      <c r="E42" s="57"/>
      <c r="F42" s="57"/>
      <c r="G42" s="57"/>
      <c r="H42" s="57"/>
      <c r="I42" s="57"/>
      <c r="J42" s="57"/>
      <c r="K42" s="57"/>
      <c r="L42" s="57"/>
      <c r="M42" s="58"/>
    </row>
    <row r="43" spans="1:13" ht="18" thickTop="1" thickBot="1" x14ac:dyDescent="0.25">
      <c r="A43" s="64" t="s">
        <v>26</v>
      </c>
      <c r="B43" s="65"/>
      <c r="C43" s="65"/>
      <c r="D43" s="65"/>
      <c r="E43" s="65"/>
      <c r="F43" s="65"/>
      <c r="G43" s="65"/>
      <c r="H43" s="65"/>
      <c r="I43" s="65"/>
      <c r="J43" s="65"/>
      <c r="K43" s="65"/>
      <c r="L43" s="65"/>
      <c r="M43" s="66"/>
    </row>
    <row r="44" spans="1:13" ht="18" thickTop="1" thickBot="1" x14ac:dyDescent="0.25">
      <c r="A44" s="56" t="s">
        <v>70</v>
      </c>
      <c r="B44" s="57"/>
      <c r="C44" s="57"/>
      <c r="D44" s="57"/>
      <c r="E44" s="57"/>
      <c r="F44" s="57"/>
      <c r="G44" s="57"/>
      <c r="H44" s="57"/>
      <c r="I44" s="57"/>
      <c r="J44" s="57"/>
      <c r="K44" s="57"/>
      <c r="L44" s="57"/>
      <c r="M44" s="58"/>
    </row>
    <row r="45" spans="1:13" ht="30" customHeight="1" thickTop="1" thickBot="1" x14ac:dyDescent="0.25">
      <c r="A45" s="27" t="s">
        <v>41</v>
      </c>
      <c r="B45" s="28"/>
      <c r="C45" s="28"/>
      <c r="D45" s="28"/>
      <c r="E45" s="28"/>
      <c r="F45" s="28"/>
      <c r="G45" s="28"/>
      <c r="H45" s="28"/>
      <c r="I45" s="28"/>
      <c r="J45" s="28"/>
      <c r="K45" s="28"/>
      <c r="L45" s="28"/>
      <c r="M45" s="29"/>
    </row>
    <row r="46" spans="1:13" ht="18" thickTop="1" thickBot="1" x14ac:dyDescent="0.25">
      <c r="A46" s="37" t="s">
        <v>5</v>
      </c>
      <c r="B46" s="33"/>
      <c r="C46" s="26"/>
      <c r="D46" s="33" t="s">
        <v>34</v>
      </c>
      <c r="E46" s="33"/>
      <c r="F46" s="33"/>
      <c r="G46" s="33"/>
      <c r="H46" s="33"/>
      <c r="I46" s="33"/>
      <c r="J46" s="33"/>
      <c r="K46" s="33"/>
      <c r="L46" s="33"/>
      <c r="M46" s="34"/>
    </row>
    <row r="47" spans="1:13" ht="18" thickTop="1" thickBot="1" x14ac:dyDescent="0.25">
      <c r="A47" s="37" t="s">
        <v>6</v>
      </c>
      <c r="B47" s="33"/>
      <c r="C47" s="26"/>
      <c r="D47" s="33" t="s">
        <v>34</v>
      </c>
      <c r="E47" s="33"/>
      <c r="F47" s="33"/>
      <c r="G47" s="33"/>
      <c r="H47" s="33"/>
      <c r="I47" s="33"/>
      <c r="J47" s="33"/>
      <c r="K47" s="33"/>
      <c r="L47" s="33"/>
      <c r="M47" s="34"/>
    </row>
    <row r="48" spans="1:13" ht="17.25" thickTop="1" x14ac:dyDescent="0.2">
      <c r="A48" s="9"/>
      <c r="B48" s="10"/>
      <c r="C48" s="10"/>
      <c r="D48" s="35"/>
      <c r="E48" s="35"/>
      <c r="F48" s="35"/>
      <c r="G48" s="35"/>
      <c r="H48" s="35"/>
      <c r="I48" s="35"/>
      <c r="J48" s="35"/>
      <c r="K48" s="35"/>
      <c r="L48" s="35"/>
      <c r="M48" s="36"/>
    </row>
    <row r="49" spans="1:13" x14ac:dyDescent="0.3">
      <c r="A49" s="41" t="s">
        <v>7</v>
      </c>
      <c r="B49" s="42"/>
      <c r="C49" s="42"/>
      <c r="D49" s="42"/>
      <c r="E49" s="42"/>
      <c r="F49" s="42"/>
      <c r="G49" s="42"/>
      <c r="H49" s="42"/>
      <c r="I49" s="42"/>
      <c r="J49" s="42"/>
      <c r="K49" s="42"/>
      <c r="L49" s="42"/>
      <c r="M49" s="43"/>
    </row>
    <row r="50" spans="1:13" x14ac:dyDescent="0.2">
      <c r="A50" s="38" t="s">
        <v>8</v>
      </c>
      <c r="B50" s="39"/>
      <c r="C50" s="39"/>
      <c r="D50" s="39"/>
      <c r="E50" s="39"/>
      <c r="F50" s="39"/>
      <c r="G50" s="39"/>
      <c r="H50" s="39"/>
      <c r="I50" s="39"/>
      <c r="J50" s="39"/>
      <c r="K50" s="39"/>
      <c r="L50" s="39"/>
      <c r="M50" s="40"/>
    </row>
    <row r="51" spans="1:13" ht="17.25" thickBot="1" x14ac:dyDescent="0.25">
      <c r="A51" s="30"/>
      <c r="B51" s="31"/>
      <c r="C51" s="31"/>
      <c r="D51" s="31"/>
      <c r="E51" s="31"/>
      <c r="F51" s="31"/>
      <c r="G51" s="31"/>
      <c r="H51" s="31"/>
      <c r="I51" s="31"/>
      <c r="J51" s="31"/>
      <c r="K51" s="31"/>
      <c r="L51" s="31"/>
      <c r="M51" s="32"/>
    </row>
  </sheetData>
  <protectedRanges>
    <protectedRange sqref="D6:K9 L9 D10 M6:M8 F13:G35" name="DATOS"/>
  </protectedRanges>
  <mergeCells count="46">
    <mergeCell ref="L4:M5"/>
    <mergeCell ref="D6:K6"/>
    <mergeCell ref="A4:B4"/>
    <mergeCell ref="A5:B5"/>
    <mergeCell ref="D1:K3"/>
    <mergeCell ref="D5:K5"/>
    <mergeCell ref="C4:K4"/>
    <mergeCell ref="L1:M1"/>
    <mergeCell ref="L2:M2"/>
    <mergeCell ref="L3:M3"/>
    <mergeCell ref="A1:C3"/>
    <mergeCell ref="A43:M43"/>
    <mergeCell ref="A46:B46"/>
    <mergeCell ref="A6:B6"/>
    <mergeCell ref="A7:B7"/>
    <mergeCell ref="A8:B8"/>
    <mergeCell ref="A9:B9"/>
    <mergeCell ref="A40:M40"/>
    <mergeCell ref="A36:G36"/>
    <mergeCell ref="D7:K7"/>
    <mergeCell ref="D8:K8"/>
    <mergeCell ref="D9:G9"/>
    <mergeCell ref="A39:M39"/>
    <mergeCell ref="L9:M9"/>
    <mergeCell ref="B11:B12"/>
    <mergeCell ref="A44:M44"/>
    <mergeCell ref="H9:K9"/>
    <mergeCell ref="A38:M38"/>
    <mergeCell ref="A42:M42"/>
    <mergeCell ref="A37:M37"/>
    <mergeCell ref="E11:E12"/>
    <mergeCell ref="A41:M41"/>
    <mergeCell ref="C11:C12"/>
    <mergeCell ref="A10:B10"/>
    <mergeCell ref="F11:M11"/>
    <mergeCell ref="D11:D12"/>
    <mergeCell ref="A11:A12"/>
    <mergeCell ref="D10:M10"/>
    <mergeCell ref="A45:M45"/>
    <mergeCell ref="A51:M51"/>
    <mergeCell ref="D47:M47"/>
    <mergeCell ref="D48:M48"/>
    <mergeCell ref="A47:B47"/>
    <mergeCell ref="A50:M50"/>
    <mergeCell ref="A49:M49"/>
    <mergeCell ref="D46:M46"/>
  </mergeCells>
  <conditionalFormatting sqref="I13:I35">
    <cfRule type="cellIs" dxfId="2" priority="4" operator="equal">
      <formula>M13</formula>
    </cfRule>
    <cfRule type="cellIs" dxfId="1" priority="5" operator="lessThan">
      <formula>M13</formula>
    </cfRule>
    <cfRule type="cellIs" dxfId="0" priority="6" operator="greaterThan">
      <formula>M13</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Nathalie Mazo Guzmán</cp:lastModifiedBy>
  <cp:lastPrinted>2024-03-11T14:35:39Z</cp:lastPrinted>
  <dcterms:created xsi:type="dcterms:W3CDTF">2006-11-20T19:37:40Z</dcterms:created>
  <dcterms:modified xsi:type="dcterms:W3CDTF">2026-05-25T22:42:21Z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