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ocossiom\Documents\AADOCUMENTOS OMAIRA_2024\AA VIGENCIA 2026\MANTENIMIENTO DE VENTANAS\Sam02MtoVentanas\01Estructuración\02DocumentosParaJuntaContratación\"/>
    </mc:Choice>
  </mc:AlternateContent>
  <xr:revisionPtr revIDLastSave="56" documentId="13_ncr:1_{60B3B6F6-5C7D-44E4-8115-9E6FB4206D99}" xr6:coauthVersionLast="47" xr6:coauthVersionMax="47" xr10:uidLastSave="{F585F669-0552-41E4-9C97-EFC7D3E3D86D}"/>
  <bookViews>
    <workbookView xWindow="-120" yWindow="-120" windowWidth="29040" windowHeight="15720" xr2:uid="{2F43AD01-8E4F-4508-975B-C23575BD7D6D}"/>
  </bookViews>
  <sheets>
    <sheet name="AJUSTES" sheetId="3" r:id="rId1"/>
    <sheet name="PROMEDIOS" sheetId="2" state="hidden" r:id="rId2"/>
  </sheets>
  <definedNames>
    <definedName name="_xlnm.Print_Area" localSheetId="1">PROMEDIOS!$A$5:$C$74</definedName>
    <definedName name="_xlnm.Print_Area" localSheetId="0">AJUSTES!$A$5:$C$76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3" l="1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6" i="3"/>
  <c r="F74" i="3" s="1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6" i="2"/>
  <c r="F75" i="3" l="1"/>
  <c r="F76" i="3" s="1"/>
  <c r="K74" i="2"/>
  <c r="H74" i="2" l="1"/>
  <c r="O72" i="2"/>
  <c r="P72" i="2" s="1"/>
  <c r="L72" i="2"/>
  <c r="M72" i="2" s="1"/>
  <c r="I72" i="2"/>
  <c r="J72" i="2" s="1"/>
  <c r="F72" i="2"/>
  <c r="G72" i="2" s="1"/>
  <c r="N74" i="2"/>
  <c r="O73" i="2"/>
  <c r="P73" i="2" s="1"/>
  <c r="L73" i="2"/>
  <c r="M73" i="2" s="1"/>
  <c r="I73" i="2"/>
  <c r="J73" i="2" s="1"/>
  <c r="E74" i="2"/>
  <c r="O71" i="2"/>
  <c r="P71" i="2" s="1"/>
  <c r="L71" i="2"/>
  <c r="M71" i="2" s="1"/>
  <c r="I71" i="2"/>
  <c r="J71" i="2" s="1"/>
  <c r="O70" i="2"/>
  <c r="P70" i="2" s="1"/>
  <c r="L70" i="2"/>
  <c r="M70" i="2" s="1"/>
  <c r="I70" i="2"/>
  <c r="J70" i="2" s="1"/>
  <c r="F70" i="2"/>
  <c r="G70" i="2" s="1"/>
  <c r="O69" i="2"/>
  <c r="P69" i="2" s="1"/>
  <c r="L69" i="2"/>
  <c r="M69" i="2" s="1"/>
  <c r="I69" i="2"/>
  <c r="J69" i="2" s="1"/>
  <c r="O68" i="2"/>
  <c r="P68" i="2" s="1"/>
  <c r="L68" i="2"/>
  <c r="M68" i="2" s="1"/>
  <c r="I68" i="2"/>
  <c r="J68" i="2" s="1"/>
  <c r="O67" i="2"/>
  <c r="P67" i="2" s="1"/>
  <c r="L67" i="2"/>
  <c r="M67" i="2" s="1"/>
  <c r="I67" i="2"/>
  <c r="J67" i="2" s="1"/>
  <c r="F67" i="2"/>
  <c r="G67" i="2" s="1"/>
  <c r="O66" i="2"/>
  <c r="P66" i="2" s="1"/>
  <c r="L66" i="2"/>
  <c r="M66" i="2" s="1"/>
  <c r="I66" i="2"/>
  <c r="J66" i="2" s="1"/>
  <c r="F66" i="2"/>
  <c r="G66" i="2" s="1"/>
  <c r="O65" i="2"/>
  <c r="P65" i="2" s="1"/>
  <c r="L65" i="2"/>
  <c r="M65" i="2" s="1"/>
  <c r="I65" i="2"/>
  <c r="J65" i="2" s="1"/>
  <c r="F65" i="2"/>
  <c r="G65" i="2" s="1"/>
  <c r="O64" i="2"/>
  <c r="P64" i="2" s="1"/>
  <c r="L64" i="2"/>
  <c r="M64" i="2" s="1"/>
  <c r="I64" i="2"/>
  <c r="J64" i="2" s="1"/>
  <c r="O63" i="2"/>
  <c r="P63" i="2" s="1"/>
  <c r="L63" i="2"/>
  <c r="M63" i="2" s="1"/>
  <c r="I63" i="2"/>
  <c r="J63" i="2" s="1"/>
  <c r="F63" i="2"/>
  <c r="G63" i="2" s="1"/>
  <c r="O62" i="2"/>
  <c r="P62" i="2" s="1"/>
  <c r="L62" i="2"/>
  <c r="M62" i="2" s="1"/>
  <c r="I62" i="2"/>
  <c r="J62" i="2" s="1"/>
  <c r="F62" i="2"/>
  <c r="G62" i="2" s="1"/>
  <c r="O61" i="2"/>
  <c r="P61" i="2" s="1"/>
  <c r="L61" i="2"/>
  <c r="M61" i="2" s="1"/>
  <c r="I61" i="2"/>
  <c r="J61" i="2" s="1"/>
  <c r="O60" i="2"/>
  <c r="P60" i="2" s="1"/>
  <c r="L60" i="2"/>
  <c r="M60" i="2" s="1"/>
  <c r="I60" i="2"/>
  <c r="J60" i="2" s="1"/>
  <c r="O59" i="2"/>
  <c r="P59" i="2" s="1"/>
  <c r="L59" i="2"/>
  <c r="M59" i="2" s="1"/>
  <c r="I59" i="2"/>
  <c r="J59" i="2" s="1"/>
  <c r="F59" i="2"/>
  <c r="G59" i="2" s="1"/>
  <c r="O58" i="2"/>
  <c r="P58" i="2" s="1"/>
  <c r="L58" i="2"/>
  <c r="M58" i="2" s="1"/>
  <c r="I58" i="2"/>
  <c r="J58" i="2" s="1"/>
  <c r="F58" i="2"/>
  <c r="G58" i="2" s="1"/>
  <c r="O57" i="2"/>
  <c r="P57" i="2" s="1"/>
  <c r="L57" i="2"/>
  <c r="M57" i="2" s="1"/>
  <c r="I57" i="2"/>
  <c r="J57" i="2" s="1"/>
  <c r="F57" i="2"/>
  <c r="G57" i="2" s="1"/>
  <c r="O56" i="2"/>
  <c r="P56" i="2" s="1"/>
  <c r="L56" i="2"/>
  <c r="M56" i="2" s="1"/>
  <c r="I56" i="2"/>
  <c r="J56" i="2" s="1"/>
  <c r="O55" i="2"/>
  <c r="P55" i="2" s="1"/>
  <c r="L55" i="2"/>
  <c r="M55" i="2" s="1"/>
  <c r="I55" i="2"/>
  <c r="J55" i="2" s="1"/>
  <c r="O54" i="2"/>
  <c r="P54" i="2" s="1"/>
  <c r="L54" i="2"/>
  <c r="M54" i="2" s="1"/>
  <c r="I54" i="2"/>
  <c r="J54" i="2" s="1"/>
  <c r="F54" i="2"/>
  <c r="G54" i="2" s="1"/>
  <c r="O53" i="2"/>
  <c r="P53" i="2" s="1"/>
  <c r="L53" i="2"/>
  <c r="M53" i="2" s="1"/>
  <c r="I53" i="2"/>
  <c r="J53" i="2" s="1"/>
  <c r="O52" i="2"/>
  <c r="P52" i="2" s="1"/>
  <c r="L52" i="2"/>
  <c r="M52" i="2" s="1"/>
  <c r="I52" i="2"/>
  <c r="J52" i="2" s="1"/>
  <c r="O51" i="2"/>
  <c r="P51" i="2" s="1"/>
  <c r="L51" i="2"/>
  <c r="M51" i="2" s="1"/>
  <c r="I51" i="2"/>
  <c r="J51" i="2" s="1"/>
  <c r="F51" i="2"/>
  <c r="G51" i="2" s="1"/>
  <c r="O50" i="2"/>
  <c r="P50" i="2" s="1"/>
  <c r="L50" i="2"/>
  <c r="M50" i="2" s="1"/>
  <c r="I50" i="2"/>
  <c r="J50" i="2" s="1"/>
  <c r="F50" i="2"/>
  <c r="G50" i="2" s="1"/>
  <c r="O49" i="2"/>
  <c r="P49" i="2" s="1"/>
  <c r="L49" i="2"/>
  <c r="M49" i="2" s="1"/>
  <c r="I49" i="2"/>
  <c r="J49" i="2" s="1"/>
  <c r="F49" i="2"/>
  <c r="G49" i="2" s="1"/>
  <c r="O48" i="2"/>
  <c r="P48" i="2" s="1"/>
  <c r="L48" i="2"/>
  <c r="M48" i="2" s="1"/>
  <c r="I48" i="2"/>
  <c r="J48" i="2" s="1"/>
  <c r="O47" i="2"/>
  <c r="P47" i="2" s="1"/>
  <c r="L47" i="2"/>
  <c r="M47" i="2" s="1"/>
  <c r="I47" i="2"/>
  <c r="J47" i="2" s="1"/>
  <c r="F47" i="2"/>
  <c r="G47" i="2" s="1"/>
  <c r="O46" i="2"/>
  <c r="P46" i="2" s="1"/>
  <c r="L46" i="2"/>
  <c r="M46" i="2" s="1"/>
  <c r="I46" i="2"/>
  <c r="J46" i="2" s="1"/>
  <c r="F46" i="2"/>
  <c r="G46" i="2" s="1"/>
  <c r="O45" i="2"/>
  <c r="P45" i="2" s="1"/>
  <c r="L45" i="2"/>
  <c r="M45" i="2" s="1"/>
  <c r="I45" i="2"/>
  <c r="J45" i="2" s="1"/>
  <c r="O44" i="2"/>
  <c r="P44" i="2" s="1"/>
  <c r="L44" i="2"/>
  <c r="M44" i="2" s="1"/>
  <c r="I44" i="2"/>
  <c r="J44" i="2" s="1"/>
  <c r="O43" i="2"/>
  <c r="P43" i="2" s="1"/>
  <c r="L43" i="2"/>
  <c r="M43" i="2" s="1"/>
  <c r="I43" i="2"/>
  <c r="J43" i="2" s="1"/>
  <c r="F43" i="2"/>
  <c r="G43" i="2" s="1"/>
  <c r="O42" i="2"/>
  <c r="P42" i="2" s="1"/>
  <c r="L42" i="2"/>
  <c r="M42" i="2" s="1"/>
  <c r="I42" i="2"/>
  <c r="J42" i="2" s="1"/>
  <c r="F42" i="2"/>
  <c r="G42" i="2" s="1"/>
  <c r="O41" i="2"/>
  <c r="P41" i="2" s="1"/>
  <c r="L41" i="2"/>
  <c r="M41" i="2" s="1"/>
  <c r="I41" i="2"/>
  <c r="J41" i="2" s="1"/>
  <c r="F41" i="2"/>
  <c r="G41" i="2" s="1"/>
  <c r="O40" i="2"/>
  <c r="P40" i="2" s="1"/>
  <c r="L40" i="2"/>
  <c r="M40" i="2" s="1"/>
  <c r="I40" i="2"/>
  <c r="J40" i="2" s="1"/>
  <c r="O39" i="2"/>
  <c r="P39" i="2" s="1"/>
  <c r="L39" i="2"/>
  <c r="M39" i="2" s="1"/>
  <c r="I39" i="2"/>
  <c r="J39" i="2" s="1"/>
  <c r="O38" i="2"/>
  <c r="P38" i="2" s="1"/>
  <c r="L38" i="2"/>
  <c r="M38" i="2" s="1"/>
  <c r="I38" i="2"/>
  <c r="J38" i="2" s="1"/>
  <c r="F38" i="2"/>
  <c r="G38" i="2" s="1"/>
  <c r="O37" i="2"/>
  <c r="P37" i="2" s="1"/>
  <c r="L37" i="2"/>
  <c r="M37" i="2" s="1"/>
  <c r="I37" i="2"/>
  <c r="J37" i="2" s="1"/>
  <c r="O36" i="2"/>
  <c r="P36" i="2" s="1"/>
  <c r="L36" i="2"/>
  <c r="M36" i="2" s="1"/>
  <c r="I36" i="2"/>
  <c r="J36" i="2" s="1"/>
  <c r="O35" i="2"/>
  <c r="P35" i="2" s="1"/>
  <c r="L35" i="2"/>
  <c r="M35" i="2" s="1"/>
  <c r="I35" i="2"/>
  <c r="J35" i="2" s="1"/>
  <c r="F35" i="2"/>
  <c r="G35" i="2" s="1"/>
  <c r="O34" i="2"/>
  <c r="P34" i="2" s="1"/>
  <c r="L34" i="2"/>
  <c r="M34" i="2" s="1"/>
  <c r="I34" i="2"/>
  <c r="J34" i="2" s="1"/>
  <c r="F34" i="2"/>
  <c r="G34" i="2" s="1"/>
  <c r="O33" i="2"/>
  <c r="P33" i="2" s="1"/>
  <c r="L33" i="2"/>
  <c r="M33" i="2" s="1"/>
  <c r="I33" i="2"/>
  <c r="J33" i="2" s="1"/>
  <c r="F33" i="2"/>
  <c r="G33" i="2" s="1"/>
  <c r="O32" i="2"/>
  <c r="P32" i="2" s="1"/>
  <c r="L32" i="2"/>
  <c r="M32" i="2" s="1"/>
  <c r="I32" i="2"/>
  <c r="J32" i="2" s="1"/>
  <c r="O31" i="2"/>
  <c r="P31" i="2" s="1"/>
  <c r="L31" i="2"/>
  <c r="M31" i="2" s="1"/>
  <c r="I31" i="2"/>
  <c r="J31" i="2" s="1"/>
  <c r="F31" i="2"/>
  <c r="G31" i="2" s="1"/>
  <c r="O30" i="2"/>
  <c r="P30" i="2" s="1"/>
  <c r="L30" i="2"/>
  <c r="M30" i="2" s="1"/>
  <c r="I30" i="2"/>
  <c r="J30" i="2" s="1"/>
  <c r="F30" i="2"/>
  <c r="G30" i="2" s="1"/>
  <c r="O29" i="2"/>
  <c r="P29" i="2" s="1"/>
  <c r="L29" i="2"/>
  <c r="M29" i="2" s="1"/>
  <c r="I29" i="2"/>
  <c r="J29" i="2" s="1"/>
  <c r="O28" i="2"/>
  <c r="P28" i="2" s="1"/>
  <c r="L28" i="2"/>
  <c r="M28" i="2" s="1"/>
  <c r="I28" i="2"/>
  <c r="J28" i="2" s="1"/>
  <c r="O27" i="2"/>
  <c r="P27" i="2" s="1"/>
  <c r="L27" i="2"/>
  <c r="M27" i="2" s="1"/>
  <c r="I27" i="2"/>
  <c r="J27" i="2" s="1"/>
  <c r="F27" i="2"/>
  <c r="G27" i="2" s="1"/>
  <c r="O26" i="2"/>
  <c r="P26" i="2" s="1"/>
  <c r="L26" i="2"/>
  <c r="M26" i="2" s="1"/>
  <c r="I26" i="2"/>
  <c r="J26" i="2" s="1"/>
  <c r="F26" i="2"/>
  <c r="G26" i="2" s="1"/>
  <c r="O25" i="2"/>
  <c r="P25" i="2" s="1"/>
  <c r="L25" i="2"/>
  <c r="M25" i="2" s="1"/>
  <c r="I25" i="2"/>
  <c r="J25" i="2" s="1"/>
  <c r="F25" i="2"/>
  <c r="G25" i="2" s="1"/>
  <c r="O24" i="2"/>
  <c r="P24" i="2" s="1"/>
  <c r="L24" i="2"/>
  <c r="M24" i="2" s="1"/>
  <c r="I24" i="2"/>
  <c r="J24" i="2" s="1"/>
  <c r="O23" i="2"/>
  <c r="P23" i="2" s="1"/>
  <c r="L23" i="2"/>
  <c r="M23" i="2" s="1"/>
  <c r="I23" i="2"/>
  <c r="J23" i="2" s="1"/>
  <c r="O22" i="2"/>
  <c r="P22" i="2" s="1"/>
  <c r="L22" i="2"/>
  <c r="M22" i="2" s="1"/>
  <c r="I22" i="2"/>
  <c r="J22" i="2" s="1"/>
  <c r="F22" i="2"/>
  <c r="G22" i="2" s="1"/>
  <c r="O21" i="2"/>
  <c r="P21" i="2" s="1"/>
  <c r="L21" i="2"/>
  <c r="M21" i="2" s="1"/>
  <c r="I21" i="2"/>
  <c r="J21" i="2" s="1"/>
  <c r="O20" i="2"/>
  <c r="P20" i="2" s="1"/>
  <c r="L20" i="2"/>
  <c r="M20" i="2" s="1"/>
  <c r="I20" i="2"/>
  <c r="J20" i="2" s="1"/>
  <c r="O19" i="2"/>
  <c r="P19" i="2" s="1"/>
  <c r="L19" i="2"/>
  <c r="M19" i="2" s="1"/>
  <c r="I19" i="2"/>
  <c r="J19" i="2" s="1"/>
  <c r="F19" i="2"/>
  <c r="G19" i="2" s="1"/>
  <c r="O18" i="2"/>
  <c r="P18" i="2" s="1"/>
  <c r="L18" i="2"/>
  <c r="M18" i="2" s="1"/>
  <c r="I18" i="2"/>
  <c r="J18" i="2" s="1"/>
  <c r="F18" i="2"/>
  <c r="G18" i="2" s="1"/>
  <c r="O17" i="2"/>
  <c r="P17" i="2" s="1"/>
  <c r="L17" i="2"/>
  <c r="M17" i="2" s="1"/>
  <c r="I17" i="2"/>
  <c r="J17" i="2" s="1"/>
  <c r="F17" i="2"/>
  <c r="G17" i="2" s="1"/>
  <c r="O16" i="2"/>
  <c r="P16" i="2" s="1"/>
  <c r="L16" i="2"/>
  <c r="M16" i="2" s="1"/>
  <c r="I16" i="2"/>
  <c r="J16" i="2" s="1"/>
  <c r="O15" i="2"/>
  <c r="P15" i="2" s="1"/>
  <c r="L15" i="2"/>
  <c r="M15" i="2" s="1"/>
  <c r="I15" i="2"/>
  <c r="J15" i="2" s="1"/>
  <c r="F15" i="2"/>
  <c r="G15" i="2" s="1"/>
  <c r="O14" i="2"/>
  <c r="P14" i="2" s="1"/>
  <c r="L14" i="2"/>
  <c r="M14" i="2" s="1"/>
  <c r="I14" i="2"/>
  <c r="J14" i="2" s="1"/>
  <c r="F14" i="2"/>
  <c r="G14" i="2" s="1"/>
  <c r="O13" i="2"/>
  <c r="P13" i="2" s="1"/>
  <c r="L13" i="2"/>
  <c r="M13" i="2" s="1"/>
  <c r="I13" i="2"/>
  <c r="J13" i="2" s="1"/>
  <c r="O12" i="2"/>
  <c r="P12" i="2" s="1"/>
  <c r="L12" i="2"/>
  <c r="M12" i="2" s="1"/>
  <c r="I12" i="2"/>
  <c r="J12" i="2" s="1"/>
  <c r="O11" i="2"/>
  <c r="P11" i="2" s="1"/>
  <c r="L11" i="2"/>
  <c r="M11" i="2" s="1"/>
  <c r="I11" i="2"/>
  <c r="J11" i="2" s="1"/>
  <c r="F11" i="2"/>
  <c r="G11" i="2" s="1"/>
  <c r="O10" i="2"/>
  <c r="P10" i="2" s="1"/>
  <c r="L10" i="2"/>
  <c r="M10" i="2" s="1"/>
  <c r="I10" i="2"/>
  <c r="J10" i="2" s="1"/>
  <c r="F10" i="2"/>
  <c r="G10" i="2" s="1"/>
  <c r="O9" i="2"/>
  <c r="P9" i="2" s="1"/>
  <c r="L9" i="2"/>
  <c r="M9" i="2" s="1"/>
  <c r="I9" i="2"/>
  <c r="J9" i="2" s="1"/>
  <c r="F9" i="2"/>
  <c r="G9" i="2" s="1"/>
  <c r="O8" i="2"/>
  <c r="P8" i="2" s="1"/>
  <c r="L8" i="2"/>
  <c r="M8" i="2" s="1"/>
  <c r="I8" i="2"/>
  <c r="J8" i="2" s="1"/>
  <c r="O7" i="2"/>
  <c r="P7" i="2" s="1"/>
  <c r="L7" i="2"/>
  <c r="M7" i="2" s="1"/>
  <c r="I7" i="2"/>
  <c r="J7" i="2" s="1"/>
  <c r="F7" i="2"/>
  <c r="G7" i="2" s="1"/>
  <c r="O6" i="2"/>
  <c r="P6" i="2" s="1"/>
  <c r="L6" i="2"/>
  <c r="M6" i="2" s="1"/>
  <c r="I6" i="2"/>
  <c r="J6" i="2" s="1"/>
  <c r="F6" i="2"/>
  <c r="G6" i="2" s="1"/>
  <c r="P74" i="2" l="1"/>
  <c r="J74" i="2"/>
  <c r="F39" i="2"/>
  <c r="G39" i="2" s="1"/>
  <c r="F71" i="2"/>
  <c r="G71" i="2" s="1"/>
  <c r="F23" i="2"/>
  <c r="G23" i="2" s="1"/>
  <c r="F55" i="2"/>
  <c r="G55" i="2" s="1"/>
  <c r="M74" i="2"/>
  <c r="F8" i="2"/>
  <c r="G8" i="2" s="1"/>
  <c r="F16" i="2"/>
  <c r="G16" i="2" s="1"/>
  <c r="F24" i="2"/>
  <c r="G24" i="2" s="1"/>
  <c r="F32" i="2"/>
  <c r="G32" i="2" s="1"/>
  <c r="F40" i="2"/>
  <c r="G40" i="2" s="1"/>
  <c r="F48" i="2"/>
  <c r="G48" i="2" s="1"/>
  <c r="F56" i="2"/>
  <c r="G56" i="2" s="1"/>
  <c r="F64" i="2"/>
  <c r="G64" i="2" s="1"/>
  <c r="F73" i="2"/>
  <c r="G73" i="2" s="1"/>
  <c r="F12" i="2"/>
  <c r="G12" i="2" s="1"/>
  <c r="F20" i="2"/>
  <c r="G20" i="2" s="1"/>
  <c r="F28" i="2"/>
  <c r="G28" i="2" s="1"/>
  <c r="F36" i="2"/>
  <c r="G36" i="2" s="1"/>
  <c r="F44" i="2"/>
  <c r="G44" i="2" s="1"/>
  <c r="F52" i="2"/>
  <c r="G52" i="2" s="1"/>
  <c r="F60" i="2"/>
  <c r="G60" i="2" s="1"/>
  <c r="F68" i="2"/>
  <c r="G68" i="2" s="1"/>
  <c r="F13" i="2"/>
  <c r="G13" i="2" s="1"/>
  <c r="F21" i="2"/>
  <c r="G21" i="2" s="1"/>
  <c r="F29" i="2"/>
  <c r="G29" i="2" s="1"/>
  <c r="F37" i="2"/>
  <c r="G37" i="2" s="1"/>
  <c r="F45" i="2"/>
  <c r="G45" i="2" s="1"/>
  <c r="F53" i="2"/>
  <c r="G53" i="2" s="1"/>
  <c r="F61" i="2"/>
  <c r="G61" i="2" s="1"/>
  <c r="F69" i="2"/>
  <c r="G69" i="2" s="1"/>
  <c r="G74" i="2" l="1"/>
</calcChain>
</file>

<file path=xl/sharedStrings.xml><?xml version="1.0" encoding="utf-8"?>
<sst xmlns="http://schemas.openxmlformats.org/spreadsheetml/2006/main" count="313" uniqueCount="89">
  <si>
    <t xml:space="preserve">“SERVICIO DE MANTENIMIENTO PREVENTIVO Y CORRECTIVO DE VIDRIOS Y VENTANAS, INCLUYENDO EL SUMINISTRO E INSTALACIÓN DE PELÍCULAS DE CONTROL SOLAR, CAMBIO DE PIVOTES, VIDRIOS Y MARCOS, INSTALACIÓN DE PUERTAS VIDRIERAS Y SELLAMIENTO DE VENTANAS EN LAS DIFERENTES SEDES DE LOS DESPACHOS JUDICIALES DE MEDELLÍN,  ÁREA METROPOLITAN Y DEMÁS DEPENDENCIAS A CARGO DE LA DIRECCIÓN EJECUTIVA SECCIONAL DE ADMINISTRACIÓN JUDICIAL DE MEDELLÍN” </t>
  </si>
  <si>
    <t>PRESUPUESTO</t>
  </si>
  <si>
    <t>PROMEDIOS</t>
  </si>
  <si>
    <t>COTIZACIÓN 1 (CCIVIL)</t>
  </si>
  <si>
    <t>COTIZACIÓN 2 (YEFERSON)</t>
  </si>
  <si>
    <t>COTIZACIÓN 3 (MUNDO SOLUCIONES)</t>
  </si>
  <si>
    <t>ITEM</t>
  </si>
  <si>
    <t>DESCRIPCIÓN</t>
  </si>
  <si>
    <t>UNIDAD</t>
  </si>
  <si>
    <t>CANT.</t>
  </si>
  <si>
    <t>VALOR 
UNITARIO (ANTES DE IVA)</t>
  </si>
  <si>
    <t>Corte de vidrio común de 6mm. Incluye todos los elementos necesarios para su correcta ejecución.</t>
  </si>
  <si>
    <t>M</t>
  </si>
  <si>
    <t>Corte de vidrio común de 5mm. Incluye todos los elementos necesarios para su correcta ejecución.</t>
  </si>
  <si>
    <t>Corte de vidrio común de 4mm. Incluye todos los elementos necesarios para su correcta ejecución.</t>
  </si>
  <si>
    <t>Desmonte de puerta vidriera existente.  Incluye todos los elementos necesarios para su correcta ejecución.</t>
  </si>
  <si>
    <t>UND</t>
  </si>
  <si>
    <t>Desmonte y reinstalacion de puerta vidriera existente. Para mantenimiento y revisión interna de gato hidráulico, cambio de aceite, calibración de elementos, cambio de elementos dañados, y los demás elementos necesarios para su correcta ejecución y funcionamiento.</t>
  </si>
  <si>
    <t>Suministro e instalacion puerta vidriera en vidrio templado de 10mm, desde 0,80 a 1,20 metros de ancho x 2,0 a 2,40 metros de alto, Incluye gatos hidraulicos y chapa de seguridad y todos los elementos necesarios para su correcta ejecución y funcionamiento</t>
  </si>
  <si>
    <t>Reinstalación de puerta vidriera existente. Incluye todos los elementos necesarios para su correcta ejecución y funcionamiento.</t>
  </si>
  <si>
    <t>Desmonte de ventana existente (130cm x 166cm). Incluye todos los elementos necesarios para su correcta ejecución.</t>
  </si>
  <si>
    <t>Desmonte de ventana existente (225cm x 135cm). Incluye todos los elementos necesarios para su correcta ejecución.</t>
  </si>
  <si>
    <t>Desmonte de ventana existente (125cm x 135cm). Incluye todos los elementos necesarios para su correcta ejecución.</t>
  </si>
  <si>
    <t>Desmonte de ventana existente (44cm x 66cm). Incluye todos los elementos necesarios para su correcta ejecución.</t>
  </si>
  <si>
    <t>Retiro de película de protección solar existente. Incluye impieza de vidrio, y los demás elementos necesarios para su correcta ejecución.</t>
  </si>
  <si>
    <t>M2</t>
  </si>
  <si>
    <t xml:space="preserve">Sellamiento con silicona para vidrio y aluminio. Incluye todos los elementos necesarios para su correcta ejecución. </t>
  </si>
  <si>
    <t xml:space="preserve">Sellamiento de ventanas con Adhesivo Sellador Poliuretano. Incluye todos los elementos necesarios para su correcta ejecución. </t>
  </si>
  <si>
    <t xml:space="preserve">Sellamiento de ventana con platina 1/8 X 2 Pulgadas. Incluye todos los elementos necesarios para su correcta ejecución.  </t>
  </si>
  <si>
    <t xml:space="preserve">Suministro e instalación de sillar de ventana 744 en aluminio. Incluye todos los elementos necesarios para su instalación y funcionamiento. </t>
  </si>
  <si>
    <t xml:space="preserve">Suministro e instalación de sillar de ventana 5020 en aluminio. Incluye todos los elementos necesarios para su instalación y funcionamiento. </t>
  </si>
  <si>
    <t xml:space="preserve">Suministro e instalación de cabezal de ventana 744 en aluminio. Incluye todos los elementos necesarios para su instalación y funcionamiento. </t>
  </si>
  <si>
    <t xml:space="preserve">Suministro e instalación de cabezal de ventana 5020 en aluminio. Incluye todos los elementos necesarios para su instalación y funcionamiento. </t>
  </si>
  <si>
    <t xml:space="preserve">Suministro e instalación de jamba de ventana 744 en aluminio. Incluye todos los elementos necesarios para su instalación y funcionamiento. </t>
  </si>
  <si>
    <t xml:space="preserve">Suministro e instalación de jamba de ventana 5020 en aluminio. Incluye todos los elementos necesarios para su instalación y funcionamiento. </t>
  </si>
  <si>
    <t xml:space="preserve">Suministro e instalacion de guía 744 para ventana corrediza. Incluye todos los elementos necesarios para su instalación y funcionamiento. </t>
  </si>
  <si>
    <t xml:space="preserve">Suministro e instalacion de guía 5020 para ventana corrediza. Incluye todos los elementos necesarios para su instalación y funcionamiento. </t>
  </si>
  <si>
    <t xml:space="preserve">Suministro e instalación de enganche 744 para ventana corrediza. Incluye todos los elementos necesarios para su instalación y funcionamiento. </t>
  </si>
  <si>
    <t xml:space="preserve">Suministro e instalación de enganche 5020 para ventana corrediza. Incluye todos los elementos necesarios para su instalación y funcionamiento. </t>
  </si>
  <si>
    <t xml:space="preserve">Suministro e instalación de traslape 744 para ventana corrediza. Incluye todos los elementos necesarios para su instalación y funcionamiento. </t>
  </si>
  <si>
    <t xml:space="preserve">Suministro e instalación de traslape 5020 para ventana corrediza. Incluye todos los elementos necesarios para su instalación y funcionamiento. </t>
  </si>
  <si>
    <t xml:space="preserve">Suministro e instalación de perfil horizontal inferior 744 para ventana corrediza. Incluye todos los elementos necesarios para su instalación y funcionamiento. </t>
  </si>
  <si>
    <t xml:space="preserve">Suministro e instalación de perfil horizontal inferior 5020 para ventana corrediza. Incluye todos los elementos necesarios para su instalación y funcionamiento. </t>
  </si>
  <si>
    <t xml:space="preserve">Suministro e instalación de perfil horizontal superior 744 para ventana corrediza. Incluye todos los elementos necesarios para su instalación y funcionamiento. </t>
  </si>
  <si>
    <t xml:space="preserve">Suministro e instalación de perfil horizontal superior 5020 para ventana corrediza. Incluye todos los elementos necesarios para su instalación y funcionamiento. </t>
  </si>
  <si>
    <t xml:space="preserve">Suministro e instalación de balinera 744 para ventana corrediza. Incluye todos los elementos necesarios para su instalación y funcionamiento. </t>
  </si>
  <si>
    <t xml:space="preserve">Suministro e instalación de balinera 5020 para ventana corrediza. Incluye todos los elementos necesarios para su instalación y funcionamiento. </t>
  </si>
  <si>
    <t xml:space="preserve">Suministro e instalación de empaque para ventana corrediza.  Incluye todos los elementos necesarios para su instalación y funcionamiento. </t>
  </si>
  <si>
    <t xml:space="preserve">Suministro e instalación de chapa tipo jaguar para ventana corrediza. Incluye todos los elementos necesarios para su instalación y funcionamiento. </t>
  </si>
  <si>
    <t xml:space="preserve">Suministro e instalación de perfil U66 en aluminio para ventana fija. Incluye todos los elementos necesarios para su instalación y funcionamiento. </t>
  </si>
  <si>
    <t xml:space="preserve">Suministro e instalación de pisavidrio 3/8 x 1/2 para ventana fija. Incluye todos los elementos necesarios para su instalación y funcionamiento. </t>
  </si>
  <si>
    <t xml:space="preserve">Suministro e instalación de empaque para ventana en módulo fijo.  Incluye todos los elementos necesarios para su instalación y funcionamiento. </t>
  </si>
  <si>
    <t xml:space="preserve">Suministro e instalación de pasador o chapa para ventana. Incluye todos los elementos necesarios para su instalación y funcionamiento. </t>
  </si>
  <si>
    <t xml:space="preserve">Suministro e instalación de Brazo 10" para ventana proyectante (Juego 2 unidades x ventana). Incluye todos los elementos necesarios para su instalación y funcionamiento. </t>
  </si>
  <si>
    <t>JUEGO</t>
  </si>
  <si>
    <t xml:space="preserve">Suministro e instalacion de Brazo 8" para ventana proyectante (Juego 2 unidades x ventana). Incluye todos los elementos necesarios para su instalación y funcionamiento. </t>
  </si>
  <si>
    <t>Mantenimiento de gato hidráulico de piso para puerta vidriera. Incluye revisión interna, cambio de aceite, calibración, cambio de elementos dañados, y los demás elementos necesarios para su correcta ejecución.</t>
  </si>
  <si>
    <t xml:space="preserve">Suministro e instalación de tapa para gato hidráulico. Incluye todos los elementos necesarios para su instalación y funcionamiento. </t>
  </si>
  <si>
    <t xml:space="preserve">Suministro e instalación de gato hidráulico de piso para puerta vidriera. Incluye todos los elementos necesarios para su instalación y funcionamiento. </t>
  </si>
  <si>
    <t xml:space="preserve">Suministro e instalación de brazo hidráulico para puerta vidriera. Incluye todos los elementos necesarios para su instalación y funcionamiento. </t>
  </si>
  <si>
    <t xml:space="preserve">Suministro e instalación de gato hidráulico para cualquier tipo de puerta (metálica, aluminio, madera) superior a los 80 Kg  hasta 150Kg. Certificación UL - 3 horas cortafuego. Fuerza ajustable por regulación de resorte 1 - 6 ANSI Grado 1; 2.000.000 ciclos de apertura, permite apertura hasta 180°.  Incluye todos los elementos necesarios para su instalación y funcionamiento. </t>
  </si>
  <si>
    <t xml:space="preserve">Suministro e instalación de gato hidráulico para cualquier tipo de puerta (metálica, aluminio, madera) de hasta 80Kg. Certificación UL - 3 horas cortafuego. Fuerza ajustable por regulación de resorte 1 - 6 ANSI Grado 1; 2.000.000 ciclos de apertura, permite apertura hasta 180°.  Incluye todos los elementos necesarios para su instalación y funcionamiento. </t>
  </si>
  <si>
    <t xml:space="preserve">suministro e intalación de chapa de seguridad doble cara doble llave para puerta de vidrio. Incluye todos los elementos necesarios para su instalación y funcionamiento.  </t>
  </si>
  <si>
    <t xml:space="preserve">suministro e intalacion de cerradura pico de loro con llaves para puerta de vidrio o aluminio. Incluye todos los elementos necesarios para su instalación y funcionamiento. </t>
  </si>
  <si>
    <t xml:space="preserve">Suministro e instalación de Película Control Solar Metálica. Tonalidad: Reflectivo plata Control Rayos UV 99% Energía solar rechazada 79%.películas permite conservar niveles de luz medios y bajos (50%, 35%, 25%, 20%, 15%, 10%), bloqueando el 99% de los rayos ultravioleta y rechazando hasta el 91% de los Rayos Infrarrojos. Incluye todos los elementos necesarios para su instalación y funcionamiento. </t>
  </si>
  <si>
    <t xml:space="preserve"> M2</t>
  </si>
  <si>
    <t xml:space="preserve">Suministro e instalación de Película Control Solar Cerámica. bloqueando el 99% de los rayos ultravioleta y rechazando hasta el 91% de los Rayos Infrarrojos.películas permite conservar niveles de luz medios y bajos (50%, 35%, 25%, 20%, 15%, 10%). Incluye todos los elementos necesarios para su instalación y funcionamiento. </t>
  </si>
  <si>
    <t xml:space="preserve">Suministro e instalación de película sanblastig, especiales y con logos. Incluye todos los elementos necesarios para su instalación y funcionamiento. </t>
  </si>
  <si>
    <t xml:space="preserve">Suministro e instalación de juego de pivotes (2 x ventana). Incluye todos los elementos necesarios para su instalación y funcionamiento. </t>
  </si>
  <si>
    <t xml:space="preserve">Suministro e instalación de puerta vidriera corrediza en vidrio templado de 10mm desde 0,80 a 1,20 metros de ancho x 2,0 a 2,40 metros de alto y perfileria en aluminio. Incluye zócalo, accesorios, chapa de seguridad; y todos los elementos necesarios para su instalación y funcionamiento. </t>
  </si>
  <si>
    <t>Suministro e instalación de puerta vidriera corrediza en vidrio templado de 5mm desde 0,80 a 1,20 metros de ancho x 2,0 a 2,40 metros de alto y perfileria en aluminio. Incluye zócalo y riel superior, rodamientos, chapa de seguridad; y todos los elementos necesarios  para su instalación y correcto funcionamiento, incluye el desmonte</t>
  </si>
  <si>
    <t xml:space="preserve">Suministro e instalación de puerta de cristal templado de 9 mm. desde 0,80 a 1,20 metros de ancho x 2,0 a 2,40 metros de alto  Incluye bisagras, tensores, pivote esquinero, pivote de piso, cerradura yale, hechura de caja, chapeta esc recibidor, zócalo cerrojo, zócalo de cerradura, empaque; y todos los elementos necesarios para su instalación y funcionamiento. </t>
  </si>
  <si>
    <t xml:space="preserve">Suministro e instalación de puerta en aluminio con vidrio de 6mm, desde 0,80 a 1,20 metros de ancho x 2,0 a 2,40 metros de alto incluye bisagras, tensores, cerradura yale, empaque y pasador. Incluye todos los elementos necesarios para su instalación y funcionamiento. </t>
  </si>
  <si>
    <t xml:space="preserve">Suministro e instalación de ventana corrediza (130cm x 90cm) en vidrio común de 4mm  y perfileria en aluminio. Incluye guías, balineras, chapa, y todos los elementos necesarios para su correcta instalación  y funcionamiento. </t>
  </si>
  <si>
    <t>Suministro e instalación de ventana proyectante de (0.44m x 0.66m) en vidrio común de 4 mm y perfileria en aluminio mate. Incluye manija, y  todos los elementos necesarios para su instalación y funcionamiento.</t>
  </si>
  <si>
    <t xml:space="preserve">Suministro e instalación de vidrio común de 4 mm. Incluye todos los elementos necesarios para su instalación y funcionamiento. </t>
  </si>
  <si>
    <t xml:space="preserve">Suministro e instalación de vidrio común de 5 mm. Incluye todos los elementos necesarios para su instalación y funcionamiento. </t>
  </si>
  <si>
    <t xml:space="preserve">Suministro e instalación de vidrio común de 6 mm. Incluye todos los elementos necesarios para su instalación y funcionamiento. </t>
  </si>
  <si>
    <t xml:space="preserve">Suministro e instalación de vidrio templado de 6 mm. Incluye todos los elementos necesarios para su instalación y funcionamiento. </t>
  </si>
  <si>
    <t xml:space="preserve">Suministro e instalación de vidrio templado de 8 mm. Incluye todos los elementos necesarios para su instalación y funcionamiento. </t>
  </si>
  <si>
    <t xml:space="preserve">Suministro e instalación de vidrio templado de 10 mm. Incluye todos los elementos necesarios para su instalación y funcionamiento. </t>
  </si>
  <si>
    <t xml:space="preserve">Suministro e instalación manija para ventana proyectante fabricada en aluminio, lado derecho o izquierdo. Incluye todos los elementos necesarios para su instalación y funcionamiento. </t>
  </si>
  <si>
    <t>Suministro e instalación de división en vidrio claro de 6mm con perfileria de aluminio, incluye todos los elementos necesarios para su instalación y funcionamiento.</t>
  </si>
  <si>
    <t>Suministro e instalación de espejo de 4 mm, pulido, brillado y biselado</t>
  </si>
  <si>
    <t>SUBTOTAL</t>
  </si>
  <si>
    <t>IVA</t>
  </si>
  <si>
    <t>VALOR TOTAL</t>
  </si>
  <si>
    <t>IVA (19%)</t>
  </si>
  <si>
    <t>VALOR 
UNITARIO( IVA 
INCLUIDO)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</si>
</sst>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5" fontId="6" fillId="0" borderId="1" xfId="1" applyFont="1" applyFill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6" fontId="6" fillId="3" borderId="1" xfId="1" applyNumberFormat="1" applyFont="1" applyFill="1" applyBorder="1" applyAlignment="1">
      <alignment horizontal="center" vertical="center" wrapText="1"/>
    </xf>
    <xf numFmtId="166" fontId="6" fillId="3" borderId="1" xfId="0" applyNumberFormat="1" applyFont="1" applyFill="1" applyBorder="1" applyAlignment="1">
      <alignment horizontal="center" vertical="center" wrapText="1"/>
    </xf>
    <xf numFmtId="166" fontId="3" fillId="3" borderId="1" xfId="0" applyNumberFormat="1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165" fontId="6" fillId="4" borderId="1" xfId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65" fontId="3" fillId="2" borderId="1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 wrapText="1"/>
    </xf>
    <xf numFmtId="165" fontId="6" fillId="5" borderId="1" xfId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165" fontId="3" fillId="5" borderId="1" xfId="0" applyNumberFormat="1" applyFont="1" applyFill="1" applyBorder="1" applyAlignment="1">
      <alignment vertical="center"/>
    </xf>
    <xf numFmtId="165" fontId="5" fillId="4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165" fontId="2" fillId="0" borderId="0" xfId="0" applyNumberFormat="1" applyFont="1" applyAlignment="1">
      <alignment vertical="center"/>
    </xf>
    <xf numFmtId="164" fontId="3" fillId="2" borderId="1" xfId="2" applyFont="1" applyFill="1" applyBorder="1" applyAlignment="1">
      <alignment vertical="center"/>
    </xf>
    <xf numFmtId="166" fontId="3" fillId="5" borderId="1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horizontal="justify" vertical="center"/>
    </xf>
    <xf numFmtId="0" fontId="4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justify" vertical="center" wrapText="1"/>
    </xf>
    <xf numFmtId="0" fontId="4" fillId="6" borderId="1" xfId="0" applyFont="1" applyFill="1" applyBorder="1" applyAlignment="1">
      <alignment horizontal="center" vertical="center" wrapText="1"/>
    </xf>
    <xf numFmtId="166" fontId="6" fillId="0" borderId="1" xfId="1" applyNumberFormat="1" applyFont="1" applyFill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166" fontId="6" fillId="4" borderId="1" xfId="1" applyNumberFormat="1" applyFont="1" applyFill="1" applyBorder="1" applyAlignment="1">
      <alignment horizontal="center" vertical="center" wrapText="1"/>
    </xf>
    <xf numFmtId="166" fontId="6" fillId="5" borderId="1" xfId="1" applyNumberFormat="1" applyFont="1" applyFill="1" applyBorder="1" applyAlignment="1">
      <alignment horizontal="center" vertical="center" wrapText="1"/>
    </xf>
    <xf numFmtId="166" fontId="6" fillId="3" borderId="8" xfId="1" applyNumberFormat="1" applyFont="1" applyFill="1" applyBorder="1" applyAlignment="1">
      <alignment horizontal="center" vertical="center" wrapText="1"/>
    </xf>
    <xf numFmtId="166" fontId="6" fillId="4" borderId="8" xfId="1" applyNumberFormat="1" applyFont="1" applyFill="1" applyBorder="1" applyAlignment="1">
      <alignment horizontal="center" vertical="center" wrapText="1"/>
    </xf>
    <xf numFmtId="166" fontId="6" fillId="5" borderId="8" xfId="1" applyNumberFormat="1" applyFont="1" applyFill="1" applyBorder="1" applyAlignment="1">
      <alignment horizontal="center" vertical="center" wrapText="1"/>
    </xf>
    <xf numFmtId="166" fontId="6" fillId="0" borderId="0" xfId="1" applyNumberFormat="1" applyFont="1" applyFill="1" applyBorder="1" applyAlignment="1">
      <alignment horizontal="center" vertical="center" wrapText="1"/>
    </xf>
    <xf numFmtId="166" fontId="3" fillId="0" borderId="0" xfId="0" applyNumberFormat="1" applyFont="1" applyAlignment="1">
      <alignment vertical="center"/>
    </xf>
    <xf numFmtId="166" fontId="5" fillId="0" borderId="0" xfId="1" applyNumberFormat="1" applyFont="1" applyFill="1" applyBorder="1" applyAlignment="1">
      <alignment horizontal="center" vertical="center" wrapText="1"/>
    </xf>
    <xf numFmtId="166" fontId="6" fillId="0" borderId="9" xfId="0" applyNumberFormat="1" applyFont="1" applyBorder="1" applyAlignment="1">
      <alignment horizontal="center" vertical="center" wrapText="1"/>
    </xf>
    <xf numFmtId="166" fontId="6" fillId="4" borderId="9" xfId="1" applyNumberFormat="1" applyFont="1" applyFill="1" applyBorder="1" applyAlignment="1">
      <alignment horizontal="center" vertical="center" wrapText="1"/>
    </xf>
    <xf numFmtId="166" fontId="6" fillId="5" borderId="9" xfId="1" applyNumberFormat="1" applyFont="1" applyFill="1" applyBorder="1" applyAlignment="1">
      <alignment horizontal="center" vertical="center" wrapText="1"/>
    </xf>
    <xf numFmtId="166" fontId="6" fillId="0" borderId="2" xfId="1" applyNumberFormat="1" applyFont="1" applyFill="1" applyBorder="1" applyAlignment="1">
      <alignment horizontal="center" vertical="center" wrapText="1"/>
    </xf>
    <xf numFmtId="166" fontId="6" fillId="0" borderId="8" xfId="0" applyNumberFormat="1" applyFont="1" applyBorder="1" applyAlignment="1">
      <alignment horizontal="center" vertical="center" wrapText="1"/>
    </xf>
    <xf numFmtId="166" fontId="6" fillId="3" borderId="10" xfId="1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justify" vertical="center" wrapText="1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9" fillId="0" borderId="2" xfId="1" applyNumberFormat="1" applyFont="1" applyFill="1" applyBorder="1" applyAlignment="1">
      <alignment horizontal="center" vertical="center" wrapText="1"/>
    </xf>
    <xf numFmtId="166" fontId="9" fillId="0" borderId="9" xfId="0" applyNumberFormat="1" applyFont="1" applyBorder="1" applyAlignment="1">
      <alignment horizontal="center" vertical="center" wrapText="1"/>
    </xf>
    <xf numFmtId="9" fontId="0" fillId="6" borderId="1" xfId="0" applyNumberForma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166" fontId="10" fillId="2" borderId="2" xfId="0" applyNumberFormat="1" applyFont="1" applyFill="1" applyBorder="1" applyAlignment="1">
      <alignment vertical="center"/>
    </xf>
    <xf numFmtId="166" fontId="10" fillId="2" borderId="9" xfId="2" applyNumberFormat="1" applyFont="1" applyFill="1" applyBorder="1" applyAlignment="1">
      <alignment vertical="center"/>
    </xf>
    <xf numFmtId="0" fontId="3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68994-E332-4D8C-9339-0360865B9EDC}">
  <sheetPr>
    <pageSetUpPr fitToPage="1"/>
  </sheetPr>
  <dimension ref="A1:I78"/>
  <sheetViews>
    <sheetView tabSelected="1" topLeftCell="A64" zoomScaleNormal="100" workbookViewId="0">
      <selection activeCell="D81" sqref="D81"/>
    </sheetView>
  </sheetViews>
  <sheetFormatPr defaultColWidth="11.42578125" defaultRowHeight="12"/>
  <cols>
    <col min="1" max="1" width="5.28515625" style="20" bestFit="1" customWidth="1"/>
    <col min="2" max="2" width="63.7109375" style="20" customWidth="1"/>
    <col min="3" max="3" width="7.85546875" style="20" bestFit="1" customWidth="1"/>
    <col min="4" max="4" width="7.85546875" style="20" customWidth="1"/>
    <col min="5" max="5" width="14.85546875" style="20" customWidth="1"/>
    <col min="6" max="6" width="15.140625" style="20" customWidth="1"/>
    <col min="7" max="7" width="22.85546875" style="20" customWidth="1"/>
    <col min="8" max="8" width="26" style="20" customWidth="1"/>
    <col min="9" max="9" width="31.42578125" style="20" customWidth="1"/>
    <col min="10" max="16384" width="11.42578125" style="20"/>
  </cols>
  <sheetData>
    <row r="1" spans="1:9" ht="6.75" customHeight="1"/>
    <row r="2" spans="1:9" ht="60" customHeight="1">
      <c r="A2" s="62" t="s">
        <v>0</v>
      </c>
      <c r="B2" s="63"/>
      <c r="C2" s="63"/>
      <c r="D2" s="63"/>
      <c r="E2" s="63"/>
      <c r="F2" s="63"/>
      <c r="G2" s="63"/>
      <c r="H2" s="63"/>
      <c r="I2" s="63"/>
    </row>
    <row r="3" spans="1:9" ht="15" customHeight="1">
      <c r="A3" s="64" t="s">
        <v>1</v>
      </c>
      <c r="B3" s="65"/>
      <c r="C3" s="65"/>
      <c r="D3" s="65"/>
      <c r="E3" s="65"/>
      <c r="F3" s="65"/>
      <c r="G3" s="66"/>
      <c r="H3" s="66"/>
      <c r="I3" s="66"/>
    </row>
    <row r="4" spans="1:9" ht="22.5" customHeight="1">
      <c r="A4" s="21"/>
      <c r="B4" s="22"/>
      <c r="C4" s="22"/>
      <c r="D4" s="22"/>
      <c r="E4" s="67" t="s">
        <v>2</v>
      </c>
      <c r="F4" s="67"/>
      <c r="G4" s="56" t="s">
        <v>3</v>
      </c>
      <c r="H4" s="57" t="s">
        <v>4</v>
      </c>
      <c r="I4" s="58" t="s">
        <v>5</v>
      </c>
    </row>
    <row r="5" spans="1:9" ht="61.15" customHeight="1">
      <c r="A5" s="1" t="s">
        <v>6</v>
      </c>
      <c r="B5" s="1" t="s">
        <v>7</v>
      </c>
      <c r="C5" s="1" t="s">
        <v>8</v>
      </c>
      <c r="D5" s="1" t="s">
        <v>9</v>
      </c>
      <c r="E5" s="2" t="s">
        <v>10</v>
      </c>
      <c r="F5" s="2" t="s">
        <v>10</v>
      </c>
      <c r="G5" s="59" t="s">
        <v>10</v>
      </c>
      <c r="H5" s="60" t="s">
        <v>10</v>
      </c>
      <c r="I5" s="61" t="s">
        <v>10</v>
      </c>
    </row>
    <row r="6" spans="1:9" ht="27">
      <c r="A6" s="3">
        <v>1</v>
      </c>
      <c r="B6" s="27" t="s">
        <v>11</v>
      </c>
      <c r="C6" s="28" t="s">
        <v>12</v>
      </c>
      <c r="D6" s="3">
        <v>1</v>
      </c>
      <c r="E6" s="31">
        <f>ROUND(AVERAGE(G6,H6,I6),0)</f>
        <v>72739</v>
      </c>
      <c r="F6" s="32">
        <f>+E6*D6</f>
        <v>72739</v>
      </c>
      <c r="G6" s="7">
        <v>70000</v>
      </c>
      <c r="H6" s="33">
        <v>95000</v>
      </c>
      <c r="I6" s="34">
        <v>53217</v>
      </c>
    </row>
    <row r="7" spans="1:9" ht="27">
      <c r="A7" s="3">
        <v>2</v>
      </c>
      <c r="B7" s="27" t="s">
        <v>13</v>
      </c>
      <c r="C7" s="28" t="s">
        <v>12</v>
      </c>
      <c r="D7" s="3">
        <v>1</v>
      </c>
      <c r="E7" s="31">
        <f>ROUND(AVERAGE(G7,H7,I7),0)</f>
        <v>64821</v>
      </c>
      <c r="F7" s="32">
        <f t="shared" ref="F7:F70" si="0">+E7*D7</f>
        <v>64821</v>
      </c>
      <c r="G7" s="7">
        <v>55000</v>
      </c>
      <c r="H7" s="33">
        <v>88000</v>
      </c>
      <c r="I7" s="34">
        <v>51463</v>
      </c>
    </row>
    <row r="8" spans="1:9" ht="27">
      <c r="A8" s="3">
        <v>3</v>
      </c>
      <c r="B8" s="27" t="s">
        <v>14</v>
      </c>
      <c r="C8" s="28" t="s">
        <v>12</v>
      </c>
      <c r="D8" s="3">
        <v>1</v>
      </c>
      <c r="E8" s="31">
        <f>ROUND(AVERAGE(G8,H8,I8),0)</f>
        <v>67376</v>
      </c>
      <c r="F8" s="32">
        <f t="shared" si="0"/>
        <v>67376</v>
      </c>
      <c r="G8" s="7">
        <v>70000</v>
      </c>
      <c r="H8" s="33">
        <v>82000</v>
      </c>
      <c r="I8" s="34">
        <v>50128</v>
      </c>
    </row>
    <row r="9" spans="1:9" ht="26.25" customHeight="1">
      <c r="A9" s="3">
        <v>4</v>
      </c>
      <c r="B9" s="29" t="s">
        <v>15</v>
      </c>
      <c r="C9" s="28" t="s">
        <v>16</v>
      </c>
      <c r="D9" s="3">
        <v>1</v>
      </c>
      <c r="E9" s="31">
        <f>ROUND(AVERAGE(G9,H9,I9),0)</f>
        <v>260267</v>
      </c>
      <c r="F9" s="32">
        <f t="shared" si="0"/>
        <v>260267</v>
      </c>
      <c r="G9" s="7">
        <v>285000</v>
      </c>
      <c r="H9" s="33">
        <v>280000</v>
      </c>
      <c r="I9" s="34">
        <v>215800</v>
      </c>
    </row>
    <row r="10" spans="1:9" ht="54.75" customHeight="1">
      <c r="A10" s="3">
        <v>5</v>
      </c>
      <c r="B10" s="27" t="s">
        <v>17</v>
      </c>
      <c r="C10" s="28" t="s">
        <v>16</v>
      </c>
      <c r="D10" s="3">
        <v>1</v>
      </c>
      <c r="E10" s="31">
        <f>ROUND(AVERAGE(G10,H10,I10),0)</f>
        <v>1551692</v>
      </c>
      <c r="F10" s="32">
        <f t="shared" si="0"/>
        <v>1551692</v>
      </c>
      <c r="G10" s="7">
        <v>1950000</v>
      </c>
      <c r="H10" s="33">
        <v>1220000</v>
      </c>
      <c r="I10" s="34">
        <v>1485076</v>
      </c>
    </row>
    <row r="11" spans="1:9" ht="54" customHeight="1">
      <c r="A11" s="3">
        <v>6</v>
      </c>
      <c r="B11" s="29" t="s">
        <v>18</v>
      </c>
      <c r="C11" s="28" t="s">
        <v>16</v>
      </c>
      <c r="D11" s="3">
        <v>1</v>
      </c>
      <c r="E11" s="31">
        <f>ROUND(AVERAGE(G11,H11,I11),0)</f>
        <v>4583333</v>
      </c>
      <c r="F11" s="32">
        <f t="shared" si="0"/>
        <v>4583333</v>
      </c>
      <c r="G11" s="7">
        <v>5620000</v>
      </c>
      <c r="H11" s="33">
        <v>3850000</v>
      </c>
      <c r="I11" s="34">
        <v>4280000</v>
      </c>
    </row>
    <row r="12" spans="1:9" ht="27">
      <c r="A12" s="3">
        <v>7</v>
      </c>
      <c r="B12" s="29" t="s">
        <v>19</v>
      </c>
      <c r="C12" s="28" t="s">
        <v>16</v>
      </c>
      <c r="D12" s="3">
        <v>1</v>
      </c>
      <c r="E12" s="31">
        <f>ROUND(AVERAGE(G12,H12,I12),0)</f>
        <v>313227</v>
      </c>
      <c r="F12" s="32">
        <f t="shared" si="0"/>
        <v>313227</v>
      </c>
      <c r="G12" s="7">
        <v>386000</v>
      </c>
      <c r="H12" s="33">
        <v>260000</v>
      </c>
      <c r="I12" s="34">
        <v>293680</v>
      </c>
    </row>
    <row r="13" spans="1:9" ht="27">
      <c r="A13" s="3">
        <v>8</v>
      </c>
      <c r="B13" s="29" t="s">
        <v>20</v>
      </c>
      <c r="C13" s="28" t="s">
        <v>16</v>
      </c>
      <c r="D13" s="3">
        <v>1</v>
      </c>
      <c r="E13" s="31">
        <f>ROUND(AVERAGE(G13,H13,I13),0)</f>
        <v>178333</v>
      </c>
      <c r="F13" s="32">
        <f t="shared" si="0"/>
        <v>178333</v>
      </c>
      <c r="G13" s="7">
        <v>205000</v>
      </c>
      <c r="H13" s="33">
        <v>180000</v>
      </c>
      <c r="I13" s="34">
        <v>150000</v>
      </c>
    </row>
    <row r="14" spans="1:9" ht="27">
      <c r="A14" s="3">
        <v>9</v>
      </c>
      <c r="B14" s="29" t="s">
        <v>21</v>
      </c>
      <c r="C14" s="28" t="s">
        <v>16</v>
      </c>
      <c r="D14" s="3">
        <v>1</v>
      </c>
      <c r="E14" s="31">
        <f>ROUND(AVERAGE(G14,H14,I14),0)</f>
        <v>224561</v>
      </c>
      <c r="F14" s="32">
        <f t="shared" si="0"/>
        <v>224561</v>
      </c>
      <c r="G14" s="7">
        <v>263000</v>
      </c>
      <c r="H14" s="33">
        <v>210000</v>
      </c>
      <c r="I14" s="34">
        <v>200682</v>
      </c>
    </row>
    <row r="15" spans="1:9" ht="27">
      <c r="A15" s="3">
        <v>10</v>
      </c>
      <c r="B15" s="29" t="s">
        <v>22</v>
      </c>
      <c r="C15" s="28" t="s">
        <v>16</v>
      </c>
      <c r="D15" s="3">
        <v>1</v>
      </c>
      <c r="E15" s="31">
        <f>ROUND(AVERAGE(G15,H15,I15),0)</f>
        <v>175300</v>
      </c>
      <c r="F15" s="32">
        <f t="shared" si="0"/>
        <v>175300</v>
      </c>
      <c r="G15" s="7">
        <v>205900</v>
      </c>
      <c r="H15" s="33">
        <v>170000</v>
      </c>
      <c r="I15" s="34">
        <v>150000</v>
      </c>
    </row>
    <row r="16" spans="1:9" ht="27">
      <c r="A16" s="3">
        <v>11</v>
      </c>
      <c r="B16" s="29" t="s">
        <v>23</v>
      </c>
      <c r="C16" s="28" t="s">
        <v>16</v>
      </c>
      <c r="D16" s="3">
        <v>1</v>
      </c>
      <c r="E16" s="31">
        <f>ROUND(AVERAGE(G16,H16,I16),0)</f>
        <v>89300</v>
      </c>
      <c r="F16" s="32">
        <f t="shared" si="0"/>
        <v>89300</v>
      </c>
      <c r="G16" s="7">
        <v>102900</v>
      </c>
      <c r="H16" s="33">
        <v>85000</v>
      </c>
      <c r="I16" s="34">
        <v>80000</v>
      </c>
    </row>
    <row r="17" spans="1:9" ht="27">
      <c r="A17" s="3">
        <v>12</v>
      </c>
      <c r="B17" s="29" t="s">
        <v>24</v>
      </c>
      <c r="C17" s="28" t="s">
        <v>25</v>
      </c>
      <c r="D17" s="3">
        <v>1</v>
      </c>
      <c r="E17" s="31">
        <f>ROUND(AVERAGE(G17,H17,I17),0)</f>
        <v>181384</v>
      </c>
      <c r="F17" s="32">
        <f t="shared" si="0"/>
        <v>181384</v>
      </c>
      <c r="G17" s="7">
        <v>235800</v>
      </c>
      <c r="H17" s="33">
        <v>128000</v>
      </c>
      <c r="I17" s="34">
        <v>180351</v>
      </c>
    </row>
    <row r="18" spans="1:9" ht="27">
      <c r="A18" s="3">
        <v>13</v>
      </c>
      <c r="B18" s="29" t="s">
        <v>26</v>
      </c>
      <c r="C18" s="28" t="s">
        <v>12</v>
      </c>
      <c r="D18" s="3">
        <v>1</v>
      </c>
      <c r="E18" s="31">
        <f>ROUND(AVERAGE(G18,H18,I18),0)</f>
        <v>88048</v>
      </c>
      <c r="F18" s="32">
        <f t="shared" si="0"/>
        <v>88048</v>
      </c>
      <c r="G18" s="7">
        <v>98500</v>
      </c>
      <c r="H18" s="33">
        <v>93400</v>
      </c>
      <c r="I18" s="34">
        <v>72244</v>
      </c>
    </row>
    <row r="19" spans="1:9" ht="27">
      <c r="A19" s="3">
        <v>14</v>
      </c>
      <c r="B19" s="29" t="s">
        <v>27</v>
      </c>
      <c r="C19" s="28" t="s">
        <v>12</v>
      </c>
      <c r="D19" s="3">
        <v>1</v>
      </c>
      <c r="E19" s="31">
        <f>ROUND(AVERAGE(G19,H19,I19),0)</f>
        <v>135662</v>
      </c>
      <c r="F19" s="32">
        <f t="shared" si="0"/>
        <v>135662</v>
      </c>
      <c r="G19" s="7">
        <v>170600</v>
      </c>
      <c r="H19" s="33">
        <v>105800</v>
      </c>
      <c r="I19" s="34">
        <v>130586</v>
      </c>
    </row>
    <row r="20" spans="1:9" ht="28.9" customHeight="1">
      <c r="A20" s="3">
        <v>15</v>
      </c>
      <c r="B20" s="29" t="s">
        <v>28</v>
      </c>
      <c r="C20" s="28" t="s">
        <v>16</v>
      </c>
      <c r="D20" s="3">
        <v>1</v>
      </c>
      <c r="E20" s="31">
        <f>ROUND(AVERAGE(G20,H20,I20),0)</f>
        <v>113155</v>
      </c>
      <c r="F20" s="32">
        <f t="shared" si="0"/>
        <v>113155</v>
      </c>
      <c r="G20" s="7">
        <v>138700</v>
      </c>
      <c r="H20" s="33">
        <v>95000</v>
      </c>
      <c r="I20" s="34">
        <v>105764</v>
      </c>
    </row>
    <row r="21" spans="1:9" ht="27">
      <c r="A21" s="3">
        <v>16</v>
      </c>
      <c r="B21" s="29" t="s">
        <v>29</v>
      </c>
      <c r="C21" s="28" t="s">
        <v>12</v>
      </c>
      <c r="D21" s="3">
        <v>1</v>
      </c>
      <c r="E21" s="31">
        <f>ROUND(AVERAGE(G21,H21,I21),0)</f>
        <v>154441</v>
      </c>
      <c r="F21" s="32">
        <f t="shared" si="0"/>
        <v>154441</v>
      </c>
      <c r="G21" s="7">
        <v>179800</v>
      </c>
      <c r="H21" s="33">
        <v>145000</v>
      </c>
      <c r="I21" s="34">
        <v>138522</v>
      </c>
    </row>
    <row r="22" spans="1:9" ht="27">
      <c r="A22" s="3">
        <v>17</v>
      </c>
      <c r="B22" s="29" t="s">
        <v>30</v>
      </c>
      <c r="C22" s="28" t="s">
        <v>12</v>
      </c>
      <c r="D22" s="3">
        <v>1</v>
      </c>
      <c r="E22" s="31">
        <f>ROUND(AVERAGE(G22,H22,I22),0)</f>
        <v>160493</v>
      </c>
      <c r="F22" s="32">
        <f t="shared" si="0"/>
        <v>160493</v>
      </c>
      <c r="G22" s="7">
        <v>179000</v>
      </c>
      <c r="H22" s="33">
        <v>165000</v>
      </c>
      <c r="I22" s="34">
        <v>137478</v>
      </c>
    </row>
    <row r="23" spans="1:9" ht="27">
      <c r="A23" s="3">
        <v>18</v>
      </c>
      <c r="B23" s="29" t="s">
        <v>31</v>
      </c>
      <c r="C23" s="28" t="s">
        <v>12</v>
      </c>
      <c r="D23" s="3">
        <v>1</v>
      </c>
      <c r="E23" s="31">
        <f>ROUND(AVERAGE(G23,H23,I23),0)</f>
        <v>156107</v>
      </c>
      <c r="F23" s="32">
        <f t="shared" si="0"/>
        <v>156107</v>
      </c>
      <c r="G23" s="7">
        <v>179800</v>
      </c>
      <c r="H23" s="33">
        <v>150000</v>
      </c>
      <c r="I23" s="34">
        <v>138522</v>
      </c>
    </row>
    <row r="24" spans="1:9" ht="27">
      <c r="A24" s="3">
        <v>19</v>
      </c>
      <c r="B24" s="29" t="s">
        <v>32</v>
      </c>
      <c r="C24" s="28" t="s">
        <v>12</v>
      </c>
      <c r="D24" s="3">
        <v>1</v>
      </c>
      <c r="E24" s="31">
        <f>ROUND(AVERAGE(G24,H24,I24),0)</f>
        <v>163826</v>
      </c>
      <c r="F24" s="32">
        <f t="shared" si="0"/>
        <v>163826</v>
      </c>
      <c r="G24" s="7">
        <v>179000</v>
      </c>
      <c r="H24" s="33">
        <v>175000</v>
      </c>
      <c r="I24" s="34">
        <v>137478</v>
      </c>
    </row>
    <row r="25" spans="1:9" ht="27">
      <c r="A25" s="3">
        <v>20</v>
      </c>
      <c r="B25" s="29" t="s">
        <v>33</v>
      </c>
      <c r="C25" s="28" t="s">
        <v>12</v>
      </c>
      <c r="D25" s="3">
        <v>1</v>
      </c>
      <c r="E25" s="31">
        <f>ROUND(AVERAGE(G25,H25,I25),0)</f>
        <v>157774</v>
      </c>
      <c r="F25" s="32">
        <f t="shared" si="0"/>
        <v>157774</v>
      </c>
      <c r="G25" s="7">
        <v>179800</v>
      </c>
      <c r="H25" s="33">
        <v>155000</v>
      </c>
      <c r="I25" s="34">
        <v>138522</v>
      </c>
    </row>
    <row r="26" spans="1:9" ht="27">
      <c r="A26" s="3">
        <v>21</v>
      </c>
      <c r="B26" s="29" t="s">
        <v>34</v>
      </c>
      <c r="C26" s="28" t="s">
        <v>12</v>
      </c>
      <c r="D26" s="3">
        <v>1</v>
      </c>
      <c r="E26" s="31">
        <f>ROUND(AVERAGE(G26,H26,I26),0)</f>
        <v>162159</v>
      </c>
      <c r="F26" s="32">
        <f t="shared" si="0"/>
        <v>162159</v>
      </c>
      <c r="G26" s="7">
        <v>179000</v>
      </c>
      <c r="H26" s="33">
        <v>170000</v>
      </c>
      <c r="I26" s="34">
        <v>137478</v>
      </c>
    </row>
    <row r="27" spans="1:9" ht="27">
      <c r="A27" s="3">
        <v>22</v>
      </c>
      <c r="B27" s="29" t="s">
        <v>35</v>
      </c>
      <c r="C27" s="28" t="s">
        <v>16</v>
      </c>
      <c r="D27" s="3">
        <v>1</v>
      </c>
      <c r="E27" s="31">
        <f>ROUND(AVERAGE(G27,H27,I27),0)</f>
        <v>157774</v>
      </c>
      <c r="F27" s="32">
        <f t="shared" si="0"/>
        <v>157774</v>
      </c>
      <c r="G27" s="7">
        <v>179800</v>
      </c>
      <c r="H27" s="33">
        <v>155000</v>
      </c>
      <c r="I27" s="34">
        <v>138522</v>
      </c>
    </row>
    <row r="28" spans="1:9" ht="27">
      <c r="A28" s="3">
        <v>23</v>
      </c>
      <c r="B28" s="29" t="s">
        <v>36</v>
      </c>
      <c r="C28" s="28" t="s">
        <v>16</v>
      </c>
      <c r="D28" s="3">
        <v>1</v>
      </c>
      <c r="E28" s="31">
        <f>ROUND(AVERAGE(G28,H28,I28),0)</f>
        <v>162159</v>
      </c>
      <c r="F28" s="32">
        <f t="shared" si="0"/>
        <v>162159</v>
      </c>
      <c r="G28" s="7">
        <v>179000</v>
      </c>
      <c r="H28" s="33">
        <v>170000</v>
      </c>
      <c r="I28" s="34">
        <v>137478</v>
      </c>
    </row>
    <row r="29" spans="1:9" ht="27">
      <c r="A29" s="3">
        <v>24</v>
      </c>
      <c r="B29" s="29" t="s">
        <v>37</v>
      </c>
      <c r="C29" s="28" t="s">
        <v>12</v>
      </c>
      <c r="D29" s="3">
        <v>1</v>
      </c>
      <c r="E29" s="31">
        <f>ROUND(AVERAGE(G29,H29,I29),0)</f>
        <v>152107</v>
      </c>
      <c r="F29" s="32">
        <f t="shared" si="0"/>
        <v>152107</v>
      </c>
      <c r="G29" s="7">
        <v>179800</v>
      </c>
      <c r="H29" s="33">
        <v>138000</v>
      </c>
      <c r="I29" s="34">
        <v>138522</v>
      </c>
    </row>
    <row r="30" spans="1:9" ht="27">
      <c r="A30" s="3">
        <v>25</v>
      </c>
      <c r="B30" s="29" t="s">
        <v>38</v>
      </c>
      <c r="C30" s="28" t="s">
        <v>12</v>
      </c>
      <c r="D30" s="3">
        <v>1</v>
      </c>
      <c r="E30" s="31">
        <f>ROUND(AVERAGE(G30,H30,I30),0)</f>
        <v>162159</v>
      </c>
      <c r="F30" s="32">
        <f t="shared" si="0"/>
        <v>162159</v>
      </c>
      <c r="G30" s="7">
        <v>179000</v>
      </c>
      <c r="H30" s="33">
        <v>170000</v>
      </c>
      <c r="I30" s="34">
        <v>137478</v>
      </c>
    </row>
    <row r="31" spans="1:9" ht="27">
      <c r="A31" s="3">
        <v>26</v>
      </c>
      <c r="B31" s="29" t="s">
        <v>39</v>
      </c>
      <c r="C31" s="28" t="s">
        <v>12</v>
      </c>
      <c r="D31" s="3">
        <v>1</v>
      </c>
      <c r="E31" s="31">
        <f>ROUND(AVERAGE(G31,H31,I31),0)</f>
        <v>157507</v>
      </c>
      <c r="F31" s="32">
        <f t="shared" si="0"/>
        <v>157507</v>
      </c>
      <c r="G31" s="7">
        <v>179000</v>
      </c>
      <c r="H31" s="33">
        <v>155000</v>
      </c>
      <c r="I31" s="34">
        <v>138522</v>
      </c>
    </row>
    <row r="32" spans="1:9" ht="27">
      <c r="A32" s="3">
        <v>27</v>
      </c>
      <c r="B32" s="29" t="s">
        <v>40</v>
      </c>
      <c r="C32" s="28" t="s">
        <v>12</v>
      </c>
      <c r="D32" s="3">
        <v>1</v>
      </c>
      <c r="E32" s="31">
        <f>ROUND(AVERAGE(G32,H32,I32),0)</f>
        <v>162159</v>
      </c>
      <c r="F32" s="32">
        <f t="shared" si="0"/>
        <v>162159</v>
      </c>
      <c r="G32" s="7">
        <v>179000</v>
      </c>
      <c r="H32" s="33">
        <v>170000</v>
      </c>
      <c r="I32" s="34">
        <v>137478</v>
      </c>
    </row>
    <row r="33" spans="1:9" ht="27">
      <c r="A33" s="3">
        <v>28</v>
      </c>
      <c r="B33" s="29" t="s">
        <v>41</v>
      </c>
      <c r="C33" s="28" t="s">
        <v>12</v>
      </c>
      <c r="D33" s="3">
        <v>1</v>
      </c>
      <c r="E33" s="31">
        <f>ROUND(AVERAGE(G33,H33,I33),0)</f>
        <v>152507</v>
      </c>
      <c r="F33" s="32">
        <f t="shared" si="0"/>
        <v>152507</v>
      </c>
      <c r="G33" s="7">
        <v>179000</v>
      </c>
      <c r="H33" s="33">
        <v>140000</v>
      </c>
      <c r="I33" s="34">
        <v>138522</v>
      </c>
    </row>
    <row r="34" spans="1:9" ht="27">
      <c r="A34" s="3">
        <v>29</v>
      </c>
      <c r="B34" s="29" t="s">
        <v>42</v>
      </c>
      <c r="C34" s="28" t="s">
        <v>12</v>
      </c>
      <c r="D34" s="3">
        <v>1</v>
      </c>
      <c r="E34" s="31">
        <f>ROUND(AVERAGE(G34,H34,I34),0)</f>
        <v>158826</v>
      </c>
      <c r="F34" s="32">
        <f t="shared" si="0"/>
        <v>158826</v>
      </c>
      <c r="G34" s="7">
        <v>179000</v>
      </c>
      <c r="H34" s="33">
        <v>160000</v>
      </c>
      <c r="I34" s="34">
        <v>137478</v>
      </c>
    </row>
    <row r="35" spans="1:9" ht="27">
      <c r="A35" s="3">
        <v>30</v>
      </c>
      <c r="B35" s="29" t="s">
        <v>43</v>
      </c>
      <c r="C35" s="28" t="s">
        <v>12</v>
      </c>
      <c r="D35" s="3">
        <v>1</v>
      </c>
      <c r="E35" s="31">
        <f>ROUND(AVERAGE(G35,H35,I35),0)</f>
        <v>157507</v>
      </c>
      <c r="F35" s="32">
        <f t="shared" si="0"/>
        <v>157507</v>
      </c>
      <c r="G35" s="7">
        <v>179000</v>
      </c>
      <c r="H35" s="33">
        <v>155000</v>
      </c>
      <c r="I35" s="34">
        <v>138522</v>
      </c>
    </row>
    <row r="36" spans="1:9" ht="27">
      <c r="A36" s="3">
        <v>31</v>
      </c>
      <c r="B36" s="29" t="s">
        <v>44</v>
      </c>
      <c r="C36" s="28" t="s">
        <v>12</v>
      </c>
      <c r="D36" s="3">
        <v>1</v>
      </c>
      <c r="E36" s="31">
        <f>ROUND(AVERAGE(G36,H36,I36),0)</f>
        <v>162159</v>
      </c>
      <c r="F36" s="32">
        <f t="shared" si="0"/>
        <v>162159</v>
      </c>
      <c r="G36" s="7">
        <v>179000</v>
      </c>
      <c r="H36" s="33">
        <v>170000</v>
      </c>
      <c r="I36" s="34">
        <v>137478</v>
      </c>
    </row>
    <row r="37" spans="1:9" ht="27">
      <c r="A37" s="3">
        <v>32</v>
      </c>
      <c r="B37" s="29" t="s">
        <v>45</v>
      </c>
      <c r="C37" s="28" t="s">
        <v>16</v>
      </c>
      <c r="D37" s="3">
        <v>1</v>
      </c>
      <c r="E37" s="31">
        <f>ROUND(AVERAGE(G37,H37,I37),0)</f>
        <v>157507</v>
      </c>
      <c r="F37" s="32">
        <f t="shared" si="0"/>
        <v>157507</v>
      </c>
      <c r="G37" s="7">
        <v>179000</v>
      </c>
      <c r="H37" s="33">
        <v>155000</v>
      </c>
      <c r="I37" s="34">
        <v>138522</v>
      </c>
    </row>
    <row r="38" spans="1:9" ht="27">
      <c r="A38" s="3">
        <v>33</v>
      </c>
      <c r="B38" s="29" t="s">
        <v>46</v>
      </c>
      <c r="C38" s="28" t="s">
        <v>16</v>
      </c>
      <c r="D38" s="3">
        <v>1</v>
      </c>
      <c r="E38" s="31">
        <f>ROUND(AVERAGE(G38,H38,I38),0)</f>
        <v>162159</v>
      </c>
      <c r="F38" s="32">
        <f t="shared" si="0"/>
        <v>162159</v>
      </c>
      <c r="G38" s="7">
        <v>179000</v>
      </c>
      <c r="H38" s="33">
        <v>170000</v>
      </c>
      <c r="I38" s="34">
        <v>137478</v>
      </c>
    </row>
    <row r="39" spans="1:9" ht="27">
      <c r="A39" s="3">
        <v>34</v>
      </c>
      <c r="B39" s="29" t="s">
        <v>47</v>
      </c>
      <c r="C39" s="28" t="s">
        <v>12</v>
      </c>
      <c r="D39" s="3">
        <v>1</v>
      </c>
      <c r="E39" s="31">
        <f>ROUND(AVERAGE(G39,H39,I39),0)</f>
        <v>92392</v>
      </c>
      <c r="F39" s="32">
        <f t="shared" si="0"/>
        <v>92392</v>
      </c>
      <c r="G39" s="7">
        <v>109800</v>
      </c>
      <c r="H39" s="33">
        <v>88000</v>
      </c>
      <c r="I39" s="34">
        <v>79376</v>
      </c>
    </row>
    <row r="40" spans="1:9" ht="27">
      <c r="A40" s="3">
        <v>35</v>
      </c>
      <c r="B40" s="29" t="s">
        <v>48</v>
      </c>
      <c r="C40" s="28" t="s">
        <v>16</v>
      </c>
      <c r="D40" s="3">
        <v>1</v>
      </c>
      <c r="E40" s="31">
        <f>ROUND(AVERAGE(G40,H40,I40),0)</f>
        <v>179135</v>
      </c>
      <c r="F40" s="32">
        <f t="shared" si="0"/>
        <v>179135</v>
      </c>
      <c r="G40" s="7">
        <v>226500</v>
      </c>
      <c r="H40" s="33">
        <v>142000</v>
      </c>
      <c r="I40" s="34">
        <v>168906</v>
      </c>
    </row>
    <row r="41" spans="1:9" ht="27">
      <c r="A41" s="3">
        <v>36</v>
      </c>
      <c r="B41" s="29" t="s">
        <v>49</v>
      </c>
      <c r="C41" s="28" t="s">
        <v>12</v>
      </c>
      <c r="D41" s="3">
        <v>1</v>
      </c>
      <c r="E41" s="31">
        <f>ROUND(AVERAGE(G41,H41,I41),0)</f>
        <v>156978</v>
      </c>
      <c r="F41" s="32">
        <f t="shared" si="0"/>
        <v>156978</v>
      </c>
      <c r="G41" s="7">
        <v>175800</v>
      </c>
      <c r="H41" s="33">
        <v>163000</v>
      </c>
      <c r="I41" s="34">
        <v>132133</v>
      </c>
    </row>
    <row r="42" spans="1:9" ht="27">
      <c r="A42" s="3">
        <v>37</v>
      </c>
      <c r="B42" s="29" t="s">
        <v>50</v>
      </c>
      <c r="C42" s="28" t="s">
        <v>12</v>
      </c>
      <c r="D42" s="3">
        <v>1</v>
      </c>
      <c r="E42" s="31">
        <f>ROUND(AVERAGE(G42,H42,I42),0)</f>
        <v>156837</v>
      </c>
      <c r="F42" s="32">
        <f t="shared" si="0"/>
        <v>156837</v>
      </c>
      <c r="G42" s="7">
        <v>175800</v>
      </c>
      <c r="H42" s="33">
        <v>163000</v>
      </c>
      <c r="I42" s="34">
        <v>131712</v>
      </c>
    </row>
    <row r="43" spans="1:9" ht="27">
      <c r="A43" s="3">
        <v>38</v>
      </c>
      <c r="B43" s="29" t="s">
        <v>51</v>
      </c>
      <c r="C43" s="28" t="s">
        <v>12</v>
      </c>
      <c r="D43" s="3">
        <v>1</v>
      </c>
      <c r="E43" s="31">
        <f>ROUND(AVERAGE(G43,H43,I43),0)</f>
        <v>92292</v>
      </c>
      <c r="F43" s="32">
        <f t="shared" si="0"/>
        <v>92292</v>
      </c>
      <c r="G43" s="7">
        <v>112500</v>
      </c>
      <c r="H43" s="33">
        <v>85000</v>
      </c>
      <c r="I43" s="34">
        <v>79376</v>
      </c>
    </row>
    <row r="44" spans="1:9" ht="27">
      <c r="A44" s="3">
        <v>39</v>
      </c>
      <c r="B44" s="29" t="s">
        <v>52</v>
      </c>
      <c r="C44" s="28" t="s">
        <v>16</v>
      </c>
      <c r="D44" s="3">
        <v>1</v>
      </c>
      <c r="E44" s="31">
        <f>ROUND(AVERAGE(G44,H44,I44),0)</f>
        <v>191035</v>
      </c>
      <c r="F44" s="32">
        <f t="shared" si="0"/>
        <v>191035</v>
      </c>
      <c r="G44" s="7">
        <v>219200</v>
      </c>
      <c r="H44" s="33">
        <v>185000</v>
      </c>
      <c r="I44" s="34">
        <v>168906</v>
      </c>
    </row>
    <row r="45" spans="1:9" ht="40.5">
      <c r="A45" s="3">
        <v>40</v>
      </c>
      <c r="B45" s="29" t="s">
        <v>53</v>
      </c>
      <c r="C45" s="30" t="s">
        <v>54</v>
      </c>
      <c r="D45" s="3">
        <v>1</v>
      </c>
      <c r="E45" s="31">
        <f>ROUND(AVERAGE(G45,H45,I45),0)</f>
        <v>277227</v>
      </c>
      <c r="F45" s="32">
        <f t="shared" si="0"/>
        <v>277227</v>
      </c>
      <c r="G45" s="7">
        <v>365800</v>
      </c>
      <c r="H45" s="33">
        <v>180000</v>
      </c>
      <c r="I45" s="34">
        <v>285881</v>
      </c>
    </row>
    <row r="46" spans="1:9" ht="40.5">
      <c r="A46" s="3">
        <v>41</v>
      </c>
      <c r="B46" s="29" t="s">
        <v>55</v>
      </c>
      <c r="C46" s="30" t="s">
        <v>54</v>
      </c>
      <c r="D46" s="3">
        <v>1</v>
      </c>
      <c r="E46" s="31">
        <f>ROUND(AVERAGE(G46,H46,I46),0)</f>
        <v>265113</v>
      </c>
      <c r="F46" s="32">
        <f t="shared" si="0"/>
        <v>265113</v>
      </c>
      <c r="G46" s="7">
        <v>360200</v>
      </c>
      <c r="H46" s="33">
        <v>160000</v>
      </c>
      <c r="I46" s="34">
        <v>275139</v>
      </c>
    </row>
    <row r="47" spans="1:9" ht="40.5">
      <c r="A47" s="3">
        <v>42</v>
      </c>
      <c r="B47" s="29" t="s">
        <v>56</v>
      </c>
      <c r="C47" s="28" t="s">
        <v>16</v>
      </c>
      <c r="D47" s="3">
        <v>1</v>
      </c>
      <c r="E47" s="31">
        <f>ROUND(AVERAGE(G47,H47,I47),0)</f>
        <v>288733</v>
      </c>
      <c r="F47" s="32">
        <f t="shared" si="0"/>
        <v>288733</v>
      </c>
      <c r="G47" s="7">
        <v>336200</v>
      </c>
      <c r="H47" s="33">
        <v>280000</v>
      </c>
      <c r="I47" s="34">
        <v>250000</v>
      </c>
    </row>
    <row r="48" spans="1:9" ht="27">
      <c r="A48" s="3">
        <v>43</v>
      </c>
      <c r="B48" s="29" t="s">
        <v>57</v>
      </c>
      <c r="C48" s="28" t="s">
        <v>16</v>
      </c>
      <c r="D48" s="3">
        <v>1</v>
      </c>
      <c r="E48" s="31">
        <f>ROUND(AVERAGE(G48,H48,I48),0)</f>
        <v>234037</v>
      </c>
      <c r="F48" s="32">
        <f t="shared" si="0"/>
        <v>234037</v>
      </c>
      <c r="G48" s="7">
        <v>287000</v>
      </c>
      <c r="H48" s="33">
        <v>195000</v>
      </c>
      <c r="I48" s="34">
        <v>220111</v>
      </c>
    </row>
    <row r="49" spans="1:9" ht="27">
      <c r="A49" s="3">
        <v>44</v>
      </c>
      <c r="B49" s="29" t="s">
        <v>58</v>
      </c>
      <c r="C49" s="28" t="s">
        <v>16</v>
      </c>
      <c r="D49" s="3">
        <v>1</v>
      </c>
      <c r="E49" s="31">
        <f>ROUND(AVERAGE(G49,H49,I49),0)</f>
        <v>920533</v>
      </c>
      <c r="F49" s="32">
        <f t="shared" si="0"/>
        <v>920533</v>
      </c>
      <c r="G49" s="7">
        <v>911600</v>
      </c>
      <c r="H49" s="33">
        <v>1150000</v>
      </c>
      <c r="I49" s="34">
        <v>700000</v>
      </c>
    </row>
    <row r="50" spans="1:9" ht="27">
      <c r="A50" s="3">
        <v>45</v>
      </c>
      <c r="B50" s="29" t="s">
        <v>59</v>
      </c>
      <c r="C50" s="28" t="s">
        <v>16</v>
      </c>
      <c r="D50" s="3">
        <v>1</v>
      </c>
      <c r="E50" s="31">
        <f>ROUND(AVERAGE(G50,H50,I50),0)</f>
        <v>839737</v>
      </c>
      <c r="F50" s="32">
        <f t="shared" si="0"/>
        <v>839737</v>
      </c>
      <c r="G50" s="7">
        <v>963000</v>
      </c>
      <c r="H50" s="33">
        <v>820000</v>
      </c>
      <c r="I50" s="34">
        <v>736210</v>
      </c>
    </row>
    <row r="51" spans="1:9" ht="67.5">
      <c r="A51" s="3">
        <v>46</v>
      </c>
      <c r="B51" s="29" t="s">
        <v>60</v>
      </c>
      <c r="C51" s="28" t="s">
        <v>16</v>
      </c>
      <c r="D51" s="3">
        <v>1</v>
      </c>
      <c r="E51" s="31">
        <f>ROUND(AVERAGE(G51,H51,I51),0)</f>
        <v>1318333</v>
      </c>
      <c r="F51" s="32">
        <f t="shared" si="0"/>
        <v>1318333</v>
      </c>
      <c r="G51" s="7">
        <v>1425000</v>
      </c>
      <c r="H51" s="33">
        <v>1480000</v>
      </c>
      <c r="I51" s="34">
        <v>1050000</v>
      </c>
    </row>
    <row r="52" spans="1:9" ht="67.5">
      <c r="A52" s="3">
        <v>47</v>
      </c>
      <c r="B52" s="29" t="s">
        <v>61</v>
      </c>
      <c r="C52" s="28" t="s">
        <v>16</v>
      </c>
      <c r="D52" s="3">
        <v>1</v>
      </c>
      <c r="E52" s="31">
        <f>ROUND(AVERAGE(G52,H52,I52),0)</f>
        <v>966533</v>
      </c>
      <c r="F52" s="32">
        <f t="shared" si="0"/>
        <v>966533</v>
      </c>
      <c r="G52" s="7">
        <v>1089600</v>
      </c>
      <c r="H52" s="33">
        <v>980000</v>
      </c>
      <c r="I52" s="34">
        <v>830000</v>
      </c>
    </row>
    <row r="53" spans="1:9" ht="40.5">
      <c r="A53" s="3">
        <v>48</v>
      </c>
      <c r="B53" s="29" t="s">
        <v>62</v>
      </c>
      <c r="C53" s="28" t="s">
        <v>16</v>
      </c>
      <c r="D53" s="3">
        <v>1</v>
      </c>
      <c r="E53" s="31">
        <f>ROUND(AVERAGE(G53,H53,I53),0)</f>
        <v>295133</v>
      </c>
      <c r="F53" s="32">
        <f t="shared" si="0"/>
        <v>295133</v>
      </c>
      <c r="G53" s="7">
        <v>365400</v>
      </c>
      <c r="H53" s="33">
        <v>240000</v>
      </c>
      <c r="I53" s="34">
        <v>280000</v>
      </c>
    </row>
    <row r="54" spans="1:9" ht="40.5">
      <c r="A54" s="3">
        <v>49</v>
      </c>
      <c r="B54" s="29" t="s">
        <v>63</v>
      </c>
      <c r="C54" s="28" t="s">
        <v>16</v>
      </c>
      <c r="D54" s="3">
        <v>1</v>
      </c>
      <c r="E54" s="31">
        <f>ROUND(AVERAGE(G54,H54,I54),0)</f>
        <v>189402</v>
      </c>
      <c r="F54" s="32">
        <f t="shared" si="0"/>
        <v>189402</v>
      </c>
      <c r="G54" s="7">
        <v>219300</v>
      </c>
      <c r="H54" s="33">
        <v>180000</v>
      </c>
      <c r="I54" s="34">
        <v>168906</v>
      </c>
    </row>
    <row r="55" spans="1:9" ht="81">
      <c r="A55" s="3">
        <v>50</v>
      </c>
      <c r="B55" s="29" t="s">
        <v>64</v>
      </c>
      <c r="C55" s="28" t="s">
        <v>65</v>
      </c>
      <c r="D55" s="3">
        <v>1</v>
      </c>
      <c r="E55" s="31">
        <f>ROUND(AVERAGE(G55,H55,I55),0)</f>
        <v>357733</v>
      </c>
      <c r="F55" s="32">
        <f t="shared" si="0"/>
        <v>357733</v>
      </c>
      <c r="G55" s="7">
        <v>468200</v>
      </c>
      <c r="H55" s="33">
        <v>245000</v>
      </c>
      <c r="I55" s="34">
        <v>360000</v>
      </c>
    </row>
    <row r="56" spans="1:9" ht="53.25">
      <c r="A56" s="3">
        <v>51</v>
      </c>
      <c r="B56" s="29" t="s">
        <v>66</v>
      </c>
      <c r="C56" s="28" t="s">
        <v>25</v>
      </c>
      <c r="D56" s="3">
        <v>1</v>
      </c>
      <c r="E56" s="31">
        <f>ROUND(AVERAGE(G56,H56,I56),0)</f>
        <v>343000</v>
      </c>
      <c r="F56" s="32">
        <f t="shared" si="0"/>
        <v>343000</v>
      </c>
      <c r="G56" s="7">
        <v>415000</v>
      </c>
      <c r="H56" s="33">
        <v>295000</v>
      </c>
      <c r="I56" s="34">
        <v>319000</v>
      </c>
    </row>
    <row r="57" spans="1:9" ht="27">
      <c r="A57" s="3">
        <v>52</v>
      </c>
      <c r="B57" s="29" t="s">
        <v>67</v>
      </c>
      <c r="C57" s="28" t="s">
        <v>25</v>
      </c>
      <c r="D57" s="3">
        <v>1</v>
      </c>
      <c r="E57" s="31">
        <f>ROUND(AVERAGE(G57,H57,I57),0)</f>
        <v>284067</v>
      </c>
      <c r="F57" s="32">
        <f t="shared" si="0"/>
        <v>284067</v>
      </c>
      <c r="G57" s="7">
        <v>465000</v>
      </c>
      <c r="H57" s="33">
        <v>37200</v>
      </c>
      <c r="I57" s="34">
        <v>350000</v>
      </c>
    </row>
    <row r="58" spans="1:9" ht="27">
      <c r="A58" s="3">
        <v>53</v>
      </c>
      <c r="B58" s="29" t="s">
        <v>68</v>
      </c>
      <c r="C58" s="30" t="s">
        <v>54</v>
      </c>
      <c r="D58" s="3">
        <v>1</v>
      </c>
      <c r="E58" s="31">
        <f>ROUND(AVERAGE(G58,H58,I58),0)</f>
        <v>320067</v>
      </c>
      <c r="F58" s="32">
        <f t="shared" si="0"/>
        <v>320067</v>
      </c>
      <c r="G58" s="7">
        <v>362000</v>
      </c>
      <c r="H58" s="33">
        <v>320000</v>
      </c>
      <c r="I58" s="34">
        <v>278200</v>
      </c>
    </row>
    <row r="59" spans="1:9" ht="53.25">
      <c r="A59" s="3">
        <v>54</v>
      </c>
      <c r="B59" s="29" t="s">
        <v>69</v>
      </c>
      <c r="C59" s="28" t="s">
        <v>16</v>
      </c>
      <c r="D59" s="3">
        <v>1</v>
      </c>
      <c r="E59" s="31">
        <f>ROUND(AVERAGE(G59,H59,I59),0)</f>
        <v>4954594</v>
      </c>
      <c r="F59" s="32">
        <f t="shared" si="0"/>
        <v>4954594</v>
      </c>
      <c r="G59" s="7">
        <v>5218000</v>
      </c>
      <c r="H59" s="33">
        <v>5028000</v>
      </c>
      <c r="I59" s="34">
        <v>4617781</v>
      </c>
    </row>
    <row r="60" spans="1:9" ht="67.5">
      <c r="A60" s="3">
        <v>55</v>
      </c>
      <c r="B60" s="29" t="s">
        <v>70</v>
      </c>
      <c r="C60" s="28" t="s">
        <v>16</v>
      </c>
      <c r="D60" s="3">
        <v>1</v>
      </c>
      <c r="E60" s="31">
        <f>ROUND(AVERAGE(G60,H60,I60),0)</f>
        <v>2384767</v>
      </c>
      <c r="F60" s="32">
        <f t="shared" si="0"/>
        <v>2384767</v>
      </c>
      <c r="G60" s="7">
        <v>452300</v>
      </c>
      <c r="H60" s="33">
        <v>2850000</v>
      </c>
      <c r="I60" s="34">
        <v>3852000</v>
      </c>
    </row>
    <row r="61" spans="1:9" ht="67.5">
      <c r="A61" s="3">
        <v>56</v>
      </c>
      <c r="B61" s="29" t="s">
        <v>71</v>
      </c>
      <c r="C61" s="28" t="s">
        <v>16</v>
      </c>
      <c r="D61" s="3">
        <v>1</v>
      </c>
      <c r="E61" s="31">
        <f>ROUND(AVERAGE(G61,H61,I61),0)</f>
        <v>4252967</v>
      </c>
      <c r="F61" s="32">
        <f t="shared" si="0"/>
        <v>4252967</v>
      </c>
      <c r="G61" s="7">
        <v>4718300</v>
      </c>
      <c r="H61" s="33">
        <v>3865000</v>
      </c>
      <c r="I61" s="34">
        <v>4175600</v>
      </c>
    </row>
    <row r="62" spans="1:9" ht="53.25">
      <c r="A62" s="3">
        <v>57</v>
      </c>
      <c r="B62" s="29" t="s">
        <v>72</v>
      </c>
      <c r="C62" s="28" t="s">
        <v>16</v>
      </c>
      <c r="D62" s="3">
        <v>1</v>
      </c>
      <c r="E62" s="31">
        <f>ROUND(AVERAGE(G62,H62,I62),0)</f>
        <v>3709000</v>
      </c>
      <c r="F62" s="32">
        <f t="shared" si="0"/>
        <v>3709000</v>
      </c>
      <c r="G62" s="7">
        <v>4325000</v>
      </c>
      <c r="H62" s="33">
        <v>2950000</v>
      </c>
      <c r="I62" s="34">
        <v>3852000</v>
      </c>
    </row>
    <row r="63" spans="1:9" ht="40.5">
      <c r="A63" s="3">
        <v>58</v>
      </c>
      <c r="B63" s="29" t="s">
        <v>73</v>
      </c>
      <c r="C63" s="28" t="s">
        <v>16</v>
      </c>
      <c r="D63" s="3">
        <v>1</v>
      </c>
      <c r="E63" s="31">
        <f>ROUND(AVERAGE(G63,H63,I63),0)</f>
        <v>1755067</v>
      </c>
      <c r="F63" s="32">
        <f t="shared" si="0"/>
        <v>1755067</v>
      </c>
      <c r="G63" s="7">
        <v>2085200</v>
      </c>
      <c r="H63" s="33">
        <v>1380000</v>
      </c>
      <c r="I63" s="34">
        <v>1800000</v>
      </c>
    </row>
    <row r="64" spans="1:9" ht="40.5">
      <c r="A64" s="3">
        <v>59</v>
      </c>
      <c r="B64" s="29" t="s">
        <v>74</v>
      </c>
      <c r="C64" s="28" t="s">
        <v>16</v>
      </c>
      <c r="D64" s="3">
        <v>1</v>
      </c>
      <c r="E64" s="31">
        <f>ROUND(AVERAGE(G64,H64,I64),0)</f>
        <v>1429000</v>
      </c>
      <c r="F64" s="32">
        <f t="shared" si="0"/>
        <v>1429000</v>
      </c>
      <c r="G64" s="7">
        <v>1820000</v>
      </c>
      <c r="H64" s="33">
        <v>942000</v>
      </c>
      <c r="I64" s="34">
        <v>1525000</v>
      </c>
    </row>
    <row r="65" spans="1:9" ht="27">
      <c r="A65" s="3">
        <v>60</v>
      </c>
      <c r="B65" s="29" t="s">
        <v>75</v>
      </c>
      <c r="C65" s="28" t="s">
        <v>25</v>
      </c>
      <c r="D65" s="3">
        <v>1</v>
      </c>
      <c r="E65" s="31">
        <f>ROUND(AVERAGE(G65,H65,I65),0)</f>
        <v>323333</v>
      </c>
      <c r="F65" s="32">
        <f t="shared" si="0"/>
        <v>323333</v>
      </c>
      <c r="G65" s="7">
        <v>365000</v>
      </c>
      <c r="H65" s="33">
        <v>295000</v>
      </c>
      <c r="I65" s="34">
        <v>310000</v>
      </c>
    </row>
    <row r="66" spans="1:9" ht="27">
      <c r="A66" s="3">
        <v>61</v>
      </c>
      <c r="B66" s="29" t="s">
        <v>76</v>
      </c>
      <c r="C66" s="28" t="s">
        <v>25</v>
      </c>
      <c r="D66" s="3">
        <v>1</v>
      </c>
      <c r="E66" s="31">
        <f>ROUND(AVERAGE(G66,H66,I66),0)</f>
        <v>353333</v>
      </c>
      <c r="F66" s="32">
        <f t="shared" si="0"/>
        <v>353333</v>
      </c>
      <c r="G66" s="7">
        <v>395000</v>
      </c>
      <c r="H66" s="33">
        <v>315000</v>
      </c>
      <c r="I66" s="34">
        <v>350000</v>
      </c>
    </row>
    <row r="67" spans="1:9" ht="27">
      <c r="A67" s="3">
        <v>62</v>
      </c>
      <c r="B67" s="29" t="s">
        <v>77</v>
      </c>
      <c r="C67" s="28" t="s">
        <v>25</v>
      </c>
      <c r="D67" s="3">
        <v>1</v>
      </c>
      <c r="E67" s="31">
        <f>ROUND(AVERAGE(G67,H67,I67),0)</f>
        <v>514800</v>
      </c>
      <c r="F67" s="32">
        <f t="shared" si="0"/>
        <v>514800</v>
      </c>
      <c r="G67" s="7">
        <v>553000</v>
      </c>
      <c r="H67" s="33">
        <v>502300</v>
      </c>
      <c r="I67" s="34">
        <v>489100</v>
      </c>
    </row>
    <row r="68" spans="1:9" ht="27">
      <c r="A68" s="3">
        <v>63</v>
      </c>
      <c r="B68" s="29" t="s">
        <v>78</v>
      </c>
      <c r="C68" s="28" t="s">
        <v>25</v>
      </c>
      <c r="D68" s="3">
        <v>1</v>
      </c>
      <c r="E68" s="31">
        <f>ROUND(AVERAGE(G68,H68,I68),0)</f>
        <v>508967</v>
      </c>
      <c r="F68" s="32">
        <f t="shared" si="0"/>
        <v>508967</v>
      </c>
      <c r="G68" s="7">
        <v>549300</v>
      </c>
      <c r="H68" s="33">
        <v>465000</v>
      </c>
      <c r="I68" s="34">
        <v>512600</v>
      </c>
    </row>
    <row r="69" spans="1:9" ht="27">
      <c r="A69" s="3">
        <v>64</v>
      </c>
      <c r="B69" s="29" t="s">
        <v>79</v>
      </c>
      <c r="C69" s="28" t="s">
        <v>25</v>
      </c>
      <c r="D69" s="3">
        <v>1</v>
      </c>
      <c r="E69" s="31">
        <f>ROUND(AVERAGE(G69,H69,I69),0)</f>
        <v>556167</v>
      </c>
      <c r="F69" s="32">
        <f t="shared" si="0"/>
        <v>556167</v>
      </c>
      <c r="G69" s="7">
        <v>678500</v>
      </c>
      <c r="H69" s="33">
        <v>410000</v>
      </c>
      <c r="I69" s="34">
        <v>580000</v>
      </c>
    </row>
    <row r="70" spans="1:9" ht="27">
      <c r="A70" s="3">
        <v>65</v>
      </c>
      <c r="B70" s="29" t="s">
        <v>80</v>
      </c>
      <c r="C70" s="28" t="s">
        <v>25</v>
      </c>
      <c r="D70" s="3">
        <v>1</v>
      </c>
      <c r="E70" s="31">
        <f>ROUND(AVERAGE(G70,H70,I70),0)</f>
        <v>780700</v>
      </c>
      <c r="F70" s="32">
        <f t="shared" si="0"/>
        <v>780700</v>
      </c>
      <c r="G70" s="7">
        <v>896300</v>
      </c>
      <c r="H70" s="33">
        <v>652000</v>
      </c>
      <c r="I70" s="34">
        <v>793800</v>
      </c>
    </row>
    <row r="71" spans="1:9" ht="40.5">
      <c r="A71" s="3">
        <v>66</v>
      </c>
      <c r="B71" s="29" t="s">
        <v>81</v>
      </c>
      <c r="C71" s="28" t="s">
        <v>16</v>
      </c>
      <c r="D71" s="3">
        <v>1</v>
      </c>
      <c r="E71" s="31">
        <f>ROUND(AVERAGE(G71,H71,I71),0)</f>
        <v>147500</v>
      </c>
      <c r="F71" s="32">
        <f t="shared" ref="F71:F73" si="1">+E71*D71</f>
        <v>147500</v>
      </c>
      <c r="G71" s="7">
        <v>169500</v>
      </c>
      <c r="H71" s="33">
        <v>123000</v>
      </c>
      <c r="I71" s="34">
        <v>150000</v>
      </c>
    </row>
    <row r="72" spans="1:9" ht="40.5">
      <c r="A72" s="3">
        <v>67</v>
      </c>
      <c r="B72" s="29" t="s">
        <v>82</v>
      </c>
      <c r="C72" s="28" t="s">
        <v>25</v>
      </c>
      <c r="D72" s="3">
        <v>1</v>
      </c>
      <c r="E72" s="31">
        <f>ROUND(AVERAGE(G72,H72,I72),0)</f>
        <v>1246667</v>
      </c>
      <c r="F72" s="45">
        <f t="shared" si="1"/>
        <v>1246667</v>
      </c>
      <c r="G72" s="35">
        <v>1496000</v>
      </c>
      <c r="H72" s="36">
        <v>920000</v>
      </c>
      <c r="I72" s="37">
        <v>1324000</v>
      </c>
    </row>
    <row r="73" spans="1:9" ht="13.5">
      <c r="A73" s="3">
        <v>68</v>
      </c>
      <c r="B73" s="29" t="s">
        <v>83</v>
      </c>
      <c r="C73" s="28" t="s">
        <v>25</v>
      </c>
      <c r="D73" s="3">
        <v>1</v>
      </c>
      <c r="E73" s="44">
        <f>ROUND(AVERAGE(G73,H73,I73),0)</f>
        <v>177500</v>
      </c>
      <c r="F73" s="41">
        <f t="shared" si="1"/>
        <v>177500</v>
      </c>
      <c r="G73" s="46">
        <v>182500</v>
      </c>
      <c r="H73" s="42">
        <v>185000</v>
      </c>
      <c r="I73" s="43">
        <v>165000</v>
      </c>
    </row>
    <row r="74" spans="1:9" ht="15">
      <c r="A74" s="3"/>
      <c r="B74" s="47" t="s">
        <v>84</v>
      </c>
      <c r="C74" s="48"/>
      <c r="D74" s="49"/>
      <c r="E74" s="50"/>
      <c r="F74" s="51">
        <f>SUM(F6:F73)</f>
        <v>41821207</v>
      </c>
      <c r="G74" s="38"/>
      <c r="H74" s="38"/>
      <c r="I74" s="38"/>
    </row>
    <row r="75" spans="1:9" ht="15">
      <c r="A75" s="3"/>
      <c r="B75" s="47" t="s">
        <v>85</v>
      </c>
      <c r="C75" s="52">
        <v>0.19</v>
      </c>
      <c r="D75" s="49"/>
      <c r="E75" s="50"/>
      <c r="F75" s="51">
        <f>ROUND(F74*C75,0)</f>
        <v>7946029</v>
      </c>
      <c r="G75" s="38"/>
      <c r="H75" s="38"/>
      <c r="I75" s="38"/>
    </row>
    <row r="76" spans="1:9" s="23" customFormat="1" ht="15">
      <c r="A76" s="13"/>
      <c r="B76" s="53" t="s">
        <v>86</v>
      </c>
      <c r="C76" s="53"/>
      <c r="D76" s="53"/>
      <c r="E76" s="54"/>
      <c r="F76" s="55">
        <f>+F74+F75</f>
        <v>49767236</v>
      </c>
      <c r="G76" s="39"/>
      <c r="H76" s="40"/>
      <c r="I76" s="39"/>
    </row>
    <row r="78" spans="1:9">
      <c r="F78" s="24"/>
    </row>
  </sheetData>
  <mergeCells count="3">
    <mergeCell ref="A2:I2"/>
    <mergeCell ref="A3:I3"/>
    <mergeCell ref="E4:F4"/>
  </mergeCells>
  <pageMargins left="0.7" right="0.7" top="0.75" bottom="0.75" header="0.3" footer="0.3"/>
  <pageSetup scale="76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D58F2-779F-4D24-BCD6-40791F409B77}">
  <sheetPr>
    <pageSetUpPr fitToPage="1"/>
  </sheetPr>
  <dimension ref="A1:P76"/>
  <sheetViews>
    <sheetView topLeftCell="B63" zoomScaleNormal="100" workbookViewId="0">
      <selection activeCell="G69" sqref="G69"/>
    </sheetView>
  </sheetViews>
  <sheetFormatPr defaultColWidth="11.42578125" defaultRowHeight="12"/>
  <cols>
    <col min="1" max="1" width="5.28515625" style="20" bestFit="1" customWidth="1"/>
    <col min="2" max="2" width="63.7109375" style="20" customWidth="1"/>
    <col min="3" max="3" width="7.85546875" style="20" bestFit="1" customWidth="1"/>
    <col min="4" max="4" width="7.85546875" style="20" customWidth="1"/>
    <col min="5" max="5" width="14.85546875" style="20" customWidth="1"/>
    <col min="6" max="6" width="13.85546875" style="20" customWidth="1"/>
    <col min="7" max="7" width="15.140625" style="20" customWidth="1"/>
    <col min="8" max="8" width="15.7109375" style="20" customWidth="1"/>
    <col min="9" max="9" width="14.140625" style="20" customWidth="1"/>
    <col min="10" max="11" width="15.7109375" style="20" customWidth="1"/>
    <col min="12" max="12" width="15" style="20" customWidth="1"/>
    <col min="13" max="13" width="15.7109375" style="20" customWidth="1"/>
    <col min="14" max="14" width="15.28515625" style="20" customWidth="1"/>
    <col min="15" max="15" width="14.5703125" style="20" customWidth="1"/>
    <col min="16" max="16" width="16.140625" style="20" customWidth="1"/>
    <col min="17" max="16384" width="11.42578125" style="20"/>
  </cols>
  <sheetData>
    <row r="1" spans="1:16" ht="6.75" customHeight="1"/>
    <row r="2" spans="1:16" ht="60" customHeight="1">
      <c r="A2" s="62" t="s">
        <v>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1:16" ht="15" customHeight="1">
      <c r="A3" s="64" t="s">
        <v>1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</row>
    <row r="4" spans="1:16" ht="22.5" customHeight="1">
      <c r="A4" s="21"/>
      <c r="B4" s="22"/>
      <c r="C4" s="22"/>
      <c r="D4" s="22"/>
      <c r="E4" s="67" t="s">
        <v>2</v>
      </c>
      <c r="F4" s="67"/>
      <c r="G4" s="68"/>
      <c r="H4" s="69" t="s">
        <v>3</v>
      </c>
      <c r="I4" s="69"/>
      <c r="J4" s="70"/>
      <c r="K4" s="71" t="s">
        <v>4</v>
      </c>
      <c r="L4" s="71"/>
      <c r="M4" s="72"/>
      <c r="N4" s="73" t="s">
        <v>5</v>
      </c>
      <c r="O4" s="73"/>
      <c r="P4" s="74"/>
    </row>
    <row r="5" spans="1:16" ht="61.15" customHeight="1">
      <c r="A5" s="1" t="s">
        <v>6</v>
      </c>
      <c r="B5" s="1" t="s">
        <v>7</v>
      </c>
      <c r="C5" s="1" t="s">
        <v>8</v>
      </c>
      <c r="D5" s="1" t="s">
        <v>9</v>
      </c>
      <c r="E5" s="2" t="s">
        <v>10</v>
      </c>
      <c r="F5" s="2" t="s">
        <v>87</v>
      </c>
      <c r="G5" s="2" t="s">
        <v>88</v>
      </c>
      <c r="H5" s="6" t="s">
        <v>10</v>
      </c>
      <c r="I5" s="6" t="s">
        <v>87</v>
      </c>
      <c r="J5" s="6" t="s">
        <v>88</v>
      </c>
      <c r="K5" s="10" t="s">
        <v>10</v>
      </c>
      <c r="L5" s="10" t="s">
        <v>87</v>
      </c>
      <c r="M5" s="10" t="s">
        <v>88</v>
      </c>
      <c r="N5" s="15" t="s">
        <v>10</v>
      </c>
      <c r="O5" s="15" t="s">
        <v>87</v>
      </c>
      <c r="P5" s="15" t="s">
        <v>88</v>
      </c>
    </row>
    <row r="6" spans="1:16" ht="25.5">
      <c r="A6" s="3">
        <v>1</v>
      </c>
      <c r="B6" s="27" t="s">
        <v>11</v>
      </c>
      <c r="C6" s="28" t="s">
        <v>12</v>
      </c>
      <c r="D6" s="3">
        <v>1</v>
      </c>
      <c r="E6" s="4">
        <f>ROUND(((H6+K6+N6)/3),0)</f>
        <v>72739</v>
      </c>
      <c r="F6" s="4">
        <f>ROUND((E6*19%),0)</f>
        <v>13820</v>
      </c>
      <c r="G6" s="5">
        <f>ROUND(D6*(E6+F6),0)</f>
        <v>86559</v>
      </c>
      <c r="H6" s="7">
        <v>70000</v>
      </c>
      <c r="I6" s="7">
        <f>ROUND((H6*19%),0)</f>
        <v>13300</v>
      </c>
      <c r="J6" s="8">
        <f>ROUND((D6*(H6+I6)),0)</f>
        <v>83300</v>
      </c>
      <c r="K6" s="11">
        <v>95000</v>
      </c>
      <c r="L6" s="11">
        <f>ROUND((K6*19%),0)</f>
        <v>18050</v>
      </c>
      <c r="M6" s="11">
        <f>ROUND(D6*(K6+L6),0)</f>
        <v>113050</v>
      </c>
      <c r="N6" s="16">
        <v>53217</v>
      </c>
      <c r="O6" s="16">
        <f>ROUND((N6*19%),0)</f>
        <v>10111</v>
      </c>
      <c r="P6" s="17">
        <f>ROUND(D6*(N6+O6),0)</f>
        <v>63328</v>
      </c>
    </row>
    <row r="7" spans="1:16" ht="25.5">
      <c r="A7" s="3">
        <v>2</v>
      </c>
      <c r="B7" s="27" t="s">
        <v>13</v>
      </c>
      <c r="C7" s="28" t="s">
        <v>12</v>
      </c>
      <c r="D7" s="3">
        <v>1</v>
      </c>
      <c r="E7" s="4">
        <f t="shared" ref="E7:E70" si="0">ROUND(((H7+K7+N7)/3),0)</f>
        <v>64821</v>
      </c>
      <c r="F7" s="4">
        <f t="shared" ref="F7:F70" si="1">ROUND((E7*19%),0)</f>
        <v>12316</v>
      </c>
      <c r="G7" s="5">
        <f t="shared" ref="G7:G70" si="2">ROUND(D7*(E7+F7),0)</f>
        <v>77137</v>
      </c>
      <c r="H7" s="7">
        <v>55000</v>
      </c>
      <c r="I7" s="7">
        <f t="shared" ref="I7:I70" si="3">ROUND((H7*19%),0)</f>
        <v>10450</v>
      </c>
      <c r="J7" s="8">
        <f t="shared" ref="J7:J70" si="4">ROUND((D7*(H7+I7)),0)</f>
        <v>65450</v>
      </c>
      <c r="K7" s="11">
        <v>88000</v>
      </c>
      <c r="L7" s="11">
        <f t="shared" ref="L7:L70" si="5">ROUND((K7*19%),0)</f>
        <v>16720</v>
      </c>
      <c r="M7" s="11">
        <f t="shared" ref="M7:M70" si="6">ROUND(D7*(K7+L7),0)</f>
        <v>104720</v>
      </c>
      <c r="N7" s="16">
        <v>51463</v>
      </c>
      <c r="O7" s="16">
        <f t="shared" ref="O7:O70" si="7">ROUND((N7*19%),0)</f>
        <v>9778</v>
      </c>
      <c r="P7" s="17">
        <f t="shared" ref="P7:P70" si="8">ROUND(D7*(N7+O7),0)</f>
        <v>61241</v>
      </c>
    </row>
    <row r="8" spans="1:16" ht="25.5">
      <c r="A8" s="3">
        <v>3</v>
      </c>
      <c r="B8" s="27" t="s">
        <v>14</v>
      </c>
      <c r="C8" s="28" t="s">
        <v>12</v>
      </c>
      <c r="D8" s="3">
        <v>1</v>
      </c>
      <c r="E8" s="4">
        <f t="shared" si="0"/>
        <v>67376</v>
      </c>
      <c r="F8" s="4">
        <f t="shared" si="1"/>
        <v>12801</v>
      </c>
      <c r="G8" s="5">
        <f t="shared" si="2"/>
        <v>80177</v>
      </c>
      <c r="H8" s="7">
        <v>70000</v>
      </c>
      <c r="I8" s="7">
        <f t="shared" si="3"/>
        <v>13300</v>
      </c>
      <c r="J8" s="8">
        <f t="shared" si="4"/>
        <v>83300</v>
      </c>
      <c r="K8" s="11">
        <v>82000</v>
      </c>
      <c r="L8" s="11">
        <f t="shared" si="5"/>
        <v>15580</v>
      </c>
      <c r="M8" s="11">
        <f t="shared" si="6"/>
        <v>97580</v>
      </c>
      <c r="N8" s="16">
        <v>50128</v>
      </c>
      <c r="O8" s="16">
        <f t="shared" si="7"/>
        <v>9524</v>
      </c>
      <c r="P8" s="17">
        <f t="shared" si="8"/>
        <v>59652</v>
      </c>
    </row>
    <row r="9" spans="1:16" ht="26.25" customHeight="1">
      <c r="A9" s="3">
        <v>4</v>
      </c>
      <c r="B9" s="29" t="s">
        <v>15</v>
      </c>
      <c r="C9" s="28" t="s">
        <v>16</v>
      </c>
      <c r="D9" s="3">
        <v>1</v>
      </c>
      <c r="E9" s="4">
        <f t="shared" si="0"/>
        <v>260267</v>
      </c>
      <c r="F9" s="4">
        <f t="shared" si="1"/>
        <v>49451</v>
      </c>
      <c r="G9" s="5">
        <f t="shared" si="2"/>
        <v>309718</v>
      </c>
      <c r="H9" s="7">
        <v>285000</v>
      </c>
      <c r="I9" s="7">
        <f t="shared" si="3"/>
        <v>54150</v>
      </c>
      <c r="J9" s="8">
        <f t="shared" si="4"/>
        <v>339150</v>
      </c>
      <c r="K9" s="11">
        <v>280000</v>
      </c>
      <c r="L9" s="11">
        <f t="shared" si="5"/>
        <v>53200</v>
      </c>
      <c r="M9" s="11">
        <f t="shared" si="6"/>
        <v>333200</v>
      </c>
      <c r="N9" s="16">
        <v>215800</v>
      </c>
      <c r="O9" s="16">
        <f t="shared" si="7"/>
        <v>41002</v>
      </c>
      <c r="P9" s="17">
        <f t="shared" si="8"/>
        <v>256802</v>
      </c>
    </row>
    <row r="10" spans="1:16" ht="54.75" customHeight="1">
      <c r="A10" s="3">
        <v>5</v>
      </c>
      <c r="B10" s="27" t="s">
        <v>17</v>
      </c>
      <c r="C10" s="28" t="s">
        <v>16</v>
      </c>
      <c r="D10" s="3">
        <v>1</v>
      </c>
      <c r="E10" s="4">
        <f t="shared" si="0"/>
        <v>1551692</v>
      </c>
      <c r="F10" s="4">
        <f t="shared" si="1"/>
        <v>294821</v>
      </c>
      <c r="G10" s="5">
        <f t="shared" si="2"/>
        <v>1846513</v>
      </c>
      <c r="H10" s="7">
        <v>1950000</v>
      </c>
      <c r="I10" s="7">
        <f t="shared" si="3"/>
        <v>370500</v>
      </c>
      <c r="J10" s="8">
        <f t="shared" si="4"/>
        <v>2320500</v>
      </c>
      <c r="K10" s="11">
        <v>1220000</v>
      </c>
      <c r="L10" s="11">
        <f t="shared" si="5"/>
        <v>231800</v>
      </c>
      <c r="M10" s="11">
        <f t="shared" si="6"/>
        <v>1451800</v>
      </c>
      <c r="N10" s="16">
        <v>1485076</v>
      </c>
      <c r="O10" s="16">
        <f t="shared" si="7"/>
        <v>282164</v>
      </c>
      <c r="P10" s="17">
        <f t="shared" si="8"/>
        <v>1767240</v>
      </c>
    </row>
    <row r="11" spans="1:16" ht="54" customHeight="1">
      <c r="A11" s="3">
        <v>6</v>
      </c>
      <c r="B11" s="29" t="s">
        <v>18</v>
      </c>
      <c r="C11" s="28" t="s">
        <v>16</v>
      </c>
      <c r="D11" s="3">
        <v>1</v>
      </c>
      <c r="E11" s="4">
        <f t="shared" si="0"/>
        <v>4583333</v>
      </c>
      <c r="F11" s="4">
        <f t="shared" si="1"/>
        <v>870833</v>
      </c>
      <c r="G11" s="5">
        <f t="shared" si="2"/>
        <v>5454166</v>
      </c>
      <c r="H11" s="7">
        <v>5620000</v>
      </c>
      <c r="I11" s="7">
        <f t="shared" si="3"/>
        <v>1067800</v>
      </c>
      <c r="J11" s="8">
        <f t="shared" si="4"/>
        <v>6687800</v>
      </c>
      <c r="K11" s="11">
        <v>3850000</v>
      </c>
      <c r="L11" s="11">
        <f t="shared" si="5"/>
        <v>731500</v>
      </c>
      <c r="M11" s="11">
        <f t="shared" si="6"/>
        <v>4581500</v>
      </c>
      <c r="N11" s="16">
        <v>4280000</v>
      </c>
      <c r="O11" s="16">
        <f t="shared" si="7"/>
        <v>813200</v>
      </c>
      <c r="P11" s="17">
        <f t="shared" si="8"/>
        <v>5093200</v>
      </c>
    </row>
    <row r="12" spans="1:16" ht="25.5">
      <c r="A12" s="3">
        <v>7</v>
      </c>
      <c r="B12" s="29" t="s">
        <v>19</v>
      </c>
      <c r="C12" s="28" t="s">
        <v>16</v>
      </c>
      <c r="D12" s="3">
        <v>1</v>
      </c>
      <c r="E12" s="4">
        <f t="shared" si="0"/>
        <v>313227</v>
      </c>
      <c r="F12" s="4">
        <f t="shared" si="1"/>
        <v>59513</v>
      </c>
      <c r="G12" s="5">
        <f t="shared" si="2"/>
        <v>372740</v>
      </c>
      <c r="H12" s="7">
        <v>386000</v>
      </c>
      <c r="I12" s="7">
        <f t="shared" si="3"/>
        <v>73340</v>
      </c>
      <c r="J12" s="8">
        <f t="shared" si="4"/>
        <v>459340</v>
      </c>
      <c r="K12" s="11">
        <v>260000</v>
      </c>
      <c r="L12" s="11">
        <f t="shared" si="5"/>
        <v>49400</v>
      </c>
      <c r="M12" s="11">
        <f t="shared" si="6"/>
        <v>309400</v>
      </c>
      <c r="N12" s="16">
        <v>293680</v>
      </c>
      <c r="O12" s="16">
        <f t="shared" si="7"/>
        <v>55799</v>
      </c>
      <c r="P12" s="17">
        <f t="shared" si="8"/>
        <v>349479</v>
      </c>
    </row>
    <row r="13" spans="1:16" ht="25.5">
      <c r="A13" s="3">
        <v>8</v>
      </c>
      <c r="B13" s="29" t="s">
        <v>20</v>
      </c>
      <c r="C13" s="28" t="s">
        <v>16</v>
      </c>
      <c r="D13" s="3">
        <v>1</v>
      </c>
      <c r="E13" s="4">
        <f t="shared" si="0"/>
        <v>178333</v>
      </c>
      <c r="F13" s="4">
        <f t="shared" si="1"/>
        <v>33883</v>
      </c>
      <c r="G13" s="5">
        <f t="shared" si="2"/>
        <v>212216</v>
      </c>
      <c r="H13" s="7">
        <v>205000</v>
      </c>
      <c r="I13" s="7">
        <f t="shared" si="3"/>
        <v>38950</v>
      </c>
      <c r="J13" s="8">
        <f t="shared" si="4"/>
        <v>243950</v>
      </c>
      <c r="K13" s="11">
        <v>180000</v>
      </c>
      <c r="L13" s="11">
        <f t="shared" si="5"/>
        <v>34200</v>
      </c>
      <c r="M13" s="11">
        <f t="shared" si="6"/>
        <v>214200</v>
      </c>
      <c r="N13" s="16">
        <v>150000</v>
      </c>
      <c r="O13" s="16">
        <f t="shared" si="7"/>
        <v>28500</v>
      </c>
      <c r="P13" s="17">
        <f t="shared" si="8"/>
        <v>178500</v>
      </c>
    </row>
    <row r="14" spans="1:16" ht="25.5">
      <c r="A14" s="3">
        <v>9</v>
      </c>
      <c r="B14" s="29" t="s">
        <v>21</v>
      </c>
      <c r="C14" s="28" t="s">
        <v>16</v>
      </c>
      <c r="D14" s="3">
        <v>1</v>
      </c>
      <c r="E14" s="4">
        <f t="shared" si="0"/>
        <v>224561</v>
      </c>
      <c r="F14" s="4">
        <f t="shared" si="1"/>
        <v>42667</v>
      </c>
      <c r="G14" s="5">
        <f t="shared" si="2"/>
        <v>267228</v>
      </c>
      <c r="H14" s="7">
        <v>263000</v>
      </c>
      <c r="I14" s="7">
        <f t="shared" si="3"/>
        <v>49970</v>
      </c>
      <c r="J14" s="8">
        <f t="shared" si="4"/>
        <v>312970</v>
      </c>
      <c r="K14" s="11">
        <v>210000</v>
      </c>
      <c r="L14" s="11">
        <f t="shared" si="5"/>
        <v>39900</v>
      </c>
      <c r="M14" s="11">
        <f t="shared" si="6"/>
        <v>249900</v>
      </c>
      <c r="N14" s="16">
        <v>200682</v>
      </c>
      <c r="O14" s="16">
        <f t="shared" si="7"/>
        <v>38130</v>
      </c>
      <c r="P14" s="17">
        <f t="shared" si="8"/>
        <v>238812</v>
      </c>
    </row>
    <row r="15" spans="1:16" ht="25.5">
      <c r="A15" s="3">
        <v>10</v>
      </c>
      <c r="B15" s="29" t="s">
        <v>22</v>
      </c>
      <c r="C15" s="28" t="s">
        <v>16</v>
      </c>
      <c r="D15" s="3">
        <v>1</v>
      </c>
      <c r="E15" s="4">
        <f t="shared" si="0"/>
        <v>175300</v>
      </c>
      <c r="F15" s="4">
        <f t="shared" si="1"/>
        <v>33307</v>
      </c>
      <c r="G15" s="5">
        <f t="shared" si="2"/>
        <v>208607</v>
      </c>
      <c r="H15" s="7">
        <v>205900</v>
      </c>
      <c r="I15" s="7">
        <f t="shared" si="3"/>
        <v>39121</v>
      </c>
      <c r="J15" s="8">
        <f t="shared" si="4"/>
        <v>245021</v>
      </c>
      <c r="K15" s="11">
        <v>170000</v>
      </c>
      <c r="L15" s="11">
        <f t="shared" si="5"/>
        <v>32300</v>
      </c>
      <c r="M15" s="11">
        <f t="shared" si="6"/>
        <v>202300</v>
      </c>
      <c r="N15" s="16">
        <v>150000</v>
      </c>
      <c r="O15" s="16">
        <f t="shared" si="7"/>
        <v>28500</v>
      </c>
      <c r="P15" s="17">
        <f t="shared" si="8"/>
        <v>178500</v>
      </c>
    </row>
    <row r="16" spans="1:16" ht="25.5">
      <c r="A16" s="3">
        <v>11</v>
      </c>
      <c r="B16" s="29" t="s">
        <v>23</v>
      </c>
      <c r="C16" s="28" t="s">
        <v>16</v>
      </c>
      <c r="D16" s="3">
        <v>1</v>
      </c>
      <c r="E16" s="4">
        <f t="shared" si="0"/>
        <v>89300</v>
      </c>
      <c r="F16" s="4">
        <f t="shared" si="1"/>
        <v>16967</v>
      </c>
      <c r="G16" s="5">
        <f t="shared" si="2"/>
        <v>106267</v>
      </c>
      <c r="H16" s="7">
        <v>102900</v>
      </c>
      <c r="I16" s="7">
        <f t="shared" si="3"/>
        <v>19551</v>
      </c>
      <c r="J16" s="8">
        <f t="shared" si="4"/>
        <v>122451</v>
      </c>
      <c r="K16" s="11">
        <v>85000</v>
      </c>
      <c r="L16" s="11">
        <f t="shared" si="5"/>
        <v>16150</v>
      </c>
      <c r="M16" s="11">
        <f t="shared" si="6"/>
        <v>101150</v>
      </c>
      <c r="N16" s="16">
        <v>80000</v>
      </c>
      <c r="O16" s="16">
        <f t="shared" si="7"/>
        <v>15200</v>
      </c>
      <c r="P16" s="17">
        <f t="shared" si="8"/>
        <v>95200</v>
      </c>
    </row>
    <row r="17" spans="1:16" ht="25.5">
      <c r="A17" s="3">
        <v>12</v>
      </c>
      <c r="B17" s="29" t="s">
        <v>24</v>
      </c>
      <c r="C17" s="28" t="s">
        <v>25</v>
      </c>
      <c r="D17" s="3">
        <v>1</v>
      </c>
      <c r="E17" s="4">
        <f t="shared" si="0"/>
        <v>181384</v>
      </c>
      <c r="F17" s="4">
        <f t="shared" si="1"/>
        <v>34463</v>
      </c>
      <c r="G17" s="5">
        <f t="shared" si="2"/>
        <v>215847</v>
      </c>
      <c r="H17" s="7">
        <v>235800</v>
      </c>
      <c r="I17" s="7">
        <f t="shared" si="3"/>
        <v>44802</v>
      </c>
      <c r="J17" s="8">
        <f t="shared" si="4"/>
        <v>280602</v>
      </c>
      <c r="K17" s="11">
        <v>128000</v>
      </c>
      <c r="L17" s="11">
        <f t="shared" si="5"/>
        <v>24320</v>
      </c>
      <c r="M17" s="11">
        <f t="shared" si="6"/>
        <v>152320</v>
      </c>
      <c r="N17" s="16">
        <v>180351</v>
      </c>
      <c r="O17" s="16">
        <f t="shared" si="7"/>
        <v>34267</v>
      </c>
      <c r="P17" s="17">
        <f t="shared" si="8"/>
        <v>214618</v>
      </c>
    </row>
    <row r="18" spans="1:16" ht="25.5">
      <c r="A18" s="3">
        <v>13</v>
      </c>
      <c r="B18" s="29" t="s">
        <v>26</v>
      </c>
      <c r="C18" s="28" t="s">
        <v>12</v>
      </c>
      <c r="D18" s="3">
        <v>1</v>
      </c>
      <c r="E18" s="4">
        <f t="shared" si="0"/>
        <v>88048</v>
      </c>
      <c r="F18" s="4">
        <f t="shared" si="1"/>
        <v>16729</v>
      </c>
      <c r="G18" s="5">
        <f t="shared" si="2"/>
        <v>104777</v>
      </c>
      <c r="H18" s="7">
        <v>98500</v>
      </c>
      <c r="I18" s="7">
        <f t="shared" si="3"/>
        <v>18715</v>
      </c>
      <c r="J18" s="8">
        <f t="shared" si="4"/>
        <v>117215</v>
      </c>
      <c r="K18" s="11">
        <v>93400</v>
      </c>
      <c r="L18" s="11">
        <f t="shared" si="5"/>
        <v>17746</v>
      </c>
      <c r="M18" s="11">
        <f t="shared" si="6"/>
        <v>111146</v>
      </c>
      <c r="N18" s="16">
        <v>72244</v>
      </c>
      <c r="O18" s="16">
        <f t="shared" si="7"/>
        <v>13726</v>
      </c>
      <c r="P18" s="17">
        <f t="shared" si="8"/>
        <v>85970</v>
      </c>
    </row>
    <row r="19" spans="1:16" ht="25.5">
      <c r="A19" s="3">
        <v>14</v>
      </c>
      <c r="B19" s="29" t="s">
        <v>27</v>
      </c>
      <c r="C19" s="28" t="s">
        <v>12</v>
      </c>
      <c r="D19" s="3">
        <v>1</v>
      </c>
      <c r="E19" s="4">
        <f t="shared" si="0"/>
        <v>135662</v>
      </c>
      <c r="F19" s="4">
        <f t="shared" si="1"/>
        <v>25776</v>
      </c>
      <c r="G19" s="5">
        <f t="shared" si="2"/>
        <v>161438</v>
      </c>
      <c r="H19" s="7">
        <v>170600</v>
      </c>
      <c r="I19" s="7">
        <f t="shared" si="3"/>
        <v>32414</v>
      </c>
      <c r="J19" s="8">
        <f t="shared" si="4"/>
        <v>203014</v>
      </c>
      <c r="K19" s="11">
        <v>105800</v>
      </c>
      <c r="L19" s="11">
        <f t="shared" si="5"/>
        <v>20102</v>
      </c>
      <c r="M19" s="11">
        <f t="shared" si="6"/>
        <v>125902</v>
      </c>
      <c r="N19" s="16">
        <v>130586</v>
      </c>
      <c r="O19" s="16">
        <f t="shared" si="7"/>
        <v>24811</v>
      </c>
      <c r="P19" s="17">
        <f t="shared" si="8"/>
        <v>155397</v>
      </c>
    </row>
    <row r="20" spans="1:16" ht="28.9" customHeight="1">
      <c r="A20" s="3">
        <v>15</v>
      </c>
      <c r="B20" s="29" t="s">
        <v>28</v>
      </c>
      <c r="C20" s="28" t="s">
        <v>16</v>
      </c>
      <c r="D20" s="3">
        <v>1</v>
      </c>
      <c r="E20" s="4">
        <f t="shared" si="0"/>
        <v>113155</v>
      </c>
      <c r="F20" s="4">
        <f t="shared" si="1"/>
        <v>21499</v>
      </c>
      <c r="G20" s="5">
        <f t="shared" si="2"/>
        <v>134654</v>
      </c>
      <c r="H20" s="7">
        <v>138700</v>
      </c>
      <c r="I20" s="7">
        <f t="shared" si="3"/>
        <v>26353</v>
      </c>
      <c r="J20" s="8">
        <f t="shared" si="4"/>
        <v>165053</v>
      </c>
      <c r="K20" s="11">
        <v>95000</v>
      </c>
      <c r="L20" s="11">
        <f t="shared" si="5"/>
        <v>18050</v>
      </c>
      <c r="M20" s="11">
        <f t="shared" si="6"/>
        <v>113050</v>
      </c>
      <c r="N20" s="16">
        <v>105764</v>
      </c>
      <c r="O20" s="16">
        <f t="shared" si="7"/>
        <v>20095</v>
      </c>
      <c r="P20" s="17">
        <f t="shared" si="8"/>
        <v>125859</v>
      </c>
    </row>
    <row r="21" spans="1:16" ht="25.5">
      <c r="A21" s="3">
        <v>16</v>
      </c>
      <c r="B21" s="29" t="s">
        <v>29</v>
      </c>
      <c r="C21" s="28" t="s">
        <v>12</v>
      </c>
      <c r="D21" s="3">
        <v>1</v>
      </c>
      <c r="E21" s="4">
        <f t="shared" si="0"/>
        <v>154441</v>
      </c>
      <c r="F21" s="4">
        <f t="shared" si="1"/>
        <v>29344</v>
      </c>
      <c r="G21" s="5">
        <f t="shared" si="2"/>
        <v>183785</v>
      </c>
      <c r="H21" s="7">
        <v>179800</v>
      </c>
      <c r="I21" s="7">
        <f t="shared" si="3"/>
        <v>34162</v>
      </c>
      <c r="J21" s="8">
        <f t="shared" si="4"/>
        <v>213962</v>
      </c>
      <c r="K21" s="11">
        <v>145000</v>
      </c>
      <c r="L21" s="11">
        <f t="shared" si="5"/>
        <v>27550</v>
      </c>
      <c r="M21" s="11">
        <f t="shared" si="6"/>
        <v>172550</v>
      </c>
      <c r="N21" s="16">
        <v>138522</v>
      </c>
      <c r="O21" s="16">
        <f t="shared" si="7"/>
        <v>26319</v>
      </c>
      <c r="P21" s="17">
        <f t="shared" si="8"/>
        <v>164841</v>
      </c>
    </row>
    <row r="22" spans="1:16" ht="25.5">
      <c r="A22" s="3">
        <v>17</v>
      </c>
      <c r="B22" s="29" t="s">
        <v>30</v>
      </c>
      <c r="C22" s="28" t="s">
        <v>12</v>
      </c>
      <c r="D22" s="3">
        <v>1</v>
      </c>
      <c r="E22" s="4">
        <f t="shared" si="0"/>
        <v>160493</v>
      </c>
      <c r="F22" s="4">
        <f t="shared" si="1"/>
        <v>30494</v>
      </c>
      <c r="G22" s="5">
        <f t="shared" si="2"/>
        <v>190987</v>
      </c>
      <c r="H22" s="7">
        <v>179000</v>
      </c>
      <c r="I22" s="7">
        <f t="shared" si="3"/>
        <v>34010</v>
      </c>
      <c r="J22" s="8">
        <f t="shared" si="4"/>
        <v>213010</v>
      </c>
      <c r="K22" s="11">
        <v>165000</v>
      </c>
      <c r="L22" s="11">
        <f t="shared" si="5"/>
        <v>31350</v>
      </c>
      <c r="M22" s="11">
        <f t="shared" si="6"/>
        <v>196350</v>
      </c>
      <c r="N22" s="16">
        <v>137478</v>
      </c>
      <c r="O22" s="16">
        <f t="shared" si="7"/>
        <v>26121</v>
      </c>
      <c r="P22" s="17">
        <f t="shared" si="8"/>
        <v>163599</v>
      </c>
    </row>
    <row r="23" spans="1:16" ht="25.5">
      <c r="A23" s="3">
        <v>18</v>
      </c>
      <c r="B23" s="29" t="s">
        <v>31</v>
      </c>
      <c r="C23" s="28" t="s">
        <v>12</v>
      </c>
      <c r="D23" s="3">
        <v>1</v>
      </c>
      <c r="E23" s="4">
        <f t="shared" si="0"/>
        <v>156107</v>
      </c>
      <c r="F23" s="4">
        <f t="shared" si="1"/>
        <v>29660</v>
      </c>
      <c r="G23" s="5">
        <f t="shared" si="2"/>
        <v>185767</v>
      </c>
      <c r="H23" s="7">
        <v>179800</v>
      </c>
      <c r="I23" s="7">
        <f t="shared" si="3"/>
        <v>34162</v>
      </c>
      <c r="J23" s="8">
        <f t="shared" si="4"/>
        <v>213962</v>
      </c>
      <c r="K23" s="11">
        <v>150000</v>
      </c>
      <c r="L23" s="11">
        <f t="shared" si="5"/>
        <v>28500</v>
      </c>
      <c r="M23" s="11">
        <f t="shared" si="6"/>
        <v>178500</v>
      </c>
      <c r="N23" s="16">
        <v>138522</v>
      </c>
      <c r="O23" s="16">
        <f t="shared" si="7"/>
        <v>26319</v>
      </c>
      <c r="P23" s="17">
        <f t="shared" si="8"/>
        <v>164841</v>
      </c>
    </row>
    <row r="24" spans="1:16" ht="25.5">
      <c r="A24" s="3">
        <v>19</v>
      </c>
      <c r="B24" s="29" t="s">
        <v>32</v>
      </c>
      <c r="C24" s="28" t="s">
        <v>12</v>
      </c>
      <c r="D24" s="3">
        <v>1</v>
      </c>
      <c r="E24" s="4">
        <f t="shared" si="0"/>
        <v>163826</v>
      </c>
      <c r="F24" s="4">
        <f t="shared" si="1"/>
        <v>31127</v>
      </c>
      <c r="G24" s="5">
        <f t="shared" si="2"/>
        <v>194953</v>
      </c>
      <c r="H24" s="7">
        <v>179000</v>
      </c>
      <c r="I24" s="7">
        <f t="shared" si="3"/>
        <v>34010</v>
      </c>
      <c r="J24" s="8">
        <f t="shared" si="4"/>
        <v>213010</v>
      </c>
      <c r="K24" s="11">
        <v>175000</v>
      </c>
      <c r="L24" s="11">
        <f t="shared" si="5"/>
        <v>33250</v>
      </c>
      <c r="M24" s="11">
        <f t="shared" si="6"/>
        <v>208250</v>
      </c>
      <c r="N24" s="16">
        <v>137478</v>
      </c>
      <c r="O24" s="16">
        <f t="shared" si="7"/>
        <v>26121</v>
      </c>
      <c r="P24" s="17">
        <f t="shared" si="8"/>
        <v>163599</v>
      </c>
    </row>
    <row r="25" spans="1:16" ht="25.5">
      <c r="A25" s="3">
        <v>20</v>
      </c>
      <c r="B25" s="29" t="s">
        <v>33</v>
      </c>
      <c r="C25" s="28" t="s">
        <v>12</v>
      </c>
      <c r="D25" s="3">
        <v>1</v>
      </c>
      <c r="E25" s="4">
        <f t="shared" si="0"/>
        <v>157774</v>
      </c>
      <c r="F25" s="4">
        <f t="shared" si="1"/>
        <v>29977</v>
      </c>
      <c r="G25" s="5">
        <f t="shared" si="2"/>
        <v>187751</v>
      </c>
      <c r="H25" s="7">
        <v>179800</v>
      </c>
      <c r="I25" s="7">
        <f t="shared" si="3"/>
        <v>34162</v>
      </c>
      <c r="J25" s="8">
        <f t="shared" si="4"/>
        <v>213962</v>
      </c>
      <c r="K25" s="11">
        <v>155000</v>
      </c>
      <c r="L25" s="11">
        <f t="shared" si="5"/>
        <v>29450</v>
      </c>
      <c r="M25" s="11">
        <f t="shared" si="6"/>
        <v>184450</v>
      </c>
      <c r="N25" s="16">
        <v>138522</v>
      </c>
      <c r="O25" s="16">
        <f t="shared" si="7"/>
        <v>26319</v>
      </c>
      <c r="P25" s="17">
        <f t="shared" si="8"/>
        <v>164841</v>
      </c>
    </row>
    <row r="26" spans="1:16" ht="25.5">
      <c r="A26" s="3">
        <v>21</v>
      </c>
      <c r="B26" s="29" t="s">
        <v>34</v>
      </c>
      <c r="C26" s="28" t="s">
        <v>12</v>
      </c>
      <c r="D26" s="3">
        <v>1</v>
      </c>
      <c r="E26" s="4">
        <f t="shared" si="0"/>
        <v>162159</v>
      </c>
      <c r="F26" s="4">
        <f t="shared" si="1"/>
        <v>30810</v>
      </c>
      <c r="G26" s="5">
        <f t="shared" si="2"/>
        <v>192969</v>
      </c>
      <c r="H26" s="7">
        <v>179000</v>
      </c>
      <c r="I26" s="7">
        <f t="shared" si="3"/>
        <v>34010</v>
      </c>
      <c r="J26" s="8">
        <f t="shared" si="4"/>
        <v>213010</v>
      </c>
      <c r="K26" s="11">
        <v>170000</v>
      </c>
      <c r="L26" s="11">
        <f t="shared" si="5"/>
        <v>32300</v>
      </c>
      <c r="M26" s="11">
        <f t="shared" si="6"/>
        <v>202300</v>
      </c>
      <c r="N26" s="16">
        <v>137478</v>
      </c>
      <c r="O26" s="16">
        <f t="shared" si="7"/>
        <v>26121</v>
      </c>
      <c r="P26" s="17">
        <f t="shared" si="8"/>
        <v>163599</v>
      </c>
    </row>
    <row r="27" spans="1:16" ht="25.5">
      <c r="A27" s="3">
        <v>22</v>
      </c>
      <c r="B27" s="29" t="s">
        <v>35</v>
      </c>
      <c r="C27" s="28" t="s">
        <v>16</v>
      </c>
      <c r="D27" s="3">
        <v>1</v>
      </c>
      <c r="E27" s="4">
        <f t="shared" si="0"/>
        <v>157774</v>
      </c>
      <c r="F27" s="4">
        <f t="shared" si="1"/>
        <v>29977</v>
      </c>
      <c r="G27" s="5">
        <f t="shared" si="2"/>
        <v>187751</v>
      </c>
      <c r="H27" s="7">
        <v>179800</v>
      </c>
      <c r="I27" s="7">
        <f t="shared" si="3"/>
        <v>34162</v>
      </c>
      <c r="J27" s="8">
        <f t="shared" si="4"/>
        <v>213962</v>
      </c>
      <c r="K27" s="11">
        <v>155000</v>
      </c>
      <c r="L27" s="11">
        <f t="shared" si="5"/>
        <v>29450</v>
      </c>
      <c r="M27" s="11">
        <f t="shared" si="6"/>
        <v>184450</v>
      </c>
      <c r="N27" s="16">
        <v>138522</v>
      </c>
      <c r="O27" s="16">
        <f t="shared" si="7"/>
        <v>26319</v>
      </c>
      <c r="P27" s="17">
        <f t="shared" si="8"/>
        <v>164841</v>
      </c>
    </row>
    <row r="28" spans="1:16" ht="25.5">
      <c r="A28" s="3">
        <v>23</v>
      </c>
      <c r="B28" s="29" t="s">
        <v>36</v>
      </c>
      <c r="C28" s="28" t="s">
        <v>16</v>
      </c>
      <c r="D28" s="3">
        <v>1</v>
      </c>
      <c r="E28" s="4">
        <f t="shared" si="0"/>
        <v>162159</v>
      </c>
      <c r="F28" s="4">
        <f t="shared" si="1"/>
        <v>30810</v>
      </c>
      <c r="G28" s="5">
        <f t="shared" si="2"/>
        <v>192969</v>
      </c>
      <c r="H28" s="7">
        <v>179000</v>
      </c>
      <c r="I28" s="7">
        <f t="shared" si="3"/>
        <v>34010</v>
      </c>
      <c r="J28" s="8">
        <f t="shared" si="4"/>
        <v>213010</v>
      </c>
      <c r="K28" s="11">
        <v>170000</v>
      </c>
      <c r="L28" s="11">
        <f t="shared" si="5"/>
        <v>32300</v>
      </c>
      <c r="M28" s="11">
        <f t="shared" si="6"/>
        <v>202300</v>
      </c>
      <c r="N28" s="16">
        <v>137478</v>
      </c>
      <c r="O28" s="16">
        <f t="shared" si="7"/>
        <v>26121</v>
      </c>
      <c r="P28" s="17">
        <f t="shared" si="8"/>
        <v>163599</v>
      </c>
    </row>
    <row r="29" spans="1:16" ht="25.5">
      <c r="A29" s="3">
        <v>24</v>
      </c>
      <c r="B29" s="29" t="s">
        <v>37</v>
      </c>
      <c r="C29" s="28" t="s">
        <v>12</v>
      </c>
      <c r="D29" s="3">
        <v>1</v>
      </c>
      <c r="E29" s="4">
        <f t="shared" si="0"/>
        <v>152107</v>
      </c>
      <c r="F29" s="4">
        <f t="shared" si="1"/>
        <v>28900</v>
      </c>
      <c r="G29" s="5">
        <f t="shared" si="2"/>
        <v>181007</v>
      </c>
      <c r="H29" s="7">
        <v>179800</v>
      </c>
      <c r="I29" s="7">
        <f t="shared" si="3"/>
        <v>34162</v>
      </c>
      <c r="J29" s="8">
        <f t="shared" si="4"/>
        <v>213962</v>
      </c>
      <c r="K29" s="11">
        <v>138000</v>
      </c>
      <c r="L29" s="11">
        <f t="shared" si="5"/>
        <v>26220</v>
      </c>
      <c r="M29" s="11">
        <f t="shared" si="6"/>
        <v>164220</v>
      </c>
      <c r="N29" s="16">
        <v>138522</v>
      </c>
      <c r="O29" s="16">
        <f t="shared" si="7"/>
        <v>26319</v>
      </c>
      <c r="P29" s="17">
        <f t="shared" si="8"/>
        <v>164841</v>
      </c>
    </row>
    <row r="30" spans="1:16" ht="25.5">
      <c r="A30" s="3">
        <v>25</v>
      </c>
      <c r="B30" s="29" t="s">
        <v>38</v>
      </c>
      <c r="C30" s="28" t="s">
        <v>12</v>
      </c>
      <c r="D30" s="3">
        <v>1</v>
      </c>
      <c r="E30" s="4">
        <f t="shared" si="0"/>
        <v>162159</v>
      </c>
      <c r="F30" s="4">
        <f t="shared" si="1"/>
        <v>30810</v>
      </c>
      <c r="G30" s="5">
        <f t="shared" si="2"/>
        <v>192969</v>
      </c>
      <c r="H30" s="7">
        <v>179000</v>
      </c>
      <c r="I30" s="7">
        <f t="shared" si="3"/>
        <v>34010</v>
      </c>
      <c r="J30" s="8">
        <f t="shared" si="4"/>
        <v>213010</v>
      </c>
      <c r="K30" s="11">
        <v>170000</v>
      </c>
      <c r="L30" s="11">
        <f t="shared" si="5"/>
        <v>32300</v>
      </c>
      <c r="M30" s="11">
        <f t="shared" si="6"/>
        <v>202300</v>
      </c>
      <c r="N30" s="16">
        <v>137478</v>
      </c>
      <c r="O30" s="16">
        <f t="shared" si="7"/>
        <v>26121</v>
      </c>
      <c r="P30" s="17">
        <f t="shared" si="8"/>
        <v>163599</v>
      </c>
    </row>
    <row r="31" spans="1:16" ht="25.5">
      <c r="A31" s="3">
        <v>26</v>
      </c>
      <c r="B31" s="29" t="s">
        <v>39</v>
      </c>
      <c r="C31" s="28" t="s">
        <v>12</v>
      </c>
      <c r="D31" s="3">
        <v>1</v>
      </c>
      <c r="E31" s="4">
        <f t="shared" si="0"/>
        <v>157507</v>
      </c>
      <c r="F31" s="4">
        <f t="shared" si="1"/>
        <v>29926</v>
      </c>
      <c r="G31" s="5">
        <f t="shared" si="2"/>
        <v>187433</v>
      </c>
      <c r="H31" s="7">
        <v>179000</v>
      </c>
      <c r="I31" s="7">
        <f t="shared" si="3"/>
        <v>34010</v>
      </c>
      <c r="J31" s="8">
        <f t="shared" si="4"/>
        <v>213010</v>
      </c>
      <c r="K31" s="11">
        <v>155000</v>
      </c>
      <c r="L31" s="11">
        <f t="shared" si="5"/>
        <v>29450</v>
      </c>
      <c r="M31" s="11">
        <f t="shared" si="6"/>
        <v>184450</v>
      </c>
      <c r="N31" s="16">
        <v>138522</v>
      </c>
      <c r="O31" s="16">
        <f t="shared" si="7"/>
        <v>26319</v>
      </c>
      <c r="P31" s="17">
        <f t="shared" si="8"/>
        <v>164841</v>
      </c>
    </row>
    <row r="32" spans="1:16" ht="25.5">
      <c r="A32" s="3">
        <v>27</v>
      </c>
      <c r="B32" s="29" t="s">
        <v>40</v>
      </c>
      <c r="C32" s="28" t="s">
        <v>12</v>
      </c>
      <c r="D32" s="3">
        <v>1</v>
      </c>
      <c r="E32" s="4">
        <f t="shared" si="0"/>
        <v>162159</v>
      </c>
      <c r="F32" s="4">
        <f t="shared" si="1"/>
        <v>30810</v>
      </c>
      <c r="G32" s="5">
        <f t="shared" si="2"/>
        <v>192969</v>
      </c>
      <c r="H32" s="7">
        <v>179000</v>
      </c>
      <c r="I32" s="7">
        <f t="shared" si="3"/>
        <v>34010</v>
      </c>
      <c r="J32" s="8">
        <f t="shared" si="4"/>
        <v>213010</v>
      </c>
      <c r="K32" s="11">
        <v>170000</v>
      </c>
      <c r="L32" s="11">
        <f t="shared" si="5"/>
        <v>32300</v>
      </c>
      <c r="M32" s="11">
        <f t="shared" si="6"/>
        <v>202300</v>
      </c>
      <c r="N32" s="16">
        <v>137478</v>
      </c>
      <c r="O32" s="16">
        <f t="shared" si="7"/>
        <v>26121</v>
      </c>
      <c r="P32" s="17">
        <f t="shared" si="8"/>
        <v>163599</v>
      </c>
    </row>
    <row r="33" spans="1:16" ht="38.25">
      <c r="A33" s="3">
        <v>28</v>
      </c>
      <c r="B33" s="29" t="s">
        <v>41</v>
      </c>
      <c r="C33" s="28" t="s">
        <v>12</v>
      </c>
      <c r="D33" s="3">
        <v>1</v>
      </c>
      <c r="E33" s="4">
        <f t="shared" si="0"/>
        <v>152507</v>
      </c>
      <c r="F33" s="4">
        <f t="shared" si="1"/>
        <v>28976</v>
      </c>
      <c r="G33" s="5">
        <f t="shared" si="2"/>
        <v>181483</v>
      </c>
      <c r="H33" s="7">
        <v>179000</v>
      </c>
      <c r="I33" s="7">
        <f t="shared" si="3"/>
        <v>34010</v>
      </c>
      <c r="J33" s="8">
        <f t="shared" si="4"/>
        <v>213010</v>
      </c>
      <c r="K33" s="11">
        <v>140000</v>
      </c>
      <c r="L33" s="11">
        <f t="shared" si="5"/>
        <v>26600</v>
      </c>
      <c r="M33" s="11">
        <f t="shared" si="6"/>
        <v>166600</v>
      </c>
      <c r="N33" s="16">
        <v>138522</v>
      </c>
      <c r="O33" s="16">
        <f t="shared" si="7"/>
        <v>26319</v>
      </c>
      <c r="P33" s="17">
        <f t="shared" si="8"/>
        <v>164841</v>
      </c>
    </row>
    <row r="34" spans="1:16" ht="38.25">
      <c r="A34" s="3">
        <v>29</v>
      </c>
      <c r="B34" s="29" t="s">
        <v>42</v>
      </c>
      <c r="C34" s="28" t="s">
        <v>12</v>
      </c>
      <c r="D34" s="3">
        <v>1</v>
      </c>
      <c r="E34" s="4">
        <f t="shared" si="0"/>
        <v>158826</v>
      </c>
      <c r="F34" s="4">
        <f t="shared" si="1"/>
        <v>30177</v>
      </c>
      <c r="G34" s="5">
        <f t="shared" si="2"/>
        <v>189003</v>
      </c>
      <c r="H34" s="7">
        <v>179000</v>
      </c>
      <c r="I34" s="7">
        <f t="shared" si="3"/>
        <v>34010</v>
      </c>
      <c r="J34" s="8">
        <f t="shared" si="4"/>
        <v>213010</v>
      </c>
      <c r="K34" s="11">
        <v>160000</v>
      </c>
      <c r="L34" s="11">
        <f t="shared" si="5"/>
        <v>30400</v>
      </c>
      <c r="M34" s="11">
        <f t="shared" si="6"/>
        <v>190400</v>
      </c>
      <c r="N34" s="16">
        <v>137478</v>
      </c>
      <c r="O34" s="16">
        <f t="shared" si="7"/>
        <v>26121</v>
      </c>
      <c r="P34" s="17">
        <f t="shared" si="8"/>
        <v>163599</v>
      </c>
    </row>
    <row r="35" spans="1:16" ht="38.25">
      <c r="A35" s="3">
        <v>30</v>
      </c>
      <c r="B35" s="29" t="s">
        <v>43</v>
      </c>
      <c r="C35" s="28" t="s">
        <v>12</v>
      </c>
      <c r="D35" s="3">
        <v>1</v>
      </c>
      <c r="E35" s="4">
        <f t="shared" si="0"/>
        <v>157507</v>
      </c>
      <c r="F35" s="4">
        <f t="shared" si="1"/>
        <v>29926</v>
      </c>
      <c r="G35" s="5">
        <f t="shared" si="2"/>
        <v>187433</v>
      </c>
      <c r="H35" s="7">
        <v>179000</v>
      </c>
      <c r="I35" s="7">
        <f t="shared" si="3"/>
        <v>34010</v>
      </c>
      <c r="J35" s="8">
        <f t="shared" si="4"/>
        <v>213010</v>
      </c>
      <c r="K35" s="11">
        <v>155000</v>
      </c>
      <c r="L35" s="11">
        <f t="shared" si="5"/>
        <v>29450</v>
      </c>
      <c r="M35" s="11">
        <f t="shared" si="6"/>
        <v>184450</v>
      </c>
      <c r="N35" s="16">
        <v>138522</v>
      </c>
      <c r="O35" s="16">
        <f t="shared" si="7"/>
        <v>26319</v>
      </c>
      <c r="P35" s="17">
        <f t="shared" si="8"/>
        <v>164841</v>
      </c>
    </row>
    <row r="36" spans="1:16" ht="38.25">
      <c r="A36" s="3">
        <v>31</v>
      </c>
      <c r="B36" s="29" t="s">
        <v>44</v>
      </c>
      <c r="C36" s="28" t="s">
        <v>12</v>
      </c>
      <c r="D36" s="3">
        <v>1</v>
      </c>
      <c r="E36" s="4">
        <f t="shared" si="0"/>
        <v>162159</v>
      </c>
      <c r="F36" s="4">
        <f t="shared" si="1"/>
        <v>30810</v>
      </c>
      <c r="G36" s="5">
        <f t="shared" si="2"/>
        <v>192969</v>
      </c>
      <c r="H36" s="7">
        <v>179000</v>
      </c>
      <c r="I36" s="7">
        <f t="shared" si="3"/>
        <v>34010</v>
      </c>
      <c r="J36" s="8">
        <f t="shared" si="4"/>
        <v>213010</v>
      </c>
      <c r="K36" s="11">
        <v>170000</v>
      </c>
      <c r="L36" s="11">
        <f t="shared" si="5"/>
        <v>32300</v>
      </c>
      <c r="M36" s="11">
        <f t="shared" si="6"/>
        <v>202300</v>
      </c>
      <c r="N36" s="16">
        <v>137478</v>
      </c>
      <c r="O36" s="16">
        <f t="shared" si="7"/>
        <v>26121</v>
      </c>
      <c r="P36" s="17">
        <f t="shared" si="8"/>
        <v>163599</v>
      </c>
    </row>
    <row r="37" spans="1:16" ht="25.5">
      <c r="A37" s="3">
        <v>32</v>
      </c>
      <c r="B37" s="29" t="s">
        <v>45</v>
      </c>
      <c r="C37" s="28" t="s">
        <v>16</v>
      </c>
      <c r="D37" s="3">
        <v>1</v>
      </c>
      <c r="E37" s="4">
        <f t="shared" si="0"/>
        <v>157507</v>
      </c>
      <c r="F37" s="4">
        <f t="shared" si="1"/>
        <v>29926</v>
      </c>
      <c r="G37" s="5">
        <f t="shared" si="2"/>
        <v>187433</v>
      </c>
      <c r="H37" s="7">
        <v>179000</v>
      </c>
      <c r="I37" s="7">
        <f t="shared" si="3"/>
        <v>34010</v>
      </c>
      <c r="J37" s="8">
        <f t="shared" si="4"/>
        <v>213010</v>
      </c>
      <c r="K37" s="11">
        <v>155000</v>
      </c>
      <c r="L37" s="11">
        <f t="shared" si="5"/>
        <v>29450</v>
      </c>
      <c r="M37" s="11">
        <f t="shared" si="6"/>
        <v>184450</v>
      </c>
      <c r="N37" s="16">
        <v>138522</v>
      </c>
      <c r="O37" s="16">
        <f t="shared" si="7"/>
        <v>26319</v>
      </c>
      <c r="P37" s="17">
        <f t="shared" si="8"/>
        <v>164841</v>
      </c>
    </row>
    <row r="38" spans="1:16" ht="25.5">
      <c r="A38" s="3">
        <v>33</v>
      </c>
      <c r="B38" s="29" t="s">
        <v>46</v>
      </c>
      <c r="C38" s="28" t="s">
        <v>16</v>
      </c>
      <c r="D38" s="3">
        <v>1</v>
      </c>
      <c r="E38" s="4">
        <f t="shared" si="0"/>
        <v>162159</v>
      </c>
      <c r="F38" s="4">
        <f t="shared" si="1"/>
        <v>30810</v>
      </c>
      <c r="G38" s="5">
        <f t="shared" si="2"/>
        <v>192969</v>
      </c>
      <c r="H38" s="7">
        <v>179000</v>
      </c>
      <c r="I38" s="7">
        <f t="shared" si="3"/>
        <v>34010</v>
      </c>
      <c r="J38" s="8">
        <f t="shared" si="4"/>
        <v>213010</v>
      </c>
      <c r="K38" s="11">
        <v>170000</v>
      </c>
      <c r="L38" s="11">
        <f t="shared" si="5"/>
        <v>32300</v>
      </c>
      <c r="M38" s="11">
        <f t="shared" si="6"/>
        <v>202300</v>
      </c>
      <c r="N38" s="16">
        <v>137478</v>
      </c>
      <c r="O38" s="16">
        <f t="shared" si="7"/>
        <v>26121</v>
      </c>
      <c r="P38" s="17">
        <f t="shared" si="8"/>
        <v>163599</v>
      </c>
    </row>
    <row r="39" spans="1:16" ht="25.5">
      <c r="A39" s="3">
        <v>34</v>
      </c>
      <c r="B39" s="29" t="s">
        <v>47</v>
      </c>
      <c r="C39" s="28" t="s">
        <v>12</v>
      </c>
      <c r="D39" s="3">
        <v>1</v>
      </c>
      <c r="E39" s="4">
        <f t="shared" si="0"/>
        <v>92392</v>
      </c>
      <c r="F39" s="4">
        <f t="shared" si="1"/>
        <v>17554</v>
      </c>
      <c r="G39" s="5">
        <f t="shared" si="2"/>
        <v>109946</v>
      </c>
      <c r="H39" s="7">
        <v>109800</v>
      </c>
      <c r="I39" s="7">
        <f t="shared" si="3"/>
        <v>20862</v>
      </c>
      <c r="J39" s="8">
        <f t="shared" si="4"/>
        <v>130662</v>
      </c>
      <c r="K39" s="11">
        <v>88000</v>
      </c>
      <c r="L39" s="11">
        <f t="shared" si="5"/>
        <v>16720</v>
      </c>
      <c r="M39" s="11">
        <f t="shared" si="6"/>
        <v>104720</v>
      </c>
      <c r="N39" s="16">
        <v>79376</v>
      </c>
      <c r="O39" s="16">
        <f t="shared" si="7"/>
        <v>15081</v>
      </c>
      <c r="P39" s="17">
        <f t="shared" si="8"/>
        <v>94457</v>
      </c>
    </row>
    <row r="40" spans="1:16" ht="25.5">
      <c r="A40" s="3">
        <v>35</v>
      </c>
      <c r="B40" s="29" t="s">
        <v>48</v>
      </c>
      <c r="C40" s="28" t="s">
        <v>16</v>
      </c>
      <c r="D40" s="3">
        <v>1</v>
      </c>
      <c r="E40" s="4">
        <f t="shared" si="0"/>
        <v>179135</v>
      </c>
      <c r="F40" s="4">
        <f t="shared" si="1"/>
        <v>34036</v>
      </c>
      <c r="G40" s="5">
        <f t="shared" si="2"/>
        <v>213171</v>
      </c>
      <c r="H40" s="7">
        <v>226500</v>
      </c>
      <c r="I40" s="7">
        <f t="shared" si="3"/>
        <v>43035</v>
      </c>
      <c r="J40" s="8">
        <f t="shared" si="4"/>
        <v>269535</v>
      </c>
      <c r="K40" s="11">
        <v>142000</v>
      </c>
      <c r="L40" s="11">
        <f t="shared" si="5"/>
        <v>26980</v>
      </c>
      <c r="M40" s="11">
        <f t="shared" si="6"/>
        <v>168980</v>
      </c>
      <c r="N40" s="16">
        <v>168906</v>
      </c>
      <c r="O40" s="16">
        <f t="shared" si="7"/>
        <v>32092</v>
      </c>
      <c r="P40" s="17">
        <f t="shared" si="8"/>
        <v>200998</v>
      </c>
    </row>
    <row r="41" spans="1:16" ht="25.5">
      <c r="A41" s="3">
        <v>36</v>
      </c>
      <c r="B41" s="29" t="s">
        <v>49</v>
      </c>
      <c r="C41" s="28" t="s">
        <v>12</v>
      </c>
      <c r="D41" s="3">
        <v>1</v>
      </c>
      <c r="E41" s="4">
        <f t="shared" si="0"/>
        <v>156978</v>
      </c>
      <c r="F41" s="4">
        <f t="shared" si="1"/>
        <v>29826</v>
      </c>
      <c r="G41" s="5">
        <f t="shared" si="2"/>
        <v>186804</v>
      </c>
      <c r="H41" s="7">
        <v>175800</v>
      </c>
      <c r="I41" s="7">
        <f t="shared" si="3"/>
        <v>33402</v>
      </c>
      <c r="J41" s="8">
        <f t="shared" si="4"/>
        <v>209202</v>
      </c>
      <c r="K41" s="11">
        <v>163000</v>
      </c>
      <c r="L41" s="11">
        <f t="shared" si="5"/>
        <v>30970</v>
      </c>
      <c r="M41" s="11">
        <f t="shared" si="6"/>
        <v>193970</v>
      </c>
      <c r="N41" s="16">
        <v>132133</v>
      </c>
      <c r="O41" s="16">
        <f t="shared" si="7"/>
        <v>25105</v>
      </c>
      <c r="P41" s="17">
        <f t="shared" si="8"/>
        <v>157238</v>
      </c>
    </row>
    <row r="42" spans="1:16" ht="25.5">
      <c r="A42" s="3">
        <v>37</v>
      </c>
      <c r="B42" s="29" t="s">
        <v>50</v>
      </c>
      <c r="C42" s="28" t="s">
        <v>12</v>
      </c>
      <c r="D42" s="3">
        <v>1</v>
      </c>
      <c r="E42" s="4">
        <f t="shared" si="0"/>
        <v>156837</v>
      </c>
      <c r="F42" s="4">
        <f t="shared" si="1"/>
        <v>29799</v>
      </c>
      <c r="G42" s="5">
        <f t="shared" si="2"/>
        <v>186636</v>
      </c>
      <c r="H42" s="7">
        <v>175800</v>
      </c>
      <c r="I42" s="7">
        <f t="shared" si="3"/>
        <v>33402</v>
      </c>
      <c r="J42" s="8">
        <f t="shared" si="4"/>
        <v>209202</v>
      </c>
      <c r="K42" s="11">
        <v>163000</v>
      </c>
      <c r="L42" s="11">
        <f t="shared" si="5"/>
        <v>30970</v>
      </c>
      <c r="M42" s="11">
        <f t="shared" si="6"/>
        <v>193970</v>
      </c>
      <c r="N42" s="16">
        <v>131712</v>
      </c>
      <c r="O42" s="16">
        <f t="shared" si="7"/>
        <v>25025</v>
      </c>
      <c r="P42" s="17">
        <f t="shared" si="8"/>
        <v>156737</v>
      </c>
    </row>
    <row r="43" spans="1:16" ht="25.5">
      <c r="A43" s="3">
        <v>38</v>
      </c>
      <c r="B43" s="29" t="s">
        <v>51</v>
      </c>
      <c r="C43" s="28" t="s">
        <v>12</v>
      </c>
      <c r="D43" s="3">
        <v>1</v>
      </c>
      <c r="E43" s="4">
        <f t="shared" si="0"/>
        <v>92292</v>
      </c>
      <c r="F43" s="4">
        <f t="shared" si="1"/>
        <v>17535</v>
      </c>
      <c r="G43" s="5">
        <f t="shared" si="2"/>
        <v>109827</v>
      </c>
      <c r="H43" s="7">
        <v>112500</v>
      </c>
      <c r="I43" s="7">
        <f t="shared" si="3"/>
        <v>21375</v>
      </c>
      <c r="J43" s="8">
        <f t="shared" si="4"/>
        <v>133875</v>
      </c>
      <c r="K43" s="11">
        <v>85000</v>
      </c>
      <c r="L43" s="11">
        <f t="shared" si="5"/>
        <v>16150</v>
      </c>
      <c r="M43" s="11">
        <f t="shared" si="6"/>
        <v>101150</v>
      </c>
      <c r="N43" s="16">
        <v>79376</v>
      </c>
      <c r="O43" s="16">
        <f t="shared" si="7"/>
        <v>15081</v>
      </c>
      <c r="P43" s="17">
        <f t="shared" si="8"/>
        <v>94457</v>
      </c>
    </row>
    <row r="44" spans="1:16" ht="25.5">
      <c r="A44" s="3">
        <v>39</v>
      </c>
      <c r="B44" s="29" t="s">
        <v>52</v>
      </c>
      <c r="C44" s="28" t="s">
        <v>16</v>
      </c>
      <c r="D44" s="3">
        <v>1</v>
      </c>
      <c r="E44" s="4">
        <f t="shared" si="0"/>
        <v>191035</v>
      </c>
      <c r="F44" s="4">
        <f t="shared" si="1"/>
        <v>36297</v>
      </c>
      <c r="G44" s="5">
        <f t="shared" si="2"/>
        <v>227332</v>
      </c>
      <c r="H44" s="7">
        <v>219200</v>
      </c>
      <c r="I44" s="7">
        <f t="shared" si="3"/>
        <v>41648</v>
      </c>
      <c r="J44" s="8">
        <f t="shared" si="4"/>
        <v>260848</v>
      </c>
      <c r="K44" s="11">
        <v>185000</v>
      </c>
      <c r="L44" s="11">
        <f t="shared" si="5"/>
        <v>35150</v>
      </c>
      <c r="M44" s="11">
        <f t="shared" si="6"/>
        <v>220150</v>
      </c>
      <c r="N44" s="16">
        <v>168906</v>
      </c>
      <c r="O44" s="16">
        <f t="shared" si="7"/>
        <v>32092</v>
      </c>
      <c r="P44" s="17">
        <f t="shared" si="8"/>
        <v>200998</v>
      </c>
    </row>
    <row r="45" spans="1:16" ht="38.25">
      <c r="A45" s="3">
        <v>40</v>
      </c>
      <c r="B45" s="29" t="s">
        <v>53</v>
      </c>
      <c r="C45" s="30" t="s">
        <v>54</v>
      </c>
      <c r="D45" s="3">
        <v>1</v>
      </c>
      <c r="E45" s="4">
        <f t="shared" si="0"/>
        <v>277227</v>
      </c>
      <c r="F45" s="4">
        <f t="shared" si="1"/>
        <v>52673</v>
      </c>
      <c r="G45" s="5">
        <f t="shared" si="2"/>
        <v>329900</v>
      </c>
      <c r="H45" s="7">
        <v>365800</v>
      </c>
      <c r="I45" s="7">
        <f t="shared" si="3"/>
        <v>69502</v>
      </c>
      <c r="J45" s="8">
        <f t="shared" si="4"/>
        <v>435302</v>
      </c>
      <c r="K45" s="11">
        <v>180000</v>
      </c>
      <c r="L45" s="11">
        <f t="shared" si="5"/>
        <v>34200</v>
      </c>
      <c r="M45" s="11">
        <f t="shared" si="6"/>
        <v>214200</v>
      </c>
      <c r="N45" s="16">
        <v>285881</v>
      </c>
      <c r="O45" s="16">
        <f t="shared" si="7"/>
        <v>54317</v>
      </c>
      <c r="P45" s="17">
        <f t="shared" si="8"/>
        <v>340198</v>
      </c>
    </row>
    <row r="46" spans="1:16" ht="38.25">
      <c r="A46" s="3">
        <v>41</v>
      </c>
      <c r="B46" s="29" t="s">
        <v>55</v>
      </c>
      <c r="C46" s="30" t="s">
        <v>54</v>
      </c>
      <c r="D46" s="3">
        <v>1</v>
      </c>
      <c r="E46" s="4">
        <f t="shared" si="0"/>
        <v>265113</v>
      </c>
      <c r="F46" s="4">
        <f t="shared" si="1"/>
        <v>50371</v>
      </c>
      <c r="G46" s="5">
        <f t="shared" si="2"/>
        <v>315484</v>
      </c>
      <c r="H46" s="7">
        <v>360200</v>
      </c>
      <c r="I46" s="7">
        <f t="shared" si="3"/>
        <v>68438</v>
      </c>
      <c r="J46" s="8">
        <f t="shared" si="4"/>
        <v>428638</v>
      </c>
      <c r="K46" s="11">
        <v>160000</v>
      </c>
      <c r="L46" s="11">
        <f t="shared" si="5"/>
        <v>30400</v>
      </c>
      <c r="M46" s="11">
        <f t="shared" si="6"/>
        <v>190400</v>
      </c>
      <c r="N46" s="16">
        <v>275139</v>
      </c>
      <c r="O46" s="16">
        <f t="shared" si="7"/>
        <v>52276</v>
      </c>
      <c r="P46" s="17">
        <f t="shared" si="8"/>
        <v>327415</v>
      </c>
    </row>
    <row r="47" spans="1:16" ht="38.25">
      <c r="A47" s="3">
        <v>42</v>
      </c>
      <c r="B47" s="29" t="s">
        <v>56</v>
      </c>
      <c r="C47" s="28" t="s">
        <v>16</v>
      </c>
      <c r="D47" s="3">
        <v>1</v>
      </c>
      <c r="E47" s="4">
        <f t="shared" si="0"/>
        <v>288733</v>
      </c>
      <c r="F47" s="4">
        <f t="shared" si="1"/>
        <v>54859</v>
      </c>
      <c r="G47" s="5">
        <f t="shared" si="2"/>
        <v>343592</v>
      </c>
      <c r="H47" s="7">
        <v>336200</v>
      </c>
      <c r="I47" s="7">
        <f t="shared" si="3"/>
        <v>63878</v>
      </c>
      <c r="J47" s="8">
        <f t="shared" si="4"/>
        <v>400078</v>
      </c>
      <c r="K47" s="11">
        <v>280000</v>
      </c>
      <c r="L47" s="11">
        <f t="shared" si="5"/>
        <v>53200</v>
      </c>
      <c r="M47" s="11">
        <f t="shared" si="6"/>
        <v>333200</v>
      </c>
      <c r="N47" s="16">
        <v>250000</v>
      </c>
      <c r="O47" s="16">
        <f t="shared" si="7"/>
        <v>47500</v>
      </c>
      <c r="P47" s="17">
        <f t="shared" si="8"/>
        <v>297500</v>
      </c>
    </row>
    <row r="48" spans="1:16" ht="25.5">
      <c r="A48" s="3">
        <v>43</v>
      </c>
      <c r="B48" s="29" t="s">
        <v>57</v>
      </c>
      <c r="C48" s="28" t="s">
        <v>16</v>
      </c>
      <c r="D48" s="3">
        <v>1</v>
      </c>
      <c r="E48" s="4">
        <f t="shared" si="0"/>
        <v>234037</v>
      </c>
      <c r="F48" s="4">
        <f t="shared" si="1"/>
        <v>44467</v>
      </c>
      <c r="G48" s="5">
        <f t="shared" si="2"/>
        <v>278504</v>
      </c>
      <c r="H48" s="7">
        <v>287000</v>
      </c>
      <c r="I48" s="7">
        <f t="shared" si="3"/>
        <v>54530</v>
      </c>
      <c r="J48" s="8">
        <f t="shared" si="4"/>
        <v>341530</v>
      </c>
      <c r="K48" s="11">
        <v>195000</v>
      </c>
      <c r="L48" s="11">
        <f t="shared" si="5"/>
        <v>37050</v>
      </c>
      <c r="M48" s="11">
        <f t="shared" si="6"/>
        <v>232050</v>
      </c>
      <c r="N48" s="16">
        <v>220111</v>
      </c>
      <c r="O48" s="16">
        <f t="shared" si="7"/>
        <v>41821</v>
      </c>
      <c r="P48" s="17">
        <f t="shared" si="8"/>
        <v>261932</v>
      </c>
    </row>
    <row r="49" spans="1:16" ht="25.5">
      <c r="A49" s="3">
        <v>44</v>
      </c>
      <c r="B49" s="29" t="s">
        <v>58</v>
      </c>
      <c r="C49" s="28" t="s">
        <v>16</v>
      </c>
      <c r="D49" s="3">
        <v>1</v>
      </c>
      <c r="E49" s="4">
        <f t="shared" si="0"/>
        <v>920533</v>
      </c>
      <c r="F49" s="4">
        <f t="shared" si="1"/>
        <v>174901</v>
      </c>
      <c r="G49" s="5">
        <f t="shared" si="2"/>
        <v>1095434</v>
      </c>
      <c r="H49" s="7">
        <v>911600</v>
      </c>
      <c r="I49" s="7">
        <f t="shared" si="3"/>
        <v>173204</v>
      </c>
      <c r="J49" s="8">
        <f t="shared" si="4"/>
        <v>1084804</v>
      </c>
      <c r="K49" s="11">
        <v>1150000</v>
      </c>
      <c r="L49" s="11">
        <f t="shared" si="5"/>
        <v>218500</v>
      </c>
      <c r="M49" s="11">
        <f t="shared" si="6"/>
        <v>1368500</v>
      </c>
      <c r="N49" s="16">
        <v>700000</v>
      </c>
      <c r="O49" s="16">
        <f t="shared" si="7"/>
        <v>133000</v>
      </c>
      <c r="P49" s="17">
        <f t="shared" si="8"/>
        <v>833000</v>
      </c>
    </row>
    <row r="50" spans="1:16" ht="25.5">
      <c r="A50" s="3">
        <v>45</v>
      </c>
      <c r="B50" s="29" t="s">
        <v>59</v>
      </c>
      <c r="C50" s="28" t="s">
        <v>16</v>
      </c>
      <c r="D50" s="3">
        <v>1</v>
      </c>
      <c r="E50" s="4">
        <f t="shared" si="0"/>
        <v>839737</v>
      </c>
      <c r="F50" s="4">
        <f t="shared" si="1"/>
        <v>159550</v>
      </c>
      <c r="G50" s="5">
        <f t="shared" si="2"/>
        <v>999287</v>
      </c>
      <c r="H50" s="7">
        <v>963000</v>
      </c>
      <c r="I50" s="7">
        <f t="shared" si="3"/>
        <v>182970</v>
      </c>
      <c r="J50" s="8">
        <f t="shared" si="4"/>
        <v>1145970</v>
      </c>
      <c r="K50" s="11">
        <v>820000</v>
      </c>
      <c r="L50" s="11">
        <f t="shared" si="5"/>
        <v>155800</v>
      </c>
      <c r="M50" s="11">
        <f t="shared" si="6"/>
        <v>975800</v>
      </c>
      <c r="N50" s="16">
        <v>736210</v>
      </c>
      <c r="O50" s="16">
        <f t="shared" si="7"/>
        <v>139880</v>
      </c>
      <c r="P50" s="17">
        <f t="shared" si="8"/>
        <v>876090</v>
      </c>
    </row>
    <row r="51" spans="1:16" ht="63.75">
      <c r="A51" s="3">
        <v>46</v>
      </c>
      <c r="B51" s="29" t="s">
        <v>60</v>
      </c>
      <c r="C51" s="28" t="s">
        <v>16</v>
      </c>
      <c r="D51" s="3">
        <v>1</v>
      </c>
      <c r="E51" s="4">
        <f t="shared" si="0"/>
        <v>1318333</v>
      </c>
      <c r="F51" s="4">
        <f t="shared" si="1"/>
        <v>250483</v>
      </c>
      <c r="G51" s="5">
        <f t="shared" si="2"/>
        <v>1568816</v>
      </c>
      <c r="H51" s="7">
        <v>1425000</v>
      </c>
      <c r="I51" s="7">
        <f t="shared" si="3"/>
        <v>270750</v>
      </c>
      <c r="J51" s="8">
        <f t="shared" si="4"/>
        <v>1695750</v>
      </c>
      <c r="K51" s="11">
        <v>1480000</v>
      </c>
      <c r="L51" s="11">
        <f t="shared" si="5"/>
        <v>281200</v>
      </c>
      <c r="M51" s="11">
        <f t="shared" si="6"/>
        <v>1761200</v>
      </c>
      <c r="N51" s="16">
        <v>1050000</v>
      </c>
      <c r="O51" s="16">
        <f t="shared" si="7"/>
        <v>199500</v>
      </c>
      <c r="P51" s="17">
        <f t="shared" si="8"/>
        <v>1249500</v>
      </c>
    </row>
    <row r="52" spans="1:16" ht="63.75">
      <c r="A52" s="3">
        <v>47</v>
      </c>
      <c r="B52" s="29" t="s">
        <v>61</v>
      </c>
      <c r="C52" s="28" t="s">
        <v>16</v>
      </c>
      <c r="D52" s="3">
        <v>1</v>
      </c>
      <c r="E52" s="4">
        <f t="shared" si="0"/>
        <v>966533</v>
      </c>
      <c r="F52" s="4">
        <f t="shared" si="1"/>
        <v>183641</v>
      </c>
      <c r="G52" s="5">
        <f t="shared" si="2"/>
        <v>1150174</v>
      </c>
      <c r="H52" s="7">
        <v>1089600</v>
      </c>
      <c r="I52" s="7">
        <f t="shared" si="3"/>
        <v>207024</v>
      </c>
      <c r="J52" s="8">
        <f t="shared" si="4"/>
        <v>1296624</v>
      </c>
      <c r="K52" s="11">
        <v>980000</v>
      </c>
      <c r="L52" s="11">
        <f t="shared" si="5"/>
        <v>186200</v>
      </c>
      <c r="M52" s="11">
        <f t="shared" si="6"/>
        <v>1166200</v>
      </c>
      <c r="N52" s="16">
        <v>830000</v>
      </c>
      <c r="O52" s="16">
        <f t="shared" si="7"/>
        <v>157700</v>
      </c>
      <c r="P52" s="17">
        <f t="shared" si="8"/>
        <v>987700</v>
      </c>
    </row>
    <row r="53" spans="1:16" ht="38.25">
      <c r="A53" s="3">
        <v>48</v>
      </c>
      <c r="B53" s="29" t="s">
        <v>62</v>
      </c>
      <c r="C53" s="28" t="s">
        <v>16</v>
      </c>
      <c r="D53" s="3">
        <v>1</v>
      </c>
      <c r="E53" s="4">
        <f t="shared" si="0"/>
        <v>295133</v>
      </c>
      <c r="F53" s="4">
        <f t="shared" si="1"/>
        <v>56075</v>
      </c>
      <c r="G53" s="5">
        <f t="shared" si="2"/>
        <v>351208</v>
      </c>
      <c r="H53" s="7">
        <v>365400</v>
      </c>
      <c r="I53" s="7">
        <f t="shared" si="3"/>
        <v>69426</v>
      </c>
      <c r="J53" s="8">
        <f t="shared" si="4"/>
        <v>434826</v>
      </c>
      <c r="K53" s="11">
        <v>240000</v>
      </c>
      <c r="L53" s="11">
        <f t="shared" si="5"/>
        <v>45600</v>
      </c>
      <c r="M53" s="11">
        <f t="shared" si="6"/>
        <v>285600</v>
      </c>
      <c r="N53" s="16">
        <v>280000</v>
      </c>
      <c r="O53" s="16">
        <f t="shared" si="7"/>
        <v>53200</v>
      </c>
      <c r="P53" s="17">
        <f t="shared" si="8"/>
        <v>333200</v>
      </c>
    </row>
    <row r="54" spans="1:16" ht="38.25">
      <c r="A54" s="3">
        <v>49</v>
      </c>
      <c r="B54" s="29" t="s">
        <v>63</v>
      </c>
      <c r="C54" s="28" t="s">
        <v>16</v>
      </c>
      <c r="D54" s="3">
        <v>1</v>
      </c>
      <c r="E54" s="4">
        <f t="shared" si="0"/>
        <v>189402</v>
      </c>
      <c r="F54" s="4">
        <f t="shared" si="1"/>
        <v>35986</v>
      </c>
      <c r="G54" s="5">
        <f t="shared" si="2"/>
        <v>225388</v>
      </c>
      <c r="H54" s="7">
        <v>219300</v>
      </c>
      <c r="I54" s="7">
        <f t="shared" si="3"/>
        <v>41667</v>
      </c>
      <c r="J54" s="8">
        <f t="shared" si="4"/>
        <v>260967</v>
      </c>
      <c r="K54" s="11">
        <v>180000</v>
      </c>
      <c r="L54" s="11">
        <f t="shared" si="5"/>
        <v>34200</v>
      </c>
      <c r="M54" s="11">
        <f t="shared" si="6"/>
        <v>214200</v>
      </c>
      <c r="N54" s="16">
        <v>168906</v>
      </c>
      <c r="O54" s="16">
        <f t="shared" si="7"/>
        <v>32092</v>
      </c>
      <c r="P54" s="17">
        <f t="shared" si="8"/>
        <v>200998</v>
      </c>
    </row>
    <row r="55" spans="1:16" ht="76.5">
      <c r="A55" s="3">
        <v>50</v>
      </c>
      <c r="B55" s="29" t="s">
        <v>64</v>
      </c>
      <c r="C55" s="28" t="s">
        <v>65</v>
      </c>
      <c r="D55" s="3">
        <v>1</v>
      </c>
      <c r="E55" s="4">
        <f t="shared" si="0"/>
        <v>357733</v>
      </c>
      <c r="F55" s="4">
        <f t="shared" si="1"/>
        <v>67969</v>
      </c>
      <c r="G55" s="5">
        <f t="shared" si="2"/>
        <v>425702</v>
      </c>
      <c r="H55" s="7">
        <v>468200</v>
      </c>
      <c r="I55" s="7">
        <f t="shared" si="3"/>
        <v>88958</v>
      </c>
      <c r="J55" s="8">
        <f t="shared" si="4"/>
        <v>557158</v>
      </c>
      <c r="K55" s="11">
        <v>245000</v>
      </c>
      <c r="L55" s="11">
        <f t="shared" si="5"/>
        <v>46550</v>
      </c>
      <c r="M55" s="11">
        <f t="shared" si="6"/>
        <v>291550</v>
      </c>
      <c r="N55" s="16">
        <v>360000</v>
      </c>
      <c r="O55" s="16">
        <f t="shared" si="7"/>
        <v>68400</v>
      </c>
      <c r="P55" s="17">
        <f t="shared" si="8"/>
        <v>428400</v>
      </c>
    </row>
    <row r="56" spans="1:16" ht="63.75">
      <c r="A56" s="3">
        <v>51</v>
      </c>
      <c r="B56" s="29" t="s">
        <v>66</v>
      </c>
      <c r="C56" s="28" t="s">
        <v>25</v>
      </c>
      <c r="D56" s="3">
        <v>1</v>
      </c>
      <c r="E56" s="4">
        <f t="shared" si="0"/>
        <v>343000</v>
      </c>
      <c r="F56" s="4">
        <f t="shared" si="1"/>
        <v>65170</v>
      </c>
      <c r="G56" s="5">
        <f t="shared" si="2"/>
        <v>408170</v>
      </c>
      <c r="H56" s="7">
        <v>415000</v>
      </c>
      <c r="I56" s="7">
        <f t="shared" si="3"/>
        <v>78850</v>
      </c>
      <c r="J56" s="8">
        <f t="shared" si="4"/>
        <v>493850</v>
      </c>
      <c r="K56" s="11">
        <v>295000</v>
      </c>
      <c r="L56" s="11">
        <f t="shared" si="5"/>
        <v>56050</v>
      </c>
      <c r="M56" s="11">
        <f t="shared" si="6"/>
        <v>351050</v>
      </c>
      <c r="N56" s="16">
        <v>319000</v>
      </c>
      <c r="O56" s="16">
        <f t="shared" si="7"/>
        <v>60610</v>
      </c>
      <c r="P56" s="17">
        <f t="shared" si="8"/>
        <v>379610</v>
      </c>
    </row>
    <row r="57" spans="1:16" ht="25.5">
      <c r="A57" s="3">
        <v>52</v>
      </c>
      <c r="B57" s="29" t="s">
        <v>67</v>
      </c>
      <c r="C57" s="28" t="s">
        <v>25</v>
      </c>
      <c r="D57" s="3">
        <v>1</v>
      </c>
      <c r="E57" s="4">
        <f t="shared" si="0"/>
        <v>284067</v>
      </c>
      <c r="F57" s="4">
        <f t="shared" si="1"/>
        <v>53973</v>
      </c>
      <c r="G57" s="5">
        <f t="shared" si="2"/>
        <v>338040</v>
      </c>
      <c r="H57" s="7">
        <v>465000</v>
      </c>
      <c r="I57" s="7">
        <f t="shared" si="3"/>
        <v>88350</v>
      </c>
      <c r="J57" s="8">
        <f t="shared" si="4"/>
        <v>553350</v>
      </c>
      <c r="K57" s="11">
        <v>37200</v>
      </c>
      <c r="L57" s="11">
        <f t="shared" si="5"/>
        <v>7068</v>
      </c>
      <c r="M57" s="11">
        <f t="shared" si="6"/>
        <v>44268</v>
      </c>
      <c r="N57" s="16">
        <v>350000</v>
      </c>
      <c r="O57" s="16">
        <f t="shared" si="7"/>
        <v>66500</v>
      </c>
      <c r="P57" s="17">
        <f t="shared" si="8"/>
        <v>416500</v>
      </c>
    </row>
    <row r="58" spans="1:16" ht="25.5">
      <c r="A58" s="3">
        <v>53</v>
      </c>
      <c r="B58" s="29" t="s">
        <v>68</v>
      </c>
      <c r="C58" s="30" t="s">
        <v>54</v>
      </c>
      <c r="D58" s="3">
        <v>1</v>
      </c>
      <c r="E58" s="4">
        <f t="shared" si="0"/>
        <v>320067</v>
      </c>
      <c r="F58" s="4">
        <f t="shared" si="1"/>
        <v>60813</v>
      </c>
      <c r="G58" s="5">
        <f t="shared" si="2"/>
        <v>380880</v>
      </c>
      <c r="H58" s="7">
        <v>362000</v>
      </c>
      <c r="I58" s="7">
        <f t="shared" si="3"/>
        <v>68780</v>
      </c>
      <c r="J58" s="8">
        <f t="shared" si="4"/>
        <v>430780</v>
      </c>
      <c r="K58" s="11">
        <v>320000</v>
      </c>
      <c r="L58" s="11">
        <f t="shared" si="5"/>
        <v>60800</v>
      </c>
      <c r="M58" s="11">
        <f t="shared" si="6"/>
        <v>380800</v>
      </c>
      <c r="N58" s="16">
        <v>278200</v>
      </c>
      <c r="O58" s="16">
        <f t="shared" si="7"/>
        <v>52858</v>
      </c>
      <c r="P58" s="17">
        <f t="shared" si="8"/>
        <v>331058</v>
      </c>
    </row>
    <row r="59" spans="1:16" ht="51">
      <c r="A59" s="3">
        <v>54</v>
      </c>
      <c r="B59" s="29" t="s">
        <v>69</v>
      </c>
      <c r="C59" s="28" t="s">
        <v>16</v>
      </c>
      <c r="D59" s="3">
        <v>1</v>
      </c>
      <c r="E59" s="4">
        <f t="shared" si="0"/>
        <v>4954594</v>
      </c>
      <c r="F59" s="4">
        <f t="shared" si="1"/>
        <v>941373</v>
      </c>
      <c r="G59" s="5">
        <f t="shared" si="2"/>
        <v>5895967</v>
      </c>
      <c r="H59" s="7">
        <v>5218000</v>
      </c>
      <c r="I59" s="7">
        <f t="shared" si="3"/>
        <v>991420</v>
      </c>
      <c r="J59" s="8">
        <f t="shared" si="4"/>
        <v>6209420</v>
      </c>
      <c r="K59" s="11">
        <v>5028000</v>
      </c>
      <c r="L59" s="11">
        <f t="shared" si="5"/>
        <v>955320</v>
      </c>
      <c r="M59" s="11">
        <f t="shared" si="6"/>
        <v>5983320</v>
      </c>
      <c r="N59" s="16">
        <v>4617781</v>
      </c>
      <c r="O59" s="16">
        <f t="shared" si="7"/>
        <v>877378</v>
      </c>
      <c r="P59" s="17">
        <f t="shared" si="8"/>
        <v>5495159</v>
      </c>
    </row>
    <row r="60" spans="1:16" ht="63.75">
      <c r="A60" s="3">
        <v>55</v>
      </c>
      <c r="B60" s="29" t="s">
        <v>70</v>
      </c>
      <c r="C60" s="28" t="s">
        <v>16</v>
      </c>
      <c r="D60" s="3">
        <v>1</v>
      </c>
      <c r="E60" s="4">
        <f t="shared" si="0"/>
        <v>2384767</v>
      </c>
      <c r="F60" s="4">
        <f t="shared" si="1"/>
        <v>453106</v>
      </c>
      <c r="G60" s="5">
        <f t="shared" si="2"/>
        <v>2837873</v>
      </c>
      <c r="H60" s="7">
        <v>452300</v>
      </c>
      <c r="I60" s="7">
        <f t="shared" si="3"/>
        <v>85937</v>
      </c>
      <c r="J60" s="8">
        <f t="shared" si="4"/>
        <v>538237</v>
      </c>
      <c r="K60" s="11">
        <v>2850000</v>
      </c>
      <c r="L60" s="11">
        <f t="shared" si="5"/>
        <v>541500</v>
      </c>
      <c r="M60" s="11">
        <f t="shared" si="6"/>
        <v>3391500</v>
      </c>
      <c r="N60" s="16">
        <v>3852000</v>
      </c>
      <c r="O60" s="16">
        <f t="shared" si="7"/>
        <v>731880</v>
      </c>
      <c r="P60" s="17">
        <f t="shared" si="8"/>
        <v>4583880</v>
      </c>
    </row>
    <row r="61" spans="1:16" ht="63.75">
      <c r="A61" s="3">
        <v>56</v>
      </c>
      <c r="B61" s="29" t="s">
        <v>71</v>
      </c>
      <c r="C61" s="28" t="s">
        <v>16</v>
      </c>
      <c r="D61" s="3">
        <v>1</v>
      </c>
      <c r="E61" s="4">
        <f t="shared" si="0"/>
        <v>4252967</v>
      </c>
      <c r="F61" s="4">
        <f t="shared" si="1"/>
        <v>808064</v>
      </c>
      <c r="G61" s="5">
        <f t="shared" si="2"/>
        <v>5061031</v>
      </c>
      <c r="H61" s="7">
        <v>4718300</v>
      </c>
      <c r="I61" s="7">
        <f t="shared" si="3"/>
        <v>896477</v>
      </c>
      <c r="J61" s="8">
        <f t="shared" si="4"/>
        <v>5614777</v>
      </c>
      <c r="K61" s="11">
        <v>3865000</v>
      </c>
      <c r="L61" s="11">
        <f t="shared" si="5"/>
        <v>734350</v>
      </c>
      <c r="M61" s="11">
        <f t="shared" si="6"/>
        <v>4599350</v>
      </c>
      <c r="N61" s="16">
        <v>4175600</v>
      </c>
      <c r="O61" s="16">
        <f t="shared" si="7"/>
        <v>793364</v>
      </c>
      <c r="P61" s="17">
        <f t="shared" si="8"/>
        <v>4968964</v>
      </c>
    </row>
    <row r="62" spans="1:16" ht="51">
      <c r="A62" s="3">
        <v>57</v>
      </c>
      <c r="B62" s="29" t="s">
        <v>72</v>
      </c>
      <c r="C62" s="28" t="s">
        <v>16</v>
      </c>
      <c r="D62" s="3">
        <v>1</v>
      </c>
      <c r="E62" s="4">
        <f t="shared" si="0"/>
        <v>3709000</v>
      </c>
      <c r="F62" s="4">
        <f t="shared" si="1"/>
        <v>704710</v>
      </c>
      <c r="G62" s="5">
        <f t="shared" si="2"/>
        <v>4413710</v>
      </c>
      <c r="H62" s="7">
        <v>4325000</v>
      </c>
      <c r="I62" s="7">
        <f t="shared" si="3"/>
        <v>821750</v>
      </c>
      <c r="J62" s="8">
        <f t="shared" si="4"/>
        <v>5146750</v>
      </c>
      <c r="K62" s="11">
        <v>2950000</v>
      </c>
      <c r="L62" s="11">
        <f t="shared" si="5"/>
        <v>560500</v>
      </c>
      <c r="M62" s="11">
        <f t="shared" si="6"/>
        <v>3510500</v>
      </c>
      <c r="N62" s="16">
        <v>3852000</v>
      </c>
      <c r="O62" s="16">
        <f t="shared" si="7"/>
        <v>731880</v>
      </c>
      <c r="P62" s="17">
        <f t="shared" si="8"/>
        <v>4583880</v>
      </c>
    </row>
    <row r="63" spans="1:16" ht="51">
      <c r="A63" s="3">
        <v>58</v>
      </c>
      <c r="B63" s="29" t="s">
        <v>73</v>
      </c>
      <c r="C63" s="28" t="s">
        <v>16</v>
      </c>
      <c r="D63" s="3">
        <v>1</v>
      </c>
      <c r="E63" s="4">
        <f t="shared" si="0"/>
        <v>1755067</v>
      </c>
      <c r="F63" s="4">
        <f t="shared" si="1"/>
        <v>333463</v>
      </c>
      <c r="G63" s="5">
        <f t="shared" si="2"/>
        <v>2088530</v>
      </c>
      <c r="H63" s="7">
        <v>2085200</v>
      </c>
      <c r="I63" s="7">
        <f t="shared" si="3"/>
        <v>396188</v>
      </c>
      <c r="J63" s="8">
        <f t="shared" si="4"/>
        <v>2481388</v>
      </c>
      <c r="K63" s="11">
        <v>1380000</v>
      </c>
      <c r="L63" s="11">
        <f t="shared" si="5"/>
        <v>262200</v>
      </c>
      <c r="M63" s="11">
        <f t="shared" si="6"/>
        <v>1642200</v>
      </c>
      <c r="N63" s="16">
        <v>1800000</v>
      </c>
      <c r="O63" s="16">
        <f t="shared" si="7"/>
        <v>342000</v>
      </c>
      <c r="P63" s="17">
        <f t="shared" si="8"/>
        <v>2142000</v>
      </c>
    </row>
    <row r="64" spans="1:16" ht="38.25">
      <c r="A64" s="3">
        <v>59</v>
      </c>
      <c r="B64" s="29" t="s">
        <v>74</v>
      </c>
      <c r="C64" s="28" t="s">
        <v>16</v>
      </c>
      <c r="D64" s="3">
        <v>1</v>
      </c>
      <c r="E64" s="4">
        <f t="shared" si="0"/>
        <v>1429000</v>
      </c>
      <c r="F64" s="4">
        <f t="shared" si="1"/>
        <v>271510</v>
      </c>
      <c r="G64" s="5">
        <f t="shared" si="2"/>
        <v>1700510</v>
      </c>
      <c r="H64" s="7">
        <v>1820000</v>
      </c>
      <c r="I64" s="7">
        <f t="shared" si="3"/>
        <v>345800</v>
      </c>
      <c r="J64" s="8">
        <f t="shared" si="4"/>
        <v>2165800</v>
      </c>
      <c r="K64" s="11">
        <v>942000</v>
      </c>
      <c r="L64" s="11">
        <f t="shared" si="5"/>
        <v>178980</v>
      </c>
      <c r="M64" s="11">
        <f t="shared" si="6"/>
        <v>1120980</v>
      </c>
      <c r="N64" s="16">
        <v>1525000</v>
      </c>
      <c r="O64" s="16">
        <f t="shared" si="7"/>
        <v>289750</v>
      </c>
      <c r="P64" s="17">
        <f t="shared" si="8"/>
        <v>1814750</v>
      </c>
    </row>
    <row r="65" spans="1:16" ht="25.5">
      <c r="A65" s="3">
        <v>60</v>
      </c>
      <c r="B65" s="29" t="s">
        <v>75</v>
      </c>
      <c r="C65" s="28" t="s">
        <v>25</v>
      </c>
      <c r="D65" s="3">
        <v>1</v>
      </c>
      <c r="E65" s="4">
        <f t="shared" si="0"/>
        <v>323333</v>
      </c>
      <c r="F65" s="4">
        <f t="shared" si="1"/>
        <v>61433</v>
      </c>
      <c r="G65" s="5">
        <f t="shared" si="2"/>
        <v>384766</v>
      </c>
      <c r="H65" s="7">
        <v>365000</v>
      </c>
      <c r="I65" s="7">
        <f t="shared" si="3"/>
        <v>69350</v>
      </c>
      <c r="J65" s="8">
        <f t="shared" si="4"/>
        <v>434350</v>
      </c>
      <c r="K65" s="11">
        <v>295000</v>
      </c>
      <c r="L65" s="11">
        <f t="shared" si="5"/>
        <v>56050</v>
      </c>
      <c r="M65" s="11">
        <f t="shared" si="6"/>
        <v>351050</v>
      </c>
      <c r="N65" s="16">
        <v>310000</v>
      </c>
      <c r="O65" s="16">
        <f t="shared" si="7"/>
        <v>58900</v>
      </c>
      <c r="P65" s="17">
        <f t="shared" si="8"/>
        <v>368900</v>
      </c>
    </row>
    <row r="66" spans="1:16" ht="25.5">
      <c r="A66" s="3">
        <v>61</v>
      </c>
      <c r="B66" s="29" t="s">
        <v>76</v>
      </c>
      <c r="C66" s="28" t="s">
        <v>25</v>
      </c>
      <c r="D66" s="3">
        <v>1</v>
      </c>
      <c r="E66" s="4">
        <f t="shared" si="0"/>
        <v>353333</v>
      </c>
      <c r="F66" s="4">
        <f t="shared" si="1"/>
        <v>67133</v>
      </c>
      <c r="G66" s="5">
        <f t="shared" si="2"/>
        <v>420466</v>
      </c>
      <c r="H66" s="7">
        <v>395000</v>
      </c>
      <c r="I66" s="7">
        <f t="shared" si="3"/>
        <v>75050</v>
      </c>
      <c r="J66" s="8">
        <f t="shared" si="4"/>
        <v>470050</v>
      </c>
      <c r="K66" s="11">
        <v>315000</v>
      </c>
      <c r="L66" s="11">
        <f t="shared" si="5"/>
        <v>59850</v>
      </c>
      <c r="M66" s="11">
        <f t="shared" si="6"/>
        <v>374850</v>
      </c>
      <c r="N66" s="16">
        <v>350000</v>
      </c>
      <c r="O66" s="16">
        <f t="shared" si="7"/>
        <v>66500</v>
      </c>
      <c r="P66" s="17">
        <f t="shared" si="8"/>
        <v>416500</v>
      </c>
    </row>
    <row r="67" spans="1:16" ht="25.5">
      <c r="A67" s="3">
        <v>62</v>
      </c>
      <c r="B67" s="29" t="s">
        <v>77</v>
      </c>
      <c r="C67" s="28" t="s">
        <v>25</v>
      </c>
      <c r="D67" s="3">
        <v>1</v>
      </c>
      <c r="E67" s="4">
        <f t="shared" si="0"/>
        <v>514800</v>
      </c>
      <c r="F67" s="4">
        <f t="shared" si="1"/>
        <v>97812</v>
      </c>
      <c r="G67" s="5">
        <f t="shared" si="2"/>
        <v>612612</v>
      </c>
      <c r="H67" s="7">
        <v>553000</v>
      </c>
      <c r="I67" s="7">
        <f t="shared" si="3"/>
        <v>105070</v>
      </c>
      <c r="J67" s="8">
        <f t="shared" si="4"/>
        <v>658070</v>
      </c>
      <c r="K67" s="11">
        <v>502300</v>
      </c>
      <c r="L67" s="11">
        <f t="shared" si="5"/>
        <v>95437</v>
      </c>
      <c r="M67" s="11">
        <f t="shared" si="6"/>
        <v>597737</v>
      </c>
      <c r="N67" s="16">
        <v>489100</v>
      </c>
      <c r="O67" s="16">
        <f t="shared" si="7"/>
        <v>92929</v>
      </c>
      <c r="P67" s="17">
        <f t="shared" si="8"/>
        <v>582029</v>
      </c>
    </row>
    <row r="68" spans="1:16" ht="25.5">
      <c r="A68" s="3">
        <v>63</v>
      </c>
      <c r="B68" s="29" t="s">
        <v>78</v>
      </c>
      <c r="C68" s="28" t="s">
        <v>25</v>
      </c>
      <c r="D68" s="3">
        <v>1</v>
      </c>
      <c r="E68" s="4">
        <f t="shared" si="0"/>
        <v>508967</v>
      </c>
      <c r="F68" s="4">
        <f t="shared" si="1"/>
        <v>96704</v>
      </c>
      <c r="G68" s="5">
        <f t="shared" si="2"/>
        <v>605671</v>
      </c>
      <c r="H68" s="7">
        <v>549300</v>
      </c>
      <c r="I68" s="7">
        <f t="shared" si="3"/>
        <v>104367</v>
      </c>
      <c r="J68" s="8">
        <f t="shared" si="4"/>
        <v>653667</v>
      </c>
      <c r="K68" s="11">
        <v>465000</v>
      </c>
      <c r="L68" s="11">
        <f t="shared" si="5"/>
        <v>88350</v>
      </c>
      <c r="M68" s="11">
        <f t="shared" si="6"/>
        <v>553350</v>
      </c>
      <c r="N68" s="16">
        <v>512600</v>
      </c>
      <c r="O68" s="16">
        <f t="shared" si="7"/>
        <v>97394</v>
      </c>
      <c r="P68" s="17">
        <f t="shared" si="8"/>
        <v>609994</v>
      </c>
    </row>
    <row r="69" spans="1:16" ht="25.5">
      <c r="A69" s="3">
        <v>64</v>
      </c>
      <c r="B69" s="29" t="s">
        <v>79</v>
      </c>
      <c r="C69" s="28" t="s">
        <v>25</v>
      </c>
      <c r="D69" s="3">
        <v>1</v>
      </c>
      <c r="E69" s="4">
        <f t="shared" si="0"/>
        <v>556167</v>
      </c>
      <c r="F69" s="4">
        <f t="shared" si="1"/>
        <v>105672</v>
      </c>
      <c r="G69" s="5">
        <f t="shared" si="2"/>
        <v>661839</v>
      </c>
      <c r="H69" s="7">
        <v>678500</v>
      </c>
      <c r="I69" s="7">
        <f t="shared" si="3"/>
        <v>128915</v>
      </c>
      <c r="J69" s="8">
        <f t="shared" si="4"/>
        <v>807415</v>
      </c>
      <c r="K69" s="11">
        <v>410000</v>
      </c>
      <c r="L69" s="11">
        <f t="shared" si="5"/>
        <v>77900</v>
      </c>
      <c r="M69" s="11">
        <f t="shared" si="6"/>
        <v>487900</v>
      </c>
      <c r="N69" s="16">
        <v>580000</v>
      </c>
      <c r="O69" s="16">
        <f t="shared" si="7"/>
        <v>110200</v>
      </c>
      <c r="P69" s="17">
        <f t="shared" si="8"/>
        <v>690200</v>
      </c>
    </row>
    <row r="70" spans="1:16" ht="25.5">
      <c r="A70" s="3">
        <v>65</v>
      </c>
      <c r="B70" s="29" t="s">
        <v>80</v>
      </c>
      <c r="C70" s="28" t="s">
        <v>25</v>
      </c>
      <c r="D70" s="3">
        <v>1</v>
      </c>
      <c r="E70" s="4">
        <f t="shared" si="0"/>
        <v>780700</v>
      </c>
      <c r="F70" s="4">
        <f t="shared" si="1"/>
        <v>148333</v>
      </c>
      <c r="G70" s="5">
        <f t="shared" si="2"/>
        <v>929033</v>
      </c>
      <c r="H70" s="7">
        <v>896300</v>
      </c>
      <c r="I70" s="7">
        <f t="shared" si="3"/>
        <v>170297</v>
      </c>
      <c r="J70" s="8">
        <f t="shared" si="4"/>
        <v>1066597</v>
      </c>
      <c r="K70" s="11">
        <v>652000</v>
      </c>
      <c r="L70" s="11">
        <f t="shared" si="5"/>
        <v>123880</v>
      </c>
      <c r="M70" s="11">
        <f t="shared" si="6"/>
        <v>775880</v>
      </c>
      <c r="N70" s="16">
        <v>793800</v>
      </c>
      <c r="O70" s="16">
        <f t="shared" si="7"/>
        <v>150822</v>
      </c>
      <c r="P70" s="17">
        <f t="shared" si="8"/>
        <v>944622</v>
      </c>
    </row>
    <row r="71" spans="1:16" ht="38.25">
      <c r="A71" s="3">
        <v>66</v>
      </c>
      <c r="B71" s="29" t="s">
        <v>81</v>
      </c>
      <c r="C71" s="28" t="s">
        <v>16</v>
      </c>
      <c r="D71" s="3">
        <v>1</v>
      </c>
      <c r="E71" s="4">
        <f t="shared" ref="E71:E73" si="9">ROUND(((H71+K71+N71)/3),0)</f>
        <v>147500</v>
      </c>
      <c r="F71" s="4">
        <f t="shared" ref="F71:F73" si="10">ROUND((E71*19%),0)</f>
        <v>28025</v>
      </c>
      <c r="G71" s="5">
        <f t="shared" ref="G71:G73" si="11">ROUND(D71*(E71+F71),0)</f>
        <v>175525</v>
      </c>
      <c r="H71" s="7">
        <v>169500</v>
      </c>
      <c r="I71" s="7">
        <f t="shared" ref="I71:I73" si="12">ROUND((H71*19%),0)</f>
        <v>32205</v>
      </c>
      <c r="J71" s="8">
        <f t="shared" ref="J71:J73" si="13">ROUND((D71*(H71+I71)),0)</f>
        <v>201705</v>
      </c>
      <c r="K71" s="11">
        <v>123000</v>
      </c>
      <c r="L71" s="11">
        <f t="shared" ref="L71:L73" si="14">ROUND((K71*19%),0)</f>
        <v>23370</v>
      </c>
      <c r="M71" s="11">
        <f t="shared" ref="M71:M73" si="15">ROUND(D71*(K71+L71),0)</f>
        <v>146370</v>
      </c>
      <c r="N71" s="16">
        <v>150000</v>
      </c>
      <c r="O71" s="16">
        <f t="shared" ref="O71:O73" si="16">ROUND((N71*19%),0)</f>
        <v>28500</v>
      </c>
      <c r="P71" s="17">
        <f t="shared" ref="P71:P73" si="17">ROUND(D71*(N71+O71),0)</f>
        <v>178500</v>
      </c>
    </row>
    <row r="72" spans="1:16" ht="38.25">
      <c r="A72" s="3">
        <v>67</v>
      </c>
      <c r="B72" s="29" t="s">
        <v>82</v>
      </c>
      <c r="C72" s="28" t="s">
        <v>25</v>
      </c>
      <c r="D72" s="3">
        <v>1</v>
      </c>
      <c r="E72" s="4">
        <f t="shared" si="9"/>
        <v>1246667</v>
      </c>
      <c r="F72" s="4">
        <f t="shared" ref="F72" si="18">ROUND((E72*19%),0)</f>
        <v>236867</v>
      </c>
      <c r="G72" s="5">
        <f t="shared" si="11"/>
        <v>1483534</v>
      </c>
      <c r="H72" s="7">
        <v>1496000</v>
      </c>
      <c r="I72" s="7">
        <f t="shared" ref="I72" si="19">ROUND((H72*19%),0)</f>
        <v>284240</v>
      </c>
      <c r="J72" s="8">
        <f t="shared" si="13"/>
        <v>1780240</v>
      </c>
      <c r="K72" s="11">
        <v>920000</v>
      </c>
      <c r="L72" s="11">
        <f t="shared" ref="L72" si="20">ROUND((K72*19%),0)</f>
        <v>174800</v>
      </c>
      <c r="M72" s="11">
        <f t="shared" si="15"/>
        <v>1094800</v>
      </c>
      <c r="N72" s="16">
        <v>1324000</v>
      </c>
      <c r="O72" s="16">
        <f t="shared" ref="O72" si="21">ROUND((N72*19%),0)</f>
        <v>251560</v>
      </c>
      <c r="P72" s="17">
        <f t="shared" si="17"/>
        <v>1575560</v>
      </c>
    </row>
    <row r="73" spans="1:16" ht="12.75">
      <c r="A73" s="3">
        <v>68</v>
      </c>
      <c r="B73" s="29" t="s">
        <v>83</v>
      </c>
      <c r="C73" s="28" t="s">
        <v>25</v>
      </c>
      <c r="D73" s="3">
        <v>1</v>
      </c>
      <c r="E73" s="4">
        <f t="shared" si="9"/>
        <v>177500</v>
      </c>
      <c r="F73" s="4">
        <f t="shared" si="10"/>
        <v>33725</v>
      </c>
      <c r="G73" s="5">
        <f t="shared" si="11"/>
        <v>211225</v>
      </c>
      <c r="H73" s="7">
        <v>182500</v>
      </c>
      <c r="I73" s="7">
        <f t="shared" si="12"/>
        <v>34675</v>
      </c>
      <c r="J73" s="8">
        <f t="shared" si="13"/>
        <v>217175</v>
      </c>
      <c r="K73" s="11">
        <v>185000</v>
      </c>
      <c r="L73" s="11">
        <f t="shared" si="14"/>
        <v>35150</v>
      </c>
      <c r="M73" s="11">
        <f t="shared" si="15"/>
        <v>220150</v>
      </c>
      <c r="N73" s="16">
        <v>165000</v>
      </c>
      <c r="O73" s="16">
        <f t="shared" si="16"/>
        <v>31350</v>
      </c>
      <c r="P73" s="17">
        <f t="shared" si="17"/>
        <v>196350</v>
      </c>
    </row>
    <row r="74" spans="1:16" s="23" customFormat="1" ht="12.75">
      <c r="A74" s="13"/>
      <c r="B74" s="13" t="s">
        <v>86</v>
      </c>
      <c r="C74" s="13"/>
      <c r="D74" s="13"/>
      <c r="E74" s="14">
        <f>SUM(E6:E73)</f>
        <v>41821207</v>
      </c>
      <c r="F74" s="13"/>
      <c r="G74" s="25">
        <f>SUM(G6:G73)</f>
        <v>49767231</v>
      </c>
      <c r="H74" s="9">
        <f>SUM(H6:H73)</f>
        <v>46039200</v>
      </c>
      <c r="I74" s="9"/>
      <c r="J74" s="9">
        <f>SUM(J6:J73)</f>
        <v>54786648</v>
      </c>
      <c r="K74" s="19">
        <f>SUM(K6:K73)</f>
        <v>38080700</v>
      </c>
      <c r="L74" s="12"/>
      <c r="M74" s="12">
        <f>SUM(M6:M73)</f>
        <v>45316033</v>
      </c>
      <c r="N74" s="26">
        <f>SUM(N6:N73)</f>
        <v>41343728</v>
      </c>
      <c r="O74" s="18"/>
      <c r="P74" s="18">
        <f>SUM(P6:P73)</f>
        <v>49199032</v>
      </c>
    </row>
    <row r="76" spans="1:16">
      <c r="G76" s="24"/>
    </row>
  </sheetData>
  <mergeCells count="6">
    <mergeCell ref="A2:P2"/>
    <mergeCell ref="A3:P3"/>
    <mergeCell ref="E4:G4"/>
    <mergeCell ref="H4:J4"/>
    <mergeCell ref="K4:M4"/>
    <mergeCell ref="N4:P4"/>
  </mergeCells>
  <pageMargins left="0.7" right="0.7" top="0.75" bottom="0.75" header="0.3" footer="0.3"/>
  <pageSetup scale="76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Omaira Cossio Mena</dc:creator>
  <cp:keywords/>
  <dc:description/>
  <cp:lastModifiedBy>Monica Jaqueline Durango Castro</cp:lastModifiedBy>
  <cp:revision/>
  <dcterms:created xsi:type="dcterms:W3CDTF">2025-02-04T21:10:26Z</dcterms:created>
  <dcterms:modified xsi:type="dcterms:W3CDTF">2026-05-20T15:43:45Z</dcterms:modified>
  <cp:category/>
  <cp:contentStatus/>
</cp:coreProperties>
</file>