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PERSONAL\Downloads\"/>
    </mc:Choice>
  </mc:AlternateContent>
  <xr:revisionPtr revIDLastSave="0" documentId="13_ncr:1_{2DD18295-AFCD-4A6E-8DA3-FFCEB398D8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LACIÓN GENERAL" sheetId="1" r:id="rId1"/>
    <sheet name="ACCIDENTES PERSONALES" sheetId="10" r:id="rId2"/>
    <sheet name="RELACIÓN AUTOS" sheetId="2" r:id="rId3"/>
    <sheet name="BIENES ENTREGADOS EN COMODATO" sheetId="9" r:id="rId4"/>
    <sheet name="RELACIÓN SOAT" sheetId="3" r:id="rId5"/>
    <sheet name="RELACION CARGOS POLIZA MANEJO" sheetId="4" r:id="rId6"/>
    <sheet name="RELACION SERVIDORES PUBLICOS" sheetId="5" r:id="rId7"/>
    <sheet name="RELACION EDIFICIO" sheetId="8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9" l="1"/>
  <c r="I6" i="2"/>
  <c r="E18" i="1"/>
  <c r="D2" i="8"/>
  <c r="C2" i="8"/>
  <c r="D4" i="1" l="1"/>
  <c r="D5" i="1"/>
  <c r="D6" i="1"/>
  <c r="D7" i="1"/>
  <c r="D8" i="1"/>
  <c r="D9" i="1"/>
  <c r="E11" i="1"/>
  <c r="D3" i="1"/>
  <c r="E12" i="1"/>
  <c r="E10" i="1"/>
  <c r="E3" i="1" l="1"/>
</calcChain>
</file>

<file path=xl/sharedStrings.xml><?xml version="1.0" encoding="utf-8"?>
<sst xmlns="http://schemas.openxmlformats.org/spreadsheetml/2006/main" count="117" uniqueCount="81">
  <si>
    <t>RAMO</t>
  </si>
  <si>
    <t>ITEM/PLACAS</t>
  </si>
  <si>
    <t>VALOR ASEGURADO</t>
  </si>
  <si>
    <t>TOTAL VALOR ASEGURADO</t>
  </si>
  <si>
    <t>TODO RIESGO DAÑOS MATERIALES</t>
  </si>
  <si>
    <t>EDIFICIO</t>
  </si>
  <si>
    <t>MAQUINARIA Y EQUIPO</t>
  </si>
  <si>
    <t>MUEBLES Y ENSERES</t>
  </si>
  <si>
    <t>EQUIPOS MEDICOS</t>
  </si>
  <si>
    <t>MANEJO</t>
  </si>
  <si>
    <t>DAÑOS A TERCEROS</t>
  </si>
  <si>
    <t>TODO RIESGO AUTOMOVILES</t>
  </si>
  <si>
    <t>AUTOMOVILES</t>
  </si>
  <si>
    <t>SOAT</t>
  </si>
  <si>
    <t>ACCIEDENTES PERSONALES</t>
  </si>
  <si>
    <t>ACCIDENTES PERSONALES</t>
  </si>
  <si>
    <t>100 SMMLV</t>
  </si>
  <si>
    <t>RCE PLO</t>
  </si>
  <si>
    <t xml:space="preserve">RC SERVIDORES PÚBLICOS </t>
  </si>
  <si>
    <t>SERVIDORES PÚBLICOS</t>
  </si>
  <si>
    <t>LOS DE LEY</t>
  </si>
  <si>
    <t>TIPO</t>
  </si>
  <si>
    <t>PLACA</t>
  </si>
  <si>
    <t>MARCA</t>
  </si>
  <si>
    <t>MODELO</t>
  </si>
  <si>
    <t>SERVICIO</t>
  </si>
  <si>
    <t>MOTOR</t>
  </si>
  <si>
    <t>No. CHASIS</t>
  </si>
  <si>
    <t>MICROBUS NKR</t>
  </si>
  <si>
    <t>OLM030</t>
  </si>
  <si>
    <t>CHEVROLET</t>
  </si>
  <si>
    <t>OFICIAL</t>
  </si>
  <si>
    <t>2L2046</t>
  </si>
  <si>
    <t>9GCNMR8 56HB0098 18</t>
  </si>
  <si>
    <t>CAMIONETA D-MAX</t>
  </si>
  <si>
    <t>ODU999</t>
  </si>
  <si>
    <t>NK9696</t>
  </si>
  <si>
    <t>8LBETF3 WXG0385 304</t>
  </si>
  <si>
    <t>OET275</t>
  </si>
  <si>
    <t>CAMIONETA AV-6D</t>
  </si>
  <si>
    <t>FOTON</t>
  </si>
  <si>
    <t>N028316</t>
  </si>
  <si>
    <t>LVAV2MAB4RC002005</t>
  </si>
  <si>
    <t>VENCIMIENTO</t>
  </si>
  <si>
    <t>MERCANCIAS TR (BICICLETAS)</t>
  </si>
  <si>
    <t>CARGOS POLIZA DE MANEJO</t>
  </si>
  <si>
    <t xml:space="preserve">DIRECCION </t>
  </si>
  <si>
    <t xml:space="preserve"> VALOR ASEGURADO EN EDIFICACION </t>
  </si>
  <si>
    <t>No DE PISOS</t>
  </si>
  <si>
    <t>CARRO EN DESUSO</t>
  </si>
  <si>
    <t xml:space="preserve">GERENTE </t>
  </si>
  <si>
    <t>DIRECCION  ADMINSITRATIVA Y FINANCIERA</t>
  </si>
  <si>
    <t xml:space="preserve">DIRECCION DEPORTIVA Y RECREATIVA </t>
  </si>
  <si>
    <t>TESORERIA</t>
  </si>
  <si>
    <t xml:space="preserve">SERVIDORES PUBLICOS </t>
  </si>
  <si>
    <t xml:space="preserve">SECRETARIO DE GERENCIA </t>
  </si>
  <si>
    <t xml:space="preserve">CONTROL INTERNO </t>
  </si>
  <si>
    <t xml:space="preserve">PROFESIONAL UNIVERSITARIO </t>
  </si>
  <si>
    <t xml:space="preserve">Calle 18 No. 7-30 barrio interlaken </t>
  </si>
  <si>
    <t xml:space="preserve">uno </t>
  </si>
  <si>
    <t>INFIDELIDAD DE RIESGOS FINANCIEROS</t>
  </si>
  <si>
    <t>EQUIPOS DEPORTIVOS ENTREGADOS EN COMODATO</t>
  </si>
  <si>
    <t>FECHA DE INICIO DE VIGENCIA</t>
  </si>
  <si>
    <t>INDICE DE VARIACION DEL 10%</t>
  </si>
  <si>
    <t>VIGENCIAS</t>
  </si>
  <si>
    <t>365 DIAS</t>
  </si>
  <si>
    <t>INDICE DE VARIACION 10%</t>
  </si>
  <si>
    <t>TOTAL</t>
  </si>
  <si>
    <t xml:space="preserve"> LOS DE LEY </t>
  </si>
  <si>
    <t xml:space="preserve">VALOR ASEGURADO </t>
  </si>
  <si>
    <t>FECHA DE FIN DE VIGENCIA</t>
  </si>
  <si>
    <t>VIGENCIA</t>
  </si>
  <si>
    <t>28/06/2026 A LAS 00:00 HORAS</t>
  </si>
  <si>
    <t>27/06/2026 A LAS 00:00 HORAS</t>
  </si>
  <si>
    <t>01/07/2026 A LAS 00:00 HORAS</t>
  </si>
  <si>
    <t xml:space="preserve">GIMNASIOS </t>
  </si>
  <si>
    <t>UBICACIÓN</t>
  </si>
  <si>
    <t>VALOR</t>
  </si>
  <si>
    <t>MUICIPIO CAJAMARCA</t>
  </si>
  <si>
    <t xml:space="preserve">MUNICIPIO COELLO </t>
  </si>
  <si>
    <t>CIUDAD DE IBAGUE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</si>
</sst>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rgb="FF000000"/>
      <name val="Century Gothic"/>
      <family val="1"/>
    </font>
    <font>
      <sz val="11"/>
      <name val="Calibri"/>
      <family val="2"/>
      <scheme val="minor"/>
    </font>
    <font>
      <b/>
      <sz val="11"/>
      <color theme="1"/>
      <name val="Calibri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4" fontId="0" fillId="0" borderId="1" xfId="1" applyFont="1" applyFill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44" fontId="2" fillId="0" borderId="1" xfId="1" applyFont="1" applyBorder="1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14" fontId="0" fillId="0" borderId="1" xfId="0" applyNumberFormat="1" applyBorder="1"/>
    <xf numFmtId="0" fontId="4" fillId="0" borderId="1" xfId="0" applyFont="1" applyBorder="1" applyAlignment="1">
      <alignment horizontal="center" vertical="center" wrapText="1"/>
    </xf>
    <xf numFmtId="44" fontId="0" fillId="0" borderId="0" xfId="0" applyNumberFormat="1"/>
    <xf numFmtId="0" fontId="2" fillId="0" borderId="0" xfId="0" applyFont="1"/>
    <xf numFmtId="164" fontId="2" fillId="0" borderId="1" xfId="1" applyNumberFormat="1" applyFont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6" fontId="0" fillId="0" borderId="1" xfId="0" applyNumberFormat="1" applyBorder="1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0" fillId="0" borderId="2" xfId="1" applyFont="1" applyFill="1" applyBorder="1" applyAlignment="1">
      <alignment horizontal="center" vertical="center"/>
    </xf>
    <xf numFmtId="44" fontId="0" fillId="0" borderId="3" xfId="1" applyFon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 vertical="center"/>
    </xf>
    <xf numFmtId="44" fontId="2" fillId="0" borderId="2" xfId="1" applyFont="1" applyFill="1" applyBorder="1" applyAlignment="1">
      <alignment horizontal="center" vertical="center"/>
    </xf>
    <xf numFmtId="44" fontId="2" fillId="0" borderId="3" xfId="1" applyFont="1" applyFill="1" applyBorder="1" applyAlignment="1">
      <alignment horizontal="center" vertical="center"/>
    </xf>
    <xf numFmtId="44" fontId="2" fillId="0" borderId="4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6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8"/>
  <sheetViews>
    <sheetView tabSelected="1" workbookViewId="0">
      <selection activeCell="L18" sqref="L18"/>
    </sheetView>
  </sheetViews>
  <sheetFormatPr baseColWidth="10" defaultRowHeight="15" x14ac:dyDescent="0.25"/>
  <cols>
    <col min="1" max="1" width="15" customWidth="1"/>
    <col min="2" max="2" width="29.85546875" style="19" customWidth="1"/>
    <col min="3" max="3" width="19.140625" customWidth="1"/>
    <col min="4" max="4" width="18.28515625" customWidth="1"/>
    <col min="5" max="5" width="16.42578125" customWidth="1"/>
    <col min="6" max="6" width="28" style="20" bestFit="1" customWidth="1"/>
    <col min="7" max="7" width="10.85546875" customWidth="1"/>
  </cols>
  <sheetData>
    <row r="2" spans="1:7" ht="45" x14ac:dyDescent="0.25">
      <c r="A2" s="1" t="s">
        <v>0</v>
      </c>
      <c r="B2" s="1" t="s">
        <v>1</v>
      </c>
      <c r="C2" s="2" t="s">
        <v>2</v>
      </c>
      <c r="D2" s="2" t="s">
        <v>63</v>
      </c>
      <c r="E2" s="2" t="s">
        <v>3</v>
      </c>
      <c r="F2" s="17" t="s">
        <v>62</v>
      </c>
      <c r="G2" s="17" t="s">
        <v>64</v>
      </c>
    </row>
    <row r="3" spans="1:7" ht="15" customHeight="1" x14ac:dyDescent="0.25">
      <c r="A3" s="35" t="s">
        <v>4</v>
      </c>
      <c r="B3" s="18" t="s">
        <v>5</v>
      </c>
      <c r="C3" s="26">
        <v>1291967420</v>
      </c>
      <c r="D3" s="26">
        <f>C3*10%</f>
        <v>129196742</v>
      </c>
      <c r="E3" s="36">
        <f>+C3+C4+C5+C6+C7+C8+C9+D3+D4+D5+D6+D7+D8+D9</f>
        <v>2943570116.2999997</v>
      </c>
      <c r="F3" s="37" t="s">
        <v>72</v>
      </c>
      <c r="G3" s="34" t="s">
        <v>65</v>
      </c>
    </row>
    <row r="4" spans="1:7" x14ac:dyDescent="0.25">
      <c r="A4" s="35"/>
      <c r="B4" s="18" t="s">
        <v>6</v>
      </c>
      <c r="C4" s="26">
        <v>89267540</v>
      </c>
      <c r="D4" s="26">
        <f t="shared" ref="D4:D9" si="0">C4*10%</f>
        <v>8926754</v>
      </c>
      <c r="E4" s="36"/>
      <c r="F4" s="38"/>
      <c r="G4" s="34"/>
    </row>
    <row r="5" spans="1:7" x14ac:dyDescent="0.25">
      <c r="A5" s="35"/>
      <c r="B5" s="18" t="s">
        <v>7</v>
      </c>
      <c r="C5" s="26">
        <v>61055227</v>
      </c>
      <c r="D5" s="26">
        <f t="shared" si="0"/>
        <v>6105522.7000000002</v>
      </c>
      <c r="E5" s="36"/>
      <c r="F5" s="38"/>
      <c r="G5" s="34"/>
    </row>
    <row r="6" spans="1:7" x14ac:dyDescent="0.25">
      <c r="A6" s="35"/>
      <c r="B6" s="18" t="s">
        <v>8</v>
      </c>
      <c r="C6" s="26">
        <v>477228435</v>
      </c>
      <c r="D6" s="26">
        <f t="shared" si="0"/>
        <v>47722843.5</v>
      </c>
      <c r="E6" s="36"/>
      <c r="F6" s="38"/>
      <c r="G6" s="34"/>
    </row>
    <row r="7" spans="1:7" x14ac:dyDescent="0.25">
      <c r="A7" s="35"/>
      <c r="B7" s="18" t="s">
        <v>44</v>
      </c>
      <c r="C7" s="26">
        <v>254718950</v>
      </c>
      <c r="D7" s="26">
        <f t="shared" si="0"/>
        <v>25471895</v>
      </c>
      <c r="E7" s="36"/>
      <c r="F7" s="38"/>
      <c r="G7" s="34"/>
    </row>
    <row r="8" spans="1:7" ht="30" x14ac:dyDescent="0.25">
      <c r="A8" s="35"/>
      <c r="B8" s="18" t="s">
        <v>61</v>
      </c>
      <c r="C8" s="26">
        <v>491335261</v>
      </c>
      <c r="D8" s="26">
        <f t="shared" si="0"/>
        <v>49133526.100000001</v>
      </c>
      <c r="E8" s="36"/>
      <c r="F8" s="38"/>
      <c r="G8" s="34"/>
    </row>
    <row r="9" spans="1:7" x14ac:dyDescent="0.25">
      <c r="A9" s="35"/>
      <c r="B9" s="18" t="s">
        <v>49</v>
      </c>
      <c r="C9" s="26">
        <v>10400000</v>
      </c>
      <c r="D9" s="26">
        <f t="shared" si="0"/>
        <v>1040000</v>
      </c>
      <c r="E9" s="36"/>
      <c r="F9" s="39"/>
      <c r="G9" s="34"/>
    </row>
    <row r="10" spans="1:7" x14ac:dyDescent="0.25">
      <c r="A10" s="25" t="s">
        <v>9</v>
      </c>
      <c r="B10" s="18" t="s">
        <v>9</v>
      </c>
      <c r="C10" s="26">
        <v>100000000</v>
      </c>
      <c r="D10" s="26"/>
      <c r="E10" s="27">
        <f t="shared" ref="E10:E12" si="1">SUM(C10:D10)</f>
        <v>100000000</v>
      </c>
      <c r="F10" s="3" t="s">
        <v>72</v>
      </c>
      <c r="G10" s="34"/>
    </row>
    <row r="11" spans="1:7" x14ac:dyDescent="0.25">
      <c r="A11" s="25" t="s">
        <v>17</v>
      </c>
      <c r="B11" s="18" t="s">
        <v>10</v>
      </c>
      <c r="C11" s="26">
        <v>100000000</v>
      </c>
      <c r="D11" s="26"/>
      <c r="E11" s="27">
        <f t="shared" si="1"/>
        <v>100000000</v>
      </c>
      <c r="F11" s="3" t="s">
        <v>72</v>
      </c>
      <c r="G11" s="34"/>
    </row>
    <row r="12" spans="1:7" ht="30" x14ac:dyDescent="0.25">
      <c r="A12" s="25" t="s">
        <v>11</v>
      </c>
      <c r="B12" s="18" t="s">
        <v>12</v>
      </c>
      <c r="C12" s="26">
        <v>436400000</v>
      </c>
      <c r="D12" s="26"/>
      <c r="E12" s="27">
        <f t="shared" si="1"/>
        <v>436400000</v>
      </c>
      <c r="F12" s="3" t="s">
        <v>74</v>
      </c>
      <c r="G12" s="34"/>
    </row>
    <row r="13" spans="1:7" x14ac:dyDescent="0.25">
      <c r="A13" s="40" t="s">
        <v>13</v>
      </c>
      <c r="B13" s="18" t="s">
        <v>38</v>
      </c>
      <c r="C13" s="43" t="s">
        <v>20</v>
      </c>
      <c r="D13" s="26"/>
      <c r="E13" s="46" t="s">
        <v>20</v>
      </c>
      <c r="F13" s="28">
        <v>46329</v>
      </c>
      <c r="G13" s="34"/>
    </row>
    <row r="14" spans="1:7" x14ac:dyDescent="0.25">
      <c r="A14" s="41"/>
      <c r="B14" s="18" t="s">
        <v>35</v>
      </c>
      <c r="C14" s="44"/>
      <c r="D14" s="26"/>
      <c r="E14" s="47"/>
      <c r="F14" s="28">
        <v>46238</v>
      </c>
      <c r="G14" s="34"/>
    </row>
    <row r="15" spans="1:7" x14ac:dyDescent="0.25">
      <c r="A15" s="42"/>
      <c r="B15" s="18" t="s">
        <v>29</v>
      </c>
      <c r="C15" s="45"/>
      <c r="D15" s="26"/>
      <c r="E15" s="48"/>
      <c r="F15" s="28">
        <v>46238</v>
      </c>
      <c r="G15" s="34"/>
    </row>
    <row r="16" spans="1:7" ht="30" x14ac:dyDescent="0.25">
      <c r="A16" s="25" t="s">
        <v>14</v>
      </c>
      <c r="B16" s="18" t="s">
        <v>15</v>
      </c>
      <c r="C16" s="4" t="s">
        <v>16</v>
      </c>
      <c r="D16" s="26"/>
      <c r="E16" s="5" t="s">
        <v>16</v>
      </c>
      <c r="F16" s="3" t="s">
        <v>73</v>
      </c>
      <c r="G16" s="34"/>
    </row>
    <row r="17" spans="1:7" ht="30" x14ac:dyDescent="0.25">
      <c r="A17" s="25" t="s">
        <v>18</v>
      </c>
      <c r="B17" s="18" t="s">
        <v>19</v>
      </c>
      <c r="C17" s="29">
        <v>200000000</v>
      </c>
      <c r="D17" s="26"/>
      <c r="E17" s="30">
        <v>200000000</v>
      </c>
      <c r="F17" s="3" t="s">
        <v>73</v>
      </c>
      <c r="G17" s="34"/>
    </row>
    <row r="18" spans="1:7" s="23" customFormat="1" ht="45" x14ac:dyDescent="0.25">
      <c r="A18" s="25" t="s">
        <v>60</v>
      </c>
      <c r="B18" s="31" t="s">
        <v>60</v>
      </c>
      <c r="C18" s="29">
        <v>200000000</v>
      </c>
      <c r="D18" s="32"/>
      <c r="E18" s="29">
        <f>+C18</f>
        <v>200000000</v>
      </c>
      <c r="F18" s="3" t="s">
        <v>73</v>
      </c>
      <c r="G18" s="34"/>
    </row>
  </sheetData>
  <mergeCells count="7">
    <mergeCell ref="G3:G18"/>
    <mergeCell ref="A3:A9"/>
    <mergeCell ref="E3:E9"/>
    <mergeCell ref="F3:F9"/>
    <mergeCell ref="A13:A15"/>
    <mergeCell ref="C13:C15"/>
    <mergeCell ref="E13:E1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2253B-9CCB-440B-9903-01CD4B337E83}">
  <dimension ref="A1:D2"/>
  <sheetViews>
    <sheetView workbookViewId="0">
      <selection activeCell="C3" sqref="C3"/>
    </sheetView>
  </sheetViews>
  <sheetFormatPr baseColWidth="10" defaultRowHeight="15" x14ac:dyDescent="0.25"/>
  <cols>
    <col min="1" max="1" width="11.42578125" style="23"/>
    <col min="2" max="2" width="18.5703125" style="23" bestFit="1" customWidth="1"/>
    <col min="3" max="3" width="28" style="23" bestFit="1" customWidth="1"/>
    <col min="4" max="16384" width="11.42578125" style="23"/>
  </cols>
  <sheetData>
    <row r="1" spans="1:4" x14ac:dyDescent="0.25">
      <c r="A1" s="35" t="s">
        <v>14</v>
      </c>
      <c r="B1" s="24" t="s">
        <v>2</v>
      </c>
      <c r="C1" s="24" t="s">
        <v>62</v>
      </c>
      <c r="D1" s="24" t="s">
        <v>71</v>
      </c>
    </row>
    <row r="2" spans="1:4" ht="60" customHeight="1" x14ac:dyDescent="0.25">
      <c r="A2" s="35"/>
      <c r="B2" s="4" t="s">
        <v>16</v>
      </c>
      <c r="C2" s="3" t="s">
        <v>73</v>
      </c>
      <c r="D2" s="3" t="s">
        <v>65</v>
      </c>
    </row>
  </sheetData>
  <mergeCells count="1">
    <mergeCell ref="A1:A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6"/>
  <sheetViews>
    <sheetView workbookViewId="0">
      <selection activeCell="H18" sqref="H18"/>
    </sheetView>
  </sheetViews>
  <sheetFormatPr baseColWidth="10" defaultRowHeight="15" x14ac:dyDescent="0.25"/>
  <cols>
    <col min="3" max="3" width="18.5703125" bestFit="1" customWidth="1"/>
    <col min="8" max="8" width="21.28515625" bestFit="1" customWidth="1"/>
    <col min="9" max="9" width="20.28515625" bestFit="1" customWidth="1"/>
  </cols>
  <sheetData>
    <row r="2" spans="2:9" x14ac:dyDescent="0.25">
      <c r="B2" s="7" t="s">
        <v>22</v>
      </c>
      <c r="C2" s="6" t="s">
        <v>21</v>
      </c>
      <c r="D2" s="7" t="s">
        <v>23</v>
      </c>
      <c r="E2" s="7" t="s">
        <v>24</v>
      </c>
      <c r="F2" s="7" t="s">
        <v>25</v>
      </c>
      <c r="G2" s="7" t="s">
        <v>26</v>
      </c>
      <c r="H2" s="7" t="s">
        <v>27</v>
      </c>
      <c r="I2" s="8" t="s">
        <v>2</v>
      </c>
    </row>
    <row r="3" spans="2:9" x14ac:dyDescent="0.25">
      <c r="B3" s="10" t="s">
        <v>29</v>
      </c>
      <c r="C3" s="9" t="s">
        <v>28</v>
      </c>
      <c r="D3" s="10" t="s">
        <v>30</v>
      </c>
      <c r="E3" s="10">
        <v>2017</v>
      </c>
      <c r="F3" s="10" t="s">
        <v>31</v>
      </c>
      <c r="G3" s="10" t="s">
        <v>32</v>
      </c>
      <c r="H3" s="10" t="s">
        <v>33</v>
      </c>
      <c r="I3" s="11">
        <v>191100000</v>
      </c>
    </row>
    <row r="4" spans="2:9" x14ac:dyDescent="0.25">
      <c r="B4" s="10" t="s">
        <v>35</v>
      </c>
      <c r="C4" s="9" t="s">
        <v>34</v>
      </c>
      <c r="D4" s="10" t="s">
        <v>30</v>
      </c>
      <c r="E4" s="10">
        <v>2016</v>
      </c>
      <c r="F4" s="10" t="s">
        <v>31</v>
      </c>
      <c r="G4" s="10" t="s">
        <v>36</v>
      </c>
      <c r="H4" s="10" t="s">
        <v>37</v>
      </c>
      <c r="I4" s="11">
        <v>97100000</v>
      </c>
    </row>
    <row r="5" spans="2:9" x14ac:dyDescent="0.25">
      <c r="B5" s="10" t="s">
        <v>38</v>
      </c>
      <c r="C5" s="9" t="s">
        <v>39</v>
      </c>
      <c r="D5" s="10" t="s">
        <v>40</v>
      </c>
      <c r="E5" s="10">
        <v>2024</v>
      </c>
      <c r="F5" s="10" t="s">
        <v>31</v>
      </c>
      <c r="G5" s="10" t="s">
        <v>41</v>
      </c>
      <c r="H5" s="10" t="s">
        <v>42</v>
      </c>
      <c r="I5" s="11">
        <v>148200000</v>
      </c>
    </row>
    <row r="6" spans="2:9" x14ac:dyDescent="0.25">
      <c r="I6" s="14">
        <f>+I3+I4+I5</f>
        <v>436400000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864B4-EC6A-4B56-9616-9CA72347032E}">
  <dimension ref="A1:B6"/>
  <sheetViews>
    <sheetView workbookViewId="0">
      <selection activeCell="A13" sqref="A13"/>
    </sheetView>
  </sheetViews>
  <sheetFormatPr baseColWidth="10" defaultRowHeight="15" x14ac:dyDescent="0.25"/>
  <cols>
    <col min="1" max="1" width="29.7109375" customWidth="1"/>
    <col min="2" max="2" width="14" bestFit="1" customWidth="1"/>
  </cols>
  <sheetData>
    <row r="1" spans="1:2" ht="15.75" x14ac:dyDescent="0.25">
      <c r="A1" s="51" t="s">
        <v>75</v>
      </c>
      <c r="B1" s="51"/>
    </row>
    <row r="2" spans="1:2" x14ac:dyDescent="0.25">
      <c r="A2" s="7" t="s">
        <v>76</v>
      </c>
      <c r="B2" s="7" t="s">
        <v>77</v>
      </c>
    </row>
    <row r="3" spans="1:2" x14ac:dyDescent="0.25">
      <c r="A3" s="9" t="s">
        <v>78</v>
      </c>
      <c r="B3" s="33">
        <v>135923200</v>
      </c>
    </row>
    <row r="4" spans="1:2" x14ac:dyDescent="0.25">
      <c r="A4" s="9" t="s">
        <v>79</v>
      </c>
      <c r="B4" s="33">
        <v>160468200</v>
      </c>
    </row>
    <row r="5" spans="1:2" x14ac:dyDescent="0.25">
      <c r="A5" s="9" t="s">
        <v>80</v>
      </c>
      <c r="B5" s="26">
        <v>194943861</v>
      </c>
    </row>
    <row r="6" spans="1:2" x14ac:dyDescent="0.25">
      <c r="A6" s="9"/>
      <c r="B6" s="52">
        <f>SUM(B3:B5)</f>
        <v>491335261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13"/>
  <sheetViews>
    <sheetView workbookViewId="0">
      <selection activeCell="E11" sqref="E11"/>
    </sheetView>
  </sheetViews>
  <sheetFormatPr baseColWidth="10" defaultRowHeight="15" x14ac:dyDescent="0.25"/>
  <cols>
    <col min="3" max="3" width="13.5703125" bestFit="1" customWidth="1"/>
    <col min="4" max="4" width="19" bestFit="1" customWidth="1"/>
    <col min="5" max="5" width="24.85546875" bestFit="1" customWidth="1"/>
  </cols>
  <sheetData>
    <row r="2" spans="2:6" x14ac:dyDescent="0.25">
      <c r="B2" s="7" t="s">
        <v>22</v>
      </c>
      <c r="C2" s="6" t="s">
        <v>43</v>
      </c>
    </row>
    <row r="3" spans="2:6" x14ac:dyDescent="0.25">
      <c r="B3" s="10" t="s">
        <v>29</v>
      </c>
      <c r="C3" s="12">
        <v>46237</v>
      </c>
    </row>
    <row r="4" spans="2:6" x14ac:dyDescent="0.25">
      <c r="B4" s="10" t="s">
        <v>35</v>
      </c>
      <c r="C4" s="12">
        <v>46237</v>
      </c>
    </row>
    <row r="5" spans="2:6" x14ac:dyDescent="0.25">
      <c r="B5" s="10" t="s">
        <v>38</v>
      </c>
      <c r="C5" s="12">
        <v>46328</v>
      </c>
    </row>
    <row r="10" spans="2:6" x14ac:dyDescent="0.25">
      <c r="B10" s="50" t="s">
        <v>13</v>
      </c>
      <c r="C10" s="7" t="s">
        <v>22</v>
      </c>
      <c r="D10" s="7" t="s">
        <v>69</v>
      </c>
      <c r="E10" s="7" t="s">
        <v>70</v>
      </c>
      <c r="F10" s="7" t="s">
        <v>71</v>
      </c>
    </row>
    <row r="11" spans="2:6" x14ac:dyDescent="0.25">
      <c r="B11" s="50"/>
      <c r="C11" s="21" t="s">
        <v>38</v>
      </c>
      <c r="D11" s="49" t="s">
        <v>68</v>
      </c>
      <c r="E11" s="22">
        <v>46329</v>
      </c>
      <c r="F11" s="34" t="s">
        <v>65</v>
      </c>
    </row>
    <row r="12" spans="2:6" x14ac:dyDescent="0.25">
      <c r="B12" s="50"/>
      <c r="C12" s="21" t="s">
        <v>35</v>
      </c>
      <c r="D12" s="49"/>
      <c r="E12" s="22">
        <v>46238</v>
      </c>
      <c r="F12" s="34"/>
    </row>
    <row r="13" spans="2:6" x14ac:dyDescent="0.25">
      <c r="B13" s="50"/>
      <c r="C13" s="21" t="s">
        <v>29</v>
      </c>
      <c r="D13" s="49"/>
      <c r="E13" s="22">
        <v>46238</v>
      </c>
      <c r="F13" s="34"/>
    </row>
  </sheetData>
  <mergeCells count="3">
    <mergeCell ref="D11:D13"/>
    <mergeCell ref="B10:B13"/>
    <mergeCell ref="F11:F1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0DC0D-49A6-404A-89FD-ED4C28A1027D}">
  <dimension ref="A1:A5"/>
  <sheetViews>
    <sheetView workbookViewId="0">
      <selection activeCell="C15" sqref="C15"/>
    </sheetView>
  </sheetViews>
  <sheetFormatPr baseColWidth="10" defaultRowHeight="15" x14ac:dyDescent="0.25"/>
  <cols>
    <col min="1" max="1" width="40.42578125" bestFit="1" customWidth="1"/>
  </cols>
  <sheetData>
    <row r="1" spans="1:1" x14ac:dyDescent="0.25">
      <c r="A1" s="7" t="s">
        <v>45</v>
      </c>
    </row>
    <row r="2" spans="1:1" x14ac:dyDescent="0.25">
      <c r="A2" s="10" t="s">
        <v>50</v>
      </c>
    </row>
    <row r="3" spans="1:1" x14ac:dyDescent="0.25">
      <c r="A3" s="10" t="s">
        <v>51</v>
      </c>
    </row>
    <row r="4" spans="1:1" x14ac:dyDescent="0.25">
      <c r="A4" s="10" t="s">
        <v>52</v>
      </c>
    </row>
    <row r="5" spans="1:1" x14ac:dyDescent="0.25">
      <c r="A5" s="10" t="s">
        <v>53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47A37-1AA7-4675-B9D7-5915B84FBD59}">
  <dimension ref="A1:B8"/>
  <sheetViews>
    <sheetView topLeftCell="A4" workbookViewId="0">
      <selection activeCell="B5" sqref="B5"/>
    </sheetView>
  </sheetViews>
  <sheetFormatPr baseColWidth="10" defaultRowHeight="15" x14ac:dyDescent="0.25"/>
  <cols>
    <col min="1" max="1" width="40.42578125" bestFit="1" customWidth="1"/>
  </cols>
  <sheetData>
    <row r="1" spans="1:2" x14ac:dyDescent="0.25">
      <c r="A1" s="15" t="s">
        <v>54</v>
      </c>
      <c r="B1" s="15"/>
    </row>
    <row r="2" spans="1:2" x14ac:dyDescent="0.25">
      <c r="A2" t="s">
        <v>50</v>
      </c>
    </row>
    <row r="3" spans="1:2" x14ac:dyDescent="0.25">
      <c r="A3" t="s">
        <v>51</v>
      </c>
    </row>
    <row r="4" spans="1:2" x14ac:dyDescent="0.25">
      <c r="A4" t="s">
        <v>52</v>
      </c>
    </row>
    <row r="5" spans="1:2" x14ac:dyDescent="0.25">
      <c r="A5" t="s">
        <v>53</v>
      </c>
    </row>
    <row r="6" spans="1:2" x14ac:dyDescent="0.25">
      <c r="A6" t="s">
        <v>55</v>
      </c>
    </row>
    <row r="7" spans="1:2" x14ac:dyDescent="0.25">
      <c r="A7" t="s">
        <v>56</v>
      </c>
    </row>
    <row r="8" spans="1:2" x14ac:dyDescent="0.25">
      <c r="A8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410D2-035D-4DDA-A453-E78C7C87B8A8}">
  <dimension ref="A1:E2"/>
  <sheetViews>
    <sheetView workbookViewId="0">
      <selection activeCell="B18" sqref="B18"/>
    </sheetView>
  </sheetViews>
  <sheetFormatPr baseColWidth="10" defaultRowHeight="15" x14ac:dyDescent="0.25"/>
  <cols>
    <col min="1" max="1" width="17.42578125" customWidth="1"/>
    <col min="2" max="4" width="24.85546875" customWidth="1"/>
    <col min="5" max="5" width="23" customWidth="1"/>
  </cols>
  <sheetData>
    <row r="1" spans="1:5" ht="30" x14ac:dyDescent="0.25">
      <c r="A1" s="13" t="s">
        <v>46</v>
      </c>
      <c r="B1" s="13" t="s">
        <v>47</v>
      </c>
      <c r="C1" s="13" t="s">
        <v>66</v>
      </c>
      <c r="D1" s="13" t="s">
        <v>67</v>
      </c>
      <c r="E1" s="13" t="s">
        <v>48</v>
      </c>
    </row>
    <row r="2" spans="1:5" ht="30" x14ac:dyDescent="0.25">
      <c r="A2" s="18" t="s">
        <v>58</v>
      </c>
      <c r="B2" s="16">
        <v>1291967420</v>
      </c>
      <c r="C2" s="16">
        <f>B2*10%</f>
        <v>129196742</v>
      </c>
      <c r="D2" s="16">
        <f>+B2+C2</f>
        <v>1421164162</v>
      </c>
      <c r="E2" s="3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RELACIÓN GENERAL</vt:lpstr>
      <vt:lpstr>ACCIDENTES PERSONALES</vt:lpstr>
      <vt:lpstr>RELACIÓN AUTOS</vt:lpstr>
      <vt:lpstr>BIENES ENTREGADOS EN COMODATO</vt:lpstr>
      <vt:lpstr>RELACIÓN SOAT</vt:lpstr>
      <vt:lpstr>RELACION CARGOS POLIZA MANEJO</vt:lpstr>
      <vt:lpstr>RELACION SERVIDORES PUBLICOS</vt:lpstr>
      <vt:lpstr>RELACION EDIFICIO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marielap@live.com</dc:creator>
  <cp:lastModifiedBy>Mariela Perdomo Gongora</cp:lastModifiedBy>
  <dcterms:created xsi:type="dcterms:W3CDTF">2024-05-28T15:34:54Z</dcterms:created>
  <dcterms:modified xsi:type="dcterms:W3CDTF">2026-05-12T14:51:58Z</dcterms:modified>
</cp:coreProperties>
</file>