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COPIA DE SEGURIDAD ALEJO 2025-05-30\ALCALDÍA DE PALESTINA\2024-2027\CONTRATOS\2026-1\124 - IP 025 SEGUROS ESTUDIANTILES\"/>
    </mc:Choice>
  </mc:AlternateContent>
  <xr:revisionPtr revIDLastSave="0" documentId="13_ncr:1_{235C21C3-F909-4693-81E2-104FA63442EF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FEBRERO" sheetId="15" r:id="rId1"/>
    <sheet name="ENERO " sheetId="14" r:id="rId2"/>
  </sheets>
  <definedNames>
    <definedName name="_xlnm.Print_Area" localSheetId="1">'ENERO '!$B$1:$G$48</definedName>
    <definedName name="_xlnm.Print_Area" localSheetId="0">FEBRERO!$B$1:$G$50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15" l="1"/>
  <c r="E18" i="15"/>
  <c r="C34" i="15"/>
  <c r="D36" i="15"/>
  <c r="D40" i="15"/>
  <c r="C23" i="15"/>
  <c r="C22" i="15"/>
  <c r="C10" i="15"/>
  <c r="C24" i="15"/>
  <c r="G27" i="15"/>
  <c r="C25" i="14"/>
  <c r="E18" i="14"/>
  <c r="C32" i="14"/>
  <c r="G29" i="14"/>
  <c r="D34" i="14"/>
  <c r="C37" i="14"/>
  <c r="C38" i="14"/>
  <c r="D38" i="14"/>
  <c r="C23" i="14"/>
  <c r="C22" i="14"/>
  <c r="C11" i="14"/>
  <c r="C24" i="14"/>
  <c r="G27" i="14"/>
  <c r="G28" i="14"/>
  <c r="G30" i="14"/>
  <c r="C39" i="15"/>
  <c r="C40" i="15"/>
  <c r="G29" i="15"/>
  <c r="G28" i="15"/>
  <c r="G30" i="15"/>
</calcChain>
</file>

<file path=xl/sharedStrings.xml><?xml version="1.0" encoding="utf-8"?>
<sst xmlns="http://schemas.openxmlformats.org/spreadsheetml/2006/main" count="122" uniqueCount="71">
  <si>
    <t>Concepto</t>
  </si>
  <si>
    <t>Descripción</t>
  </si>
  <si>
    <t xml:space="preserve">Fecha Acta </t>
  </si>
  <si>
    <t>Contratista:</t>
  </si>
  <si>
    <t>Valor del Contrato ($):</t>
  </si>
  <si>
    <t>Objeto del Contrato:</t>
  </si>
  <si>
    <t xml:space="preserve">Valor Acta TOTAL       </t>
  </si>
  <si>
    <t>RESUMEN DEL CONTRATO:</t>
  </si>
  <si>
    <t>Valor del Contrato:</t>
  </si>
  <si>
    <t>Adición del Contrato</t>
  </si>
  <si>
    <t>RESUMEN DEL ANTICIPO</t>
  </si>
  <si>
    <t>Valor del Anticipo:</t>
  </si>
  <si>
    <t>Saldo por amortizar:</t>
  </si>
  <si>
    <t>Sumas Iguales:</t>
  </si>
  <si>
    <t>Supervisor(a):</t>
  </si>
  <si>
    <t>SE HACE CONSTAR</t>
  </si>
  <si>
    <t>Valor Acta 01</t>
  </si>
  <si>
    <t>Versión: 1,0</t>
  </si>
  <si>
    <t>No. Contrato :</t>
  </si>
  <si>
    <t>Cargo Supervisor(a):</t>
  </si>
  <si>
    <t>Contratante:</t>
  </si>
  <si>
    <t>Valor Anticipo:</t>
  </si>
  <si>
    <t xml:space="preserve">Valor Ejecucion Parcial:    </t>
  </si>
  <si>
    <t>Valor Amortizar:</t>
  </si>
  <si>
    <t xml:space="preserve">Fecha del contrato: </t>
  </si>
  <si>
    <t>ACTA DE SUPERVISION NUMERO</t>
  </si>
  <si>
    <t>Valor adicion</t>
  </si>
  <si>
    <t>Fecha Adición:</t>
  </si>
  <si>
    <t>Valor Total Contrato</t>
  </si>
  <si>
    <t>CDP</t>
  </si>
  <si>
    <t xml:space="preserve">R.P </t>
  </si>
  <si>
    <t>Rubro</t>
  </si>
  <si>
    <t>Fecha de Inicio</t>
  </si>
  <si>
    <t>Fecha de Terminacion</t>
  </si>
  <si>
    <t>FECHAS</t>
  </si>
  <si>
    <t>Valor total del contrato</t>
  </si>
  <si>
    <t>VALOR PAGADO A LA FECHA</t>
  </si>
  <si>
    <t>VALOR TOTAL DEL CONTRATO</t>
  </si>
  <si>
    <t>VALOR A PAGAR SEGÚN ACTA</t>
  </si>
  <si>
    <t>VALOR SIN EJECUTAR DEL CONTRATO</t>
  </si>
  <si>
    <t xml:space="preserve">Amortización del Anticipo </t>
  </si>
  <si>
    <t>VALOR TOTAL ACTAS</t>
  </si>
  <si>
    <t xml:space="preserve">VALOR TOTAL A PAGAR SEGÚN ACTA </t>
  </si>
  <si>
    <t>No. 01</t>
  </si>
  <si>
    <t>MUNICIPIO DE PALESTINA CALDAS</t>
  </si>
  <si>
    <t>"MANOS LIMPIAS PARA GOBERNAR"</t>
  </si>
  <si>
    <t xml:space="preserve">ACTA DE SUPERVISION N°1                                                              </t>
  </si>
  <si>
    <t xml:space="preserve">C.C </t>
  </si>
  <si>
    <t>N/A</t>
  </si>
  <si>
    <t>JOHN ALEXANDER DRUAN QUINTERO</t>
  </si>
  <si>
    <t xml:space="preserve">COORDINADOR DE EDUCACION, CULTURA Y DEPORTE </t>
  </si>
  <si>
    <t>Que DISCIPLINAS INNOVADORAS S.A.S NIT: 901.131.124-5,  ejecuto totalmente para el Municipio de Palestina Caldas el  OBJETO DE ESTE CONTRATO A ENTERA SATISFACCIÓN . Adjunto pago de seguridad social  e informe de actividades N°01-2020</t>
  </si>
  <si>
    <t>JOHN ALEXANDER DURAN QUINTERO</t>
  </si>
  <si>
    <t xml:space="preserve">COORDINADOR DE EDUCACION CULTURA Y DEPORTE </t>
  </si>
  <si>
    <t xml:space="preserve">SUPERVISOR </t>
  </si>
  <si>
    <t>15-*ENERO-2020</t>
  </si>
  <si>
    <t xml:space="preserve">JORGE HUMBERTO VELEZ GOMEZ </t>
  </si>
  <si>
    <t>C.C 4.479.042</t>
  </si>
  <si>
    <t>LA PRESTACION DE SERVICIOS DE APOYO A LA GESTION DEPORTIVA  PARA PROMOVER EL BUEN USO DE LOS ESCENARIOS DEPORTIVOS CON PROGRAMAS Y PROYECTOS DEPORTIVOS ENFOCADOS EN FACTORES DE INTEGRACION COMUNITARIA EN EL MUNICIPIO DE PALESTINA CALDAS</t>
  </si>
  <si>
    <t>2,3,1,4,3,2,4</t>
  </si>
  <si>
    <t>ALEJANDRO SERNA MONTOYA</t>
  </si>
  <si>
    <t>COORDINADOR DE EDUCACION, CULTURA Y DEPORTE</t>
  </si>
  <si>
    <t>Carrera 10 Nro. 8-25 Palestina Caldas - Nit 890.801.141-7
www.palestina-caldas.gov.co - Email: alcaldía@palestina-caldas.gov.co</t>
  </si>
  <si>
    <r>
      <rPr>
        <b/>
        <sz val="18"/>
        <rFont val="Arial"/>
        <family val="2"/>
      </rPr>
      <t>ACTA RESUMEN N° 01</t>
    </r>
    <r>
      <rPr>
        <b/>
        <sz val="20"/>
        <rFont val="Arial"/>
        <family val="2"/>
      </rPr>
      <t xml:space="preserve">                                                  </t>
    </r>
  </si>
  <si>
    <t>COMPAÑÍA MUNDIAL DE SEGUROS S.A con NIT 860.037.013-6. Representa Legalmente por FRANCISCO JAVIER PRIETO SANCHEZ con CC 80.503.931</t>
  </si>
  <si>
    <t>CONTRATAR LA ADQUISICIÓN DE SEGUROS ESTUDIANTILES, PARA LOS ESTUDIANTES DE LAS INSTITUCIONES EDUCATIVAS OFICIALES URBANAS Y RURALES, DEL MUNICIPIO DE PALESTINA CALDAS.</t>
  </si>
  <si>
    <t>04.2.3.2.02.02.007.001</t>
  </si>
  <si>
    <t>MAYO 14 DE 2026</t>
  </si>
  <si>
    <t>04.2.3.2.02.02.007.002</t>
  </si>
  <si>
    <t>29 ABR - 05 MAY 2026</t>
  </si>
  <si>
    <r>
      <t xml:space="preserve">Qué </t>
    </r>
    <r>
      <rPr>
        <b/>
        <sz val="14"/>
        <rFont val="Arial"/>
        <family val="2"/>
      </rPr>
      <t xml:space="preserve">COMPAÑÍA MUNDIAL DE SEGUROS S.A </t>
    </r>
    <r>
      <rPr>
        <sz val="14"/>
        <rFont val="Arial"/>
        <family val="2"/>
      </rPr>
      <t xml:space="preserve">con NIT 860.037.013-6. Representa Legalmente por </t>
    </r>
    <r>
      <rPr>
        <b/>
        <sz val="14"/>
        <rFont val="Arial"/>
        <family val="2"/>
      </rPr>
      <t xml:space="preserve">FRANCISCO JAVIER PRIETO SANCHEZ </t>
    </r>
    <r>
      <rPr>
        <sz val="14"/>
        <rFont val="Arial"/>
        <family val="2"/>
      </rPr>
      <t xml:space="preserve">con CC 80.503.931, ejecutó satisfactoriamente para el Municipio de Palestina Caldas el </t>
    </r>
    <r>
      <rPr>
        <b/>
        <sz val="14"/>
        <rFont val="Arial"/>
        <family val="2"/>
      </rPr>
      <t>OBJETO DE ESTE CONTRATO A ENTERA SATISFACCIÓN.</t>
    </r>
    <r>
      <rPr>
        <sz val="14"/>
        <rFont val="Arial"/>
        <family val="2"/>
      </rPr>
      <t xml:space="preserve"> Adjunto pago de seguridad social e informe de actividades </t>
    </r>
    <r>
      <rPr>
        <b/>
        <sz val="14"/>
        <rFont val="Arial"/>
        <family val="2"/>
      </rPr>
      <t>N°01-2026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</si>
</sst>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$&quot;#,##0.00;\-&quot;$&quot;#,##0.00"/>
    <numFmt numFmtId="165" formatCode="_-&quot;$&quot;* #,##0.00_-;\-&quot;$&quot;* #,##0.00_-;_-&quot;$&quot;* &quot;-&quot;??_-;_-@_-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_(&quot;$&quot;* #,##0_);_(&quot;$&quot;* \(#,##0\);_(&quot;$&quot;* &quot;-&quot;_);_(@_)"/>
    <numFmt numFmtId="169" formatCode="&quot;$&quot;\ #,##0.00"/>
    <numFmt numFmtId="170" formatCode="&quot;$&quot;#,##0.00"/>
  </numFmts>
  <fonts count="3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22"/>
      <name val="Arial"/>
      <family val="2"/>
    </font>
    <font>
      <sz val="9"/>
      <name val="Arial"/>
      <family val="2"/>
    </font>
    <font>
      <b/>
      <sz val="16"/>
      <name val="Lucida Calligraphy"/>
      <family val="4"/>
    </font>
    <font>
      <sz val="11"/>
      <name val="Arial Narrow"/>
      <family val="2"/>
    </font>
    <font>
      <b/>
      <sz val="14"/>
      <name val="Arial Narrow"/>
      <family val="2"/>
    </font>
    <font>
      <b/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4"/>
      <color rgb="FFFF0000"/>
      <name val="Arial"/>
      <family val="2"/>
    </font>
    <font>
      <b/>
      <sz val="24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0" fontId="1" fillId="0" borderId="0"/>
    <xf numFmtId="0" fontId="3" fillId="0" borderId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1">
    <xf numFmtId="0" fontId="0" fillId="0" borderId="0" xfId="0"/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169" fontId="4" fillId="0" borderId="0" xfId="3" applyNumberFormat="1" applyFont="1" applyBorder="1" applyAlignment="1">
      <alignment vertical="center"/>
    </xf>
    <xf numFmtId="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2" xfId="0" applyFont="1" applyBorder="1" applyAlignment="1">
      <alignment vertical="center"/>
    </xf>
    <xf numFmtId="166" fontId="4" fillId="0" borderId="2" xfId="3" applyNumberFormat="1" applyFont="1" applyBorder="1" applyAlignment="1">
      <alignment vertical="center"/>
    </xf>
    <xf numFmtId="0" fontId="4" fillId="0" borderId="3" xfId="0" applyFont="1" applyBorder="1" applyAlignment="1">
      <alignment vertical="center"/>
    </xf>
    <xf numFmtId="4" fontId="4" fillId="0" borderId="2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 wrapText="1"/>
    </xf>
    <xf numFmtId="165" fontId="4" fillId="0" borderId="1" xfId="3" applyFont="1" applyBorder="1" applyAlignment="1">
      <alignment vertical="center"/>
    </xf>
    <xf numFmtId="170" fontId="4" fillId="0" borderId="1" xfId="3" applyNumberFormat="1" applyFont="1" applyBorder="1" applyAlignment="1">
      <alignment vertical="center"/>
    </xf>
    <xf numFmtId="14" fontId="2" fillId="0" borderId="5" xfId="0" applyNumberFormat="1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165" fontId="4" fillId="0" borderId="7" xfId="3" applyFont="1" applyFill="1" applyBorder="1" applyAlignment="1">
      <alignment vertical="center" wrapText="1"/>
    </xf>
    <xf numFmtId="165" fontId="4" fillId="0" borderId="8" xfId="3" applyFont="1" applyFill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/>
    </xf>
    <xf numFmtId="0" fontId="8" fillId="0" borderId="1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165" fontId="4" fillId="0" borderId="11" xfId="3" applyFont="1" applyFill="1" applyBorder="1" applyAlignment="1">
      <alignment horizontal="left" vertical="center" wrapText="1"/>
    </xf>
    <xf numFmtId="0" fontId="4" fillId="0" borderId="8" xfId="0" applyFont="1" applyBorder="1" applyAlignment="1">
      <alignment vertical="center" wrapText="1"/>
    </xf>
    <xf numFmtId="165" fontId="4" fillId="0" borderId="2" xfId="3" applyFont="1" applyFill="1" applyBorder="1" applyAlignment="1">
      <alignment vertical="center" wrapText="1"/>
    </xf>
    <xf numFmtId="14" fontId="8" fillId="0" borderId="10" xfId="0" applyNumberFormat="1" applyFont="1" applyBorder="1" applyAlignment="1">
      <alignment horizontal="center" vertical="center" wrapText="1"/>
    </xf>
    <xf numFmtId="14" fontId="8" fillId="0" borderId="12" xfId="0" applyNumberFormat="1" applyFont="1" applyBorder="1" applyAlignment="1">
      <alignment horizontal="center" vertical="center" wrapText="1"/>
    </xf>
    <xf numFmtId="165" fontId="2" fillId="3" borderId="13" xfId="3" applyFont="1" applyFill="1" applyBorder="1" applyAlignment="1">
      <alignment vertical="center" wrapText="1"/>
    </xf>
    <xf numFmtId="165" fontId="2" fillId="3" borderId="14" xfId="3" applyFont="1" applyFill="1" applyBorder="1" applyAlignment="1">
      <alignment vertical="center" wrapText="1"/>
    </xf>
    <xf numFmtId="0" fontId="8" fillId="3" borderId="15" xfId="0" applyFont="1" applyFill="1" applyBorder="1" applyAlignment="1">
      <alignment vertical="center" wrapText="1"/>
    </xf>
    <xf numFmtId="165" fontId="4" fillId="0" borderId="10" xfId="3" applyFont="1" applyBorder="1" applyAlignment="1">
      <alignment vertical="center"/>
    </xf>
    <xf numFmtId="165" fontId="2" fillId="3" borderId="8" xfId="3" applyFont="1" applyFill="1" applyBorder="1" applyAlignment="1">
      <alignment vertical="center" wrapText="1"/>
    </xf>
    <xf numFmtId="165" fontId="4" fillId="0" borderId="10" xfId="3" applyFont="1" applyBorder="1" applyAlignment="1">
      <alignment horizontal="right" vertical="center"/>
    </xf>
    <xf numFmtId="0" fontId="2" fillId="2" borderId="5" xfId="0" applyFont="1" applyFill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170" fontId="4" fillId="0" borderId="1" xfId="0" applyNumberFormat="1" applyFont="1" applyBorder="1" applyAlignment="1">
      <alignment vertical="center"/>
    </xf>
    <xf numFmtId="164" fontId="8" fillId="0" borderId="2" xfId="3" applyNumberFormat="1" applyFont="1" applyBorder="1" applyAlignment="1">
      <alignment vertical="center"/>
    </xf>
    <xf numFmtId="165" fontId="4" fillId="4" borderId="6" xfId="3" applyFont="1" applyFill="1" applyBorder="1" applyAlignment="1">
      <alignment vertical="center" wrapText="1"/>
    </xf>
    <xf numFmtId="14" fontId="0" fillId="0" borderId="0" xfId="0" applyNumberFormat="1" applyAlignment="1">
      <alignment vertical="center"/>
    </xf>
    <xf numFmtId="0" fontId="10" fillId="0" borderId="4" xfId="0" applyFont="1" applyBorder="1" applyAlignment="1">
      <alignment horizontal="left" vertical="center" wrapText="1"/>
    </xf>
    <xf numFmtId="0" fontId="19" fillId="0" borderId="0" xfId="0" applyFont="1"/>
    <xf numFmtId="14" fontId="4" fillId="0" borderId="1" xfId="3" applyNumberFormat="1" applyFont="1" applyBorder="1" applyAlignment="1">
      <alignment vertical="center"/>
    </xf>
    <xf numFmtId="165" fontId="8" fillId="0" borderId="2" xfId="3" applyFont="1" applyBorder="1" applyAlignment="1">
      <alignment vertical="center"/>
    </xf>
    <xf numFmtId="12" fontId="4" fillId="0" borderId="1" xfId="0" applyNumberFormat="1" applyFont="1" applyBorder="1" applyAlignment="1">
      <alignment horizontal="center" vertical="center" wrapText="1"/>
    </xf>
    <xf numFmtId="165" fontId="4" fillId="4" borderId="17" xfId="3" applyFont="1" applyFill="1" applyBorder="1" applyAlignment="1">
      <alignment vertical="center" wrapText="1"/>
    </xf>
    <xf numFmtId="165" fontId="8" fillId="0" borderId="18" xfId="3" applyFont="1" applyFill="1" applyBorder="1" applyAlignment="1">
      <alignment vertical="center" wrapText="1"/>
    </xf>
    <xf numFmtId="165" fontId="4" fillId="4" borderId="10" xfId="3" applyFont="1" applyFill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165" fontId="4" fillId="0" borderId="19" xfId="3" applyFont="1" applyFill="1" applyBorder="1" applyAlignment="1">
      <alignment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14" fontId="4" fillId="0" borderId="20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4" xfId="0" applyFont="1" applyBorder="1" applyAlignment="1">
      <alignment horizontal="justify" vertical="center" wrapText="1"/>
    </xf>
    <xf numFmtId="0" fontId="14" fillId="0" borderId="0" xfId="0" applyFont="1" applyAlignment="1">
      <alignment horizontal="justify" vertical="center" wrapText="1"/>
    </xf>
    <xf numFmtId="0" fontId="14" fillId="0" borderId="2" xfId="0" applyFont="1" applyBorder="1" applyAlignment="1">
      <alignment horizontal="justify"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1" fillId="0" borderId="4" xfId="0" applyFont="1" applyBorder="1" applyAlignment="1">
      <alignment horizontal="left" vertical="center" wrapText="1"/>
    </xf>
    <xf numFmtId="14" fontId="8" fillId="0" borderId="5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2" fontId="25" fillId="0" borderId="1" xfId="0" applyNumberFormat="1" applyFont="1" applyBorder="1" applyAlignment="1">
      <alignment horizontal="center" vertical="center" wrapText="1"/>
    </xf>
    <xf numFmtId="168" fontId="25" fillId="4" borderId="17" xfId="4" applyFont="1" applyFill="1" applyBorder="1" applyAlignment="1">
      <alignment vertical="center" wrapText="1"/>
    </xf>
    <xf numFmtId="168" fontId="25" fillId="4" borderId="10" xfId="4" applyFont="1" applyFill="1" applyBorder="1" applyAlignment="1">
      <alignment vertical="center" wrapText="1"/>
    </xf>
    <xf numFmtId="165" fontId="25" fillId="0" borderId="19" xfId="3" applyFont="1" applyFill="1" applyBorder="1" applyAlignment="1">
      <alignment vertical="center" wrapText="1"/>
    </xf>
    <xf numFmtId="168" fontId="25" fillId="0" borderId="11" xfId="4" applyFont="1" applyFill="1" applyBorder="1" applyAlignment="1">
      <alignment horizontal="left" vertical="center" wrapText="1"/>
    </xf>
    <xf numFmtId="14" fontId="25" fillId="0" borderId="12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vertical="center" wrapText="1"/>
    </xf>
    <xf numFmtId="168" fontId="25" fillId="0" borderId="1" xfId="4" applyFont="1" applyBorder="1" applyAlignment="1">
      <alignment vertical="center"/>
    </xf>
    <xf numFmtId="168" fontId="25" fillId="4" borderId="6" xfId="4" applyFont="1" applyFill="1" applyBorder="1" applyAlignment="1">
      <alignment vertical="center" wrapText="1"/>
    </xf>
    <xf numFmtId="49" fontId="8" fillId="3" borderId="15" xfId="0" applyNumberFormat="1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/>
    </xf>
    <xf numFmtId="49" fontId="8" fillId="0" borderId="16" xfId="0" applyNumberFormat="1" applyFont="1" applyBorder="1" applyAlignment="1">
      <alignment vertical="center" wrapText="1"/>
    </xf>
    <xf numFmtId="168" fontId="25" fillId="0" borderId="10" xfId="4" applyFont="1" applyBorder="1" applyAlignment="1">
      <alignment vertical="center"/>
    </xf>
    <xf numFmtId="165" fontId="25" fillId="0" borderId="10" xfId="3" applyFont="1" applyBorder="1" applyAlignment="1">
      <alignment horizontal="right" vertical="center"/>
    </xf>
    <xf numFmtId="0" fontId="28" fillId="0" borderId="0" xfId="0" applyFont="1" applyAlignment="1">
      <alignment vertical="center"/>
    </xf>
    <xf numFmtId="165" fontId="25" fillId="0" borderId="1" xfId="3" applyFont="1" applyBorder="1" applyAlignment="1">
      <alignment vertical="center"/>
    </xf>
    <xf numFmtId="14" fontId="25" fillId="0" borderId="1" xfId="3" applyNumberFormat="1" applyFont="1" applyBorder="1" applyAlignment="1">
      <alignment vertical="center"/>
    </xf>
    <xf numFmtId="49" fontId="25" fillId="0" borderId="1" xfId="3" applyNumberFormat="1" applyFont="1" applyBorder="1" applyAlignment="1">
      <alignment horizontal="right" vertical="center"/>
    </xf>
    <xf numFmtId="168" fontId="8" fillId="0" borderId="2" xfId="4" applyFont="1" applyBorder="1" applyAlignment="1">
      <alignment vertical="center"/>
    </xf>
    <xf numFmtId="49" fontId="7" fillId="0" borderId="0" xfId="3" applyNumberFormat="1" applyFont="1" applyBorder="1" applyAlignment="1">
      <alignment horizontal="left" vertical="center"/>
    </xf>
    <xf numFmtId="0" fontId="25" fillId="0" borderId="3" xfId="0" applyFont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25" fillId="0" borderId="3" xfId="0" applyFont="1" applyBorder="1" applyAlignment="1">
      <alignment vertical="center" wrapText="1"/>
    </xf>
    <xf numFmtId="170" fontId="25" fillId="0" borderId="1" xfId="3" applyNumberFormat="1" applyFont="1" applyBorder="1" applyAlignment="1">
      <alignment vertical="center"/>
    </xf>
    <xf numFmtId="14" fontId="8" fillId="0" borderId="26" xfId="0" applyNumberFormat="1" applyFont="1" applyBorder="1" applyAlignment="1">
      <alignment horizontal="center" vertical="center" wrapText="1"/>
    </xf>
    <xf numFmtId="14" fontId="8" fillId="0" borderId="27" xfId="0" applyNumberFormat="1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22" fillId="0" borderId="39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40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41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24" fillId="0" borderId="28" xfId="0" applyFont="1" applyBorder="1" applyAlignment="1">
      <alignment vertical="center" wrapText="1"/>
    </xf>
    <xf numFmtId="14" fontId="8" fillId="0" borderId="6" xfId="0" applyNumberFormat="1" applyFont="1" applyBorder="1" applyAlignment="1">
      <alignment horizontal="center" vertical="center" wrapText="1"/>
    </xf>
    <xf numFmtId="14" fontId="8" fillId="0" borderId="7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14" fontId="25" fillId="0" borderId="21" xfId="0" applyNumberFormat="1" applyFont="1" applyBorder="1" applyAlignment="1">
      <alignment horizontal="center" vertical="center" wrapText="1"/>
    </xf>
    <xf numFmtId="14" fontId="25" fillId="0" borderId="25" xfId="0" applyNumberFormat="1" applyFont="1" applyBorder="1" applyAlignment="1">
      <alignment horizontal="center" vertical="center" wrapText="1"/>
    </xf>
    <xf numFmtId="14" fontId="25" fillId="0" borderId="2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165" fontId="8" fillId="0" borderId="8" xfId="3" applyFont="1" applyFill="1" applyBorder="1" applyAlignment="1">
      <alignment horizontal="center" vertical="center" wrapText="1"/>
    </xf>
    <xf numFmtId="165" fontId="8" fillId="0" borderId="29" xfId="3" applyFont="1" applyFill="1" applyBorder="1" applyAlignment="1">
      <alignment horizontal="center" vertical="center" wrapText="1"/>
    </xf>
    <xf numFmtId="168" fontId="27" fillId="0" borderId="30" xfId="4" applyFont="1" applyFill="1" applyBorder="1" applyAlignment="1">
      <alignment horizontal="center" vertical="center" wrapText="1"/>
    </xf>
    <xf numFmtId="168" fontId="27" fillId="0" borderId="31" xfId="4" applyFont="1" applyFill="1" applyBorder="1" applyAlignment="1">
      <alignment horizontal="center" vertical="center" wrapText="1"/>
    </xf>
    <xf numFmtId="168" fontId="27" fillId="0" borderId="32" xfId="4" applyFont="1" applyFill="1" applyBorder="1" applyAlignment="1">
      <alignment horizontal="center" vertical="center" wrapText="1"/>
    </xf>
    <xf numFmtId="168" fontId="27" fillId="0" borderId="18" xfId="4" applyFont="1" applyFill="1" applyBorder="1" applyAlignment="1">
      <alignment horizontal="center" vertical="center" wrapText="1"/>
    </xf>
    <xf numFmtId="168" fontId="27" fillId="0" borderId="24" xfId="4" applyFont="1" applyFill="1" applyBorder="1" applyAlignment="1">
      <alignment horizontal="center" vertical="center" wrapText="1"/>
    </xf>
    <xf numFmtId="168" fontId="27" fillId="0" borderId="19" xfId="4" applyFont="1" applyFill="1" applyBorder="1" applyAlignment="1">
      <alignment horizontal="center" vertical="center" wrapText="1"/>
    </xf>
    <xf numFmtId="14" fontId="25" fillId="0" borderId="42" xfId="0" applyNumberFormat="1" applyFont="1" applyBorder="1" applyAlignment="1">
      <alignment horizontal="center" vertical="center" wrapText="1"/>
    </xf>
    <xf numFmtId="14" fontId="25" fillId="0" borderId="29" xfId="0" applyNumberFormat="1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25" fillId="0" borderId="21" xfId="0" applyFont="1" applyBorder="1" applyAlignment="1">
      <alignment horizontal="left" vertical="center" wrapText="1"/>
    </xf>
    <xf numFmtId="0" fontId="25" fillId="0" borderId="25" xfId="0" applyFont="1" applyBorder="1" applyAlignment="1">
      <alignment horizontal="left" vertical="center" wrapText="1"/>
    </xf>
    <xf numFmtId="0" fontId="25" fillId="0" borderId="2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justify" vertical="center" wrapText="1"/>
    </xf>
    <xf numFmtId="0" fontId="12" fillId="0" borderId="0" xfId="0" applyFont="1" applyAlignment="1">
      <alignment horizontal="justify" vertical="center" wrapText="1"/>
    </xf>
    <xf numFmtId="0" fontId="12" fillId="0" borderId="2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49" fontId="7" fillId="0" borderId="23" xfId="3" applyNumberFormat="1" applyFont="1" applyBorder="1" applyAlignment="1">
      <alignment horizontal="left" vertical="center"/>
    </xf>
    <xf numFmtId="49" fontId="7" fillId="0" borderId="0" xfId="3" applyNumberFormat="1" applyFont="1" applyBorder="1" applyAlignment="1">
      <alignment horizontal="left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1" xfId="0" applyFont="1" applyBorder="1" applyAlignment="1">
      <alignment horizontal="justify" vertical="center" wrapText="1"/>
    </xf>
    <xf numFmtId="0" fontId="21" fillId="0" borderId="25" xfId="0" applyFont="1" applyBorder="1" applyAlignment="1">
      <alignment horizontal="justify" vertical="center" wrapText="1"/>
    </xf>
    <xf numFmtId="0" fontId="21" fillId="0" borderId="22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165" fontId="9" fillId="0" borderId="30" xfId="3" applyFont="1" applyFill="1" applyBorder="1" applyAlignment="1">
      <alignment horizontal="center" vertical="center" wrapText="1"/>
    </xf>
    <xf numFmtId="164" fontId="9" fillId="0" borderId="31" xfId="3" applyNumberFormat="1" applyFont="1" applyFill="1" applyBorder="1" applyAlignment="1">
      <alignment horizontal="center" vertical="center" wrapText="1"/>
    </xf>
    <xf numFmtId="164" fontId="9" fillId="0" borderId="32" xfId="3" applyNumberFormat="1" applyFont="1" applyFill="1" applyBorder="1" applyAlignment="1">
      <alignment horizontal="center" vertical="center" wrapText="1"/>
    </xf>
    <xf numFmtId="164" fontId="9" fillId="0" borderId="18" xfId="3" applyNumberFormat="1" applyFont="1" applyFill="1" applyBorder="1" applyAlignment="1">
      <alignment horizontal="center" vertical="center" wrapText="1"/>
    </xf>
    <xf numFmtId="164" fontId="9" fillId="0" borderId="24" xfId="3" applyNumberFormat="1" applyFont="1" applyFill="1" applyBorder="1" applyAlignment="1">
      <alignment horizontal="center" vertical="center" wrapText="1"/>
    </xf>
    <xf numFmtId="164" fontId="9" fillId="0" borderId="19" xfId="3" applyNumberFormat="1" applyFont="1" applyFill="1" applyBorder="1" applyAlignment="1">
      <alignment horizontal="center" vertical="center" wrapText="1"/>
    </xf>
    <xf numFmtId="14" fontId="4" fillId="0" borderId="42" xfId="0" applyNumberFormat="1" applyFont="1" applyBorder="1" applyAlignment="1">
      <alignment horizontal="center" vertical="center" wrapText="1"/>
    </xf>
    <xf numFmtId="14" fontId="4" fillId="0" borderId="29" xfId="0" applyNumberFormat="1" applyFont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166" fontId="7" fillId="0" borderId="23" xfId="3" applyNumberFormat="1" applyFont="1" applyBorder="1" applyAlignment="1">
      <alignment horizontal="left" vertical="center"/>
    </xf>
    <xf numFmtId="166" fontId="7" fillId="0" borderId="0" xfId="3" applyNumberFormat="1" applyFont="1" applyBorder="1" applyAlignment="1">
      <alignment horizontal="left" vertical="center"/>
    </xf>
    <xf numFmtId="169" fontId="7" fillId="0" borderId="23" xfId="3" applyNumberFormat="1" applyFont="1" applyBorder="1" applyAlignment="1">
      <alignment horizontal="left" vertical="center"/>
    </xf>
    <xf numFmtId="169" fontId="7" fillId="0" borderId="0" xfId="3" applyNumberFormat="1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14" fontId="4" fillId="0" borderId="21" xfId="0" applyNumberFormat="1" applyFont="1" applyBorder="1" applyAlignment="1">
      <alignment horizontal="center" vertical="center" wrapText="1"/>
    </xf>
    <xf numFmtId="14" fontId="4" fillId="0" borderId="25" xfId="0" applyNumberFormat="1" applyFont="1" applyBorder="1" applyAlignment="1">
      <alignment horizontal="center" vertical="center" wrapText="1"/>
    </xf>
    <xf numFmtId="14" fontId="4" fillId="0" borderId="22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3" fontId="4" fillId="0" borderId="36" xfId="0" applyNumberFormat="1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14" fontId="25" fillId="0" borderId="20" xfId="0" applyNumberFormat="1" applyFont="1" applyBorder="1" applyAlignment="1">
      <alignment horizontal="center" vertical="center" wrapText="1"/>
    </xf>
    <xf numFmtId="14" fontId="25" fillId="0" borderId="10" xfId="0" applyNumberFormat="1" applyFont="1" applyBorder="1" applyAlignment="1">
      <alignment horizontal="center" vertical="center" wrapText="1"/>
    </xf>
    <xf numFmtId="14" fontId="25" fillId="0" borderId="12" xfId="0" applyNumberFormat="1" applyFont="1" applyBorder="1" applyAlignment="1">
      <alignment horizontal="center" vertical="center" wrapText="1"/>
    </xf>
    <xf numFmtId="14" fontId="25" fillId="0" borderId="14" xfId="0" applyNumberFormat="1" applyFont="1" applyBorder="1" applyAlignment="1">
      <alignment horizontal="center" vertical="center" wrapText="1"/>
    </xf>
  </cellXfs>
  <cellStyles count="9">
    <cellStyle name="Euro" xfId="1" xr:uid="{00000000-0005-0000-0000-000000000000}"/>
    <cellStyle name="Millares 2" xfId="2" xr:uid="{00000000-0005-0000-0000-000001000000}"/>
    <cellStyle name="Moneda" xfId="3" builtinId="4"/>
    <cellStyle name="Moneda [0]" xfId="4" builtinId="7"/>
    <cellStyle name="Normal" xfId="0" builtinId="0"/>
    <cellStyle name="Normal 2" xfId="5" xr:uid="{00000000-0005-0000-0000-000005000000}"/>
    <cellStyle name="Normal 3" xfId="6" xr:uid="{00000000-0005-0000-0000-000006000000}"/>
    <cellStyle name="Porcentual 2" xfId="7" xr:uid="{00000000-0005-0000-0000-000007000000}"/>
    <cellStyle name="Porcentual 2 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488157</xdr:colOff>
      <xdr:row>0</xdr:row>
      <xdr:rowOff>71436</xdr:rowOff>
    </xdr:from>
    <xdr:to>
      <xdr:col>1</xdr:col>
      <xdr:colOff>1702594</xdr:colOff>
      <xdr:row>2</xdr:row>
      <xdr:rowOff>154780</xdr:rowOff>
    </xdr:to>
    <xdr:pic>
      <xdr:nvPicPr>
        <xdr:cNvPr id="3" name="2 Imagen" descr="C:\Users\Coordinacion Salud\Downloads\PHOTO-2024-01-09-09-04-19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157" y="71436"/>
          <a:ext cx="1214437" cy="11549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371475</xdr:colOff>
      <xdr:row>0</xdr:row>
      <xdr:rowOff>57150</xdr:rowOff>
    </xdr:from>
    <xdr:to>
      <xdr:col>1</xdr:col>
      <xdr:colOff>1924050</xdr:colOff>
      <xdr:row>2</xdr:row>
      <xdr:rowOff>190500</xdr:rowOff>
    </xdr:to>
    <xdr:pic>
      <xdr:nvPicPr>
        <xdr:cNvPr id="26696" name="2 Imagen" descr="Escudo1.JPG">
          <a:extLst>
            <a:ext uri="{FF2B5EF4-FFF2-40B4-BE49-F238E27FC236}">
              <a16:creationId xmlns:a16="http://schemas.microsoft.com/office/drawing/2014/main" id="{00000000-0008-0000-0100-0000486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10000" contrast="4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57150"/>
          <a:ext cx="1552575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51"/>
  <sheetViews>
    <sheetView tabSelected="1" zoomScale="80" zoomScaleNormal="80" workbookViewId="0">
      <selection activeCell="B44" sqref="B44:G44"/>
    </sheetView>
  </sheetViews>
  <sheetFormatPr baseColWidth="10" defaultRowHeight="15" x14ac:dyDescent="0.25"/>
  <cols>
    <col min="1" max="1" width="11.42578125" style="23"/>
    <col min="2" max="2" width="32.7109375" style="23" customWidth="1"/>
    <col min="3" max="3" width="25.7109375" style="23" customWidth="1"/>
    <col min="4" max="4" width="28.7109375" style="23" customWidth="1"/>
    <col min="5" max="5" width="20.140625" style="23" customWidth="1"/>
    <col min="6" max="6" width="21.42578125" style="23" customWidth="1"/>
    <col min="7" max="7" width="22.7109375" style="23" bestFit="1" customWidth="1"/>
    <col min="8" max="16384" width="11.42578125" style="23"/>
  </cols>
  <sheetData>
    <row r="1" spans="2:16" ht="69" customHeight="1" x14ac:dyDescent="0.25">
      <c r="B1" s="113"/>
      <c r="C1" s="115" t="s">
        <v>63</v>
      </c>
      <c r="D1" s="116"/>
      <c r="E1" s="117"/>
      <c r="F1" s="124"/>
      <c r="G1" s="125"/>
    </row>
    <row r="2" spans="2:16" ht="15" customHeight="1" x14ac:dyDescent="0.25">
      <c r="B2" s="114"/>
      <c r="C2" s="118"/>
      <c r="D2" s="119"/>
      <c r="E2" s="120"/>
      <c r="F2" s="126"/>
      <c r="G2" s="127"/>
    </row>
    <row r="3" spans="2:16" ht="18" customHeight="1" thickBot="1" x14ac:dyDescent="0.3">
      <c r="B3" s="114"/>
      <c r="C3" s="121"/>
      <c r="D3" s="122"/>
      <c r="E3" s="123"/>
      <c r="F3" s="128" t="s">
        <v>17</v>
      </c>
      <c r="G3" s="129"/>
    </row>
    <row r="4" spans="2:16" ht="38.25" customHeight="1" thickBot="1" x14ac:dyDescent="0.3">
      <c r="B4" s="34" t="s">
        <v>2</v>
      </c>
      <c r="C4" s="130" t="s">
        <v>67</v>
      </c>
      <c r="D4" s="131"/>
      <c r="E4" s="131" t="s">
        <v>25</v>
      </c>
      <c r="F4" s="131"/>
      <c r="G4" s="82" t="s">
        <v>43</v>
      </c>
    </row>
    <row r="5" spans="2:16" s="37" customFormat="1" ht="31.5" customHeight="1" thickBot="1" x14ac:dyDescent="0.3">
      <c r="B5" s="83" t="s">
        <v>0</v>
      </c>
      <c r="C5" s="132" t="s">
        <v>1</v>
      </c>
      <c r="D5" s="132"/>
      <c r="E5" s="133"/>
      <c r="F5" s="133"/>
      <c r="G5" s="134"/>
    </row>
    <row r="6" spans="2:16" ht="39" customHeight="1" thickBot="1" x14ac:dyDescent="0.3">
      <c r="B6" s="28" t="s">
        <v>18</v>
      </c>
      <c r="C6" s="84">
        <v>124</v>
      </c>
      <c r="D6" s="29" t="s">
        <v>24</v>
      </c>
      <c r="E6" s="135">
        <v>46139</v>
      </c>
      <c r="F6" s="136"/>
      <c r="G6" s="137"/>
    </row>
    <row r="7" spans="2:16" ht="22.5" customHeight="1" x14ac:dyDescent="0.25">
      <c r="B7" s="28" t="s">
        <v>20</v>
      </c>
      <c r="C7" s="138" t="s">
        <v>44</v>
      </c>
      <c r="D7" s="138"/>
      <c r="E7" s="139"/>
      <c r="F7" s="139"/>
      <c r="G7" s="140"/>
    </row>
    <row r="8" spans="2:16" ht="48.75" customHeight="1" x14ac:dyDescent="0.25">
      <c r="B8" s="28" t="s">
        <v>3</v>
      </c>
      <c r="C8" s="141" t="s">
        <v>64</v>
      </c>
      <c r="D8" s="142"/>
      <c r="E8" s="142"/>
      <c r="F8" s="142"/>
      <c r="G8" s="143"/>
      <c r="P8" s="55"/>
    </row>
    <row r="9" spans="2:16" ht="39.75" customHeight="1" thickBot="1" x14ac:dyDescent="0.25">
      <c r="B9" s="32" t="s">
        <v>4</v>
      </c>
      <c r="C9" s="85">
        <v>8625000</v>
      </c>
      <c r="D9" s="62" t="s">
        <v>26</v>
      </c>
      <c r="E9" s="86"/>
      <c r="F9" s="64" t="s">
        <v>27</v>
      </c>
      <c r="G9" s="87" t="s">
        <v>48</v>
      </c>
      <c r="H9" s="57"/>
    </row>
    <row r="10" spans="2:16" ht="33" customHeight="1" thickBot="1" x14ac:dyDescent="0.3">
      <c r="B10" s="32" t="s">
        <v>28</v>
      </c>
      <c r="C10" s="88">
        <f>C9+E9</f>
        <v>8625000</v>
      </c>
      <c r="D10" s="8"/>
      <c r="E10" s="39"/>
      <c r="F10" s="31"/>
      <c r="G10" s="40"/>
    </row>
    <row r="11" spans="2:16" ht="99" customHeight="1" thickBot="1" x14ac:dyDescent="0.3">
      <c r="B11" s="32" t="s">
        <v>5</v>
      </c>
      <c r="C11" s="110" t="s">
        <v>65</v>
      </c>
      <c r="D11" s="111"/>
      <c r="E11" s="111"/>
      <c r="F11" s="111"/>
      <c r="G11" s="112"/>
    </row>
    <row r="12" spans="2:16" ht="30" customHeight="1" x14ac:dyDescent="0.25">
      <c r="B12" s="33" t="s">
        <v>29</v>
      </c>
      <c r="C12" s="41" t="s">
        <v>30</v>
      </c>
      <c r="D12" s="42" t="s">
        <v>31</v>
      </c>
      <c r="E12" s="35" t="s">
        <v>32</v>
      </c>
      <c r="F12" s="108" t="s">
        <v>33</v>
      </c>
      <c r="G12" s="109"/>
    </row>
    <row r="13" spans="2:16" ht="18" customHeight="1" x14ac:dyDescent="0.25">
      <c r="B13" s="253">
        <v>359</v>
      </c>
      <c r="C13" s="255">
        <v>758</v>
      </c>
      <c r="D13" s="89" t="s">
        <v>66</v>
      </c>
      <c r="E13" s="257">
        <v>46141</v>
      </c>
      <c r="F13" s="154">
        <v>46512</v>
      </c>
      <c r="G13" s="155"/>
    </row>
    <row r="14" spans="2:16" ht="18" customHeight="1" x14ac:dyDescent="0.25">
      <c r="B14" s="254"/>
      <c r="C14" s="256"/>
      <c r="D14" s="89" t="s">
        <v>68</v>
      </c>
      <c r="E14" s="258"/>
      <c r="F14" s="259"/>
      <c r="G14" s="260"/>
    </row>
    <row r="15" spans="2:16" ht="21.75" customHeight="1" x14ac:dyDescent="0.25">
      <c r="B15" s="90" t="s">
        <v>14</v>
      </c>
      <c r="C15" s="144" t="s">
        <v>60</v>
      </c>
      <c r="D15" s="144"/>
      <c r="E15" s="144"/>
      <c r="F15" s="144"/>
      <c r="G15" s="145"/>
    </row>
    <row r="16" spans="2:16" ht="21.75" customHeight="1" x14ac:dyDescent="0.25">
      <c r="B16" s="90" t="s">
        <v>19</v>
      </c>
      <c r="C16" s="144" t="s">
        <v>61</v>
      </c>
      <c r="D16" s="144"/>
      <c r="E16" s="144"/>
      <c r="F16" s="144"/>
      <c r="G16" s="145"/>
    </row>
    <row r="17" spans="2:7" ht="19.5" customHeight="1" thickBot="1" x14ac:dyDescent="0.3">
      <c r="B17" s="90" t="s">
        <v>22</v>
      </c>
      <c r="C17" s="91">
        <v>8625000</v>
      </c>
      <c r="D17" s="30"/>
      <c r="E17" s="146" t="s">
        <v>42</v>
      </c>
      <c r="F17" s="146"/>
      <c r="G17" s="147"/>
    </row>
    <row r="18" spans="2:7" ht="19.5" customHeight="1" x14ac:dyDescent="0.25">
      <c r="B18" s="90" t="s">
        <v>21</v>
      </c>
      <c r="C18" s="92">
        <v>0</v>
      </c>
      <c r="D18" s="30"/>
      <c r="E18" s="148">
        <f>C20</f>
        <v>8625000</v>
      </c>
      <c r="F18" s="149"/>
      <c r="G18" s="150"/>
    </row>
    <row r="19" spans="2:7" ht="19.5" customHeight="1" thickBot="1" x14ac:dyDescent="0.3">
      <c r="B19" s="90" t="s">
        <v>23</v>
      </c>
      <c r="C19" s="92">
        <v>0</v>
      </c>
      <c r="D19" s="30"/>
      <c r="E19" s="151"/>
      <c r="F19" s="152"/>
      <c r="G19" s="153"/>
    </row>
    <row r="20" spans="2:7" ht="20.25" customHeight="1" thickBot="1" x14ac:dyDescent="0.3">
      <c r="B20" s="93" t="s">
        <v>6</v>
      </c>
      <c r="C20" s="91">
        <f>C17</f>
        <v>8625000</v>
      </c>
      <c r="D20" s="47"/>
      <c r="E20" s="43"/>
      <c r="F20" s="43"/>
      <c r="G20" s="44"/>
    </row>
    <row r="21" spans="2:7" ht="23.25" customHeight="1" thickBot="1" x14ac:dyDescent="0.3">
      <c r="B21" s="186" t="s">
        <v>7</v>
      </c>
      <c r="C21" s="187"/>
      <c r="D21" s="94" t="s">
        <v>34</v>
      </c>
      <c r="E21" s="188"/>
      <c r="F21" s="188"/>
      <c r="G21" s="189"/>
    </row>
    <row r="22" spans="2:7" ht="19.5" customHeight="1" x14ac:dyDescent="0.25">
      <c r="B22" s="95" t="s">
        <v>8</v>
      </c>
      <c r="C22" s="96">
        <f>C9+C23</f>
        <v>8625000</v>
      </c>
      <c r="D22" s="97"/>
      <c r="E22" s="98"/>
      <c r="F22" s="98"/>
      <c r="G22" s="9"/>
    </row>
    <row r="23" spans="2:7" ht="17.25" customHeight="1" x14ac:dyDescent="0.25">
      <c r="B23" s="90" t="s">
        <v>9</v>
      </c>
      <c r="C23" s="91">
        <f>E9</f>
        <v>0</v>
      </c>
      <c r="D23" s="99"/>
      <c r="E23" s="98"/>
      <c r="F23" s="98"/>
      <c r="G23" s="10"/>
    </row>
    <row r="24" spans="2:7" ht="17.25" customHeight="1" x14ac:dyDescent="0.25">
      <c r="B24" s="90" t="s">
        <v>35</v>
      </c>
      <c r="C24" s="91">
        <f>C10</f>
        <v>8625000</v>
      </c>
      <c r="D24" s="100"/>
      <c r="E24" s="98"/>
      <c r="F24" s="98"/>
      <c r="G24" s="10"/>
    </row>
    <row r="25" spans="2:7" ht="15.75" customHeight="1" x14ac:dyDescent="0.25">
      <c r="B25" s="90" t="s">
        <v>16</v>
      </c>
      <c r="C25" s="91">
        <v>8625000</v>
      </c>
      <c r="D25" s="101" t="s">
        <v>69</v>
      </c>
      <c r="E25" s="98"/>
      <c r="F25" s="98"/>
      <c r="G25" s="10"/>
    </row>
    <row r="26" spans="2:7" ht="18" x14ac:dyDescent="0.25">
      <c r="B26" s="90"/>
      <c r="C26" s="91"/>
      <c r="D26" s="101"/>
      <c r="E26" s="6"/>
      <c r="F26" s="6"/>
      <c r="G26" s="10"/>
    </row>
    <row r="27" spans="2:7" ht="18" x14ac:dyDescent="0.25">
      <c r="B27" s="90"/>
      <c r="C27" s="91"/>
      <c r="D27" s="101"/>
      <c r="E27" s="184" t="s">
        <v>37</v>
      </c>
      <c r="F27" s="185"/>
      <c r="G27" s="102">
        <f>C24</f>
        <v>8625000</v>
      </c>
    </row>
    <row r="28" spans="2:7" ht="18" x14ac:dyDescent="0.25">
      <c r="B28" s="90"/>
      <c r="C28" s="91"/>
      <c r="D28" s="101"/>
      <c r="E28" s="184" t="s">
        <v>36</v>
      </c>
      <c r="F28" s="185"/>
      <c r="G28" s="102">
        <f>C34-E18</f>
        <v>0</v>
      </c>
    </row>
    <row r="29" spans="2:7" ht="18" x14ac:dyDescent="0.25">
      <c r="B29" s="90"/>
      <c r="C29" s="91"/>
      <c r="D29" s="101"/>
      <c r="E29" s="184" t="s">
        <v>38</v>
      </c>
      <c r="F29" s="185"/>
      <c r="G29" s="102">
        <f>C20</f>
        <v>8625000</v>
      </c>
    </row>
    <row r="30" spans="2:7" ht="18" x14ac:dyDescent="0.25">
      <c r="B30" s="90"/>
      <c r="C30" s="91"/>
      <c r="D30" s="101"/>
      <c r="E30" s="184" t="s">
        <v>39</v>
      </c>
      <c r="F30" s="185"/>
      <c r="G30" s="102">
        <f>G27-G28-G29</f>
        <v>0</v>
      </c>
    </row>
    <row r="31" spans="2:7" ht="18" x14ac:dyDescent="0.25">
      <c r="B31" s="90"/>
      <c r="C31" s="91"/>
      <c r="D31" s="101"/>
      <c r="E31" s="103"/>
      <c r="F31" s="103"/>
      <c r="G31" s="102"/>
    </row>
    <row r="32" spans="2:7" ht="18" x14ac:dyDescent="0.25">
      <c r="B32" s="90"/>
      <c r="C32" s="91"/>
      <c r="D32" s="101"/>
      <c r="E32" s="103"/>
      <c r="F32" s="103"/>
      <c r="G32" s="102"/>
    </row>
    <row r="33" spans="2:8" ht="18" x14ac:dyDescent="0.25">
      <c r="B33" s="90"/>
      <c r="C33" s="91"/>
      <c r="D33" s="101"/>
      <c r="E33" s="103"/>
      <c r="F33" s="103"/>
      <c r="G33" s="102"/>
    </row>
    <row r="34" spans="2:8" ht="18" x14ac:dyDescent="0.25">
      <c r="B34" s="51" t="s">
        <v>41</v>
      </c>
      <c r="C34" s="91">
        <f>SUM(C25:C33)</f>
        <v>8625000</v>
      </c>
      <c r="D34" s="2"/>
      <c r="E34" s="1"/>
      <c r="F34" s="1"/>
      <c r="G34" s="9"/>
    </row>
    <row r="35" spans="2:8" ht="25.5" customHeight="1" x14ac:dyDescent="0.25">
      <c r="B35" s="163" t="s">
        <v>10</v>
      </c>
      <c r="C35" s="164"/>
      <c r="D35" s="164"/>
      <c r="E35" s="165"/>
      <c r="F35" s="165"/>
      <c r="G35" s="166"/>
    </row>
    <row r="36" spans="2:8" ht="20.25" customHeight="1" x14ac:dyDescent="0.25">
      <c r="B36" s="104" t="s">
        <v>11</v>
      </c>
      <c r="C36" s="105"/>
      <c r="D36" s="99">
        <f>+C18</f>
        <v>0</v>
      </c>
      <c r="E36" s="1"/>
      <c r="F36" s="1"/>
      <c r="G36" s="12"/>
    </row>
    <row r="37" spans="2:8" ht="17.25" customHeight="1" x14ac:dyDescent="0.25">
      <c r="B37" s="106" t="s">
        <v>40</v>
      </c>
      <c r="C37" s="99">
        <v>0</v>
      </c>
      <c r="D37" s="107"/>
      <c r="E37" s="1"/>
      <c r="F37" s="1"/>
      <c r="G37" s="12"/>
    </row>
    <row r="38" spans="2:8" ht="18.75" customHeight="1" x14ac:dyDescent="0.25">
      <c r="B38" s="106" t="s">
        <v>40</v>
      </c>
      <c r="C38" s="99">
        <v>0</v>
      </c>
      <c r="D38" s="99"/>
      <c r="E38" s="4"/>
      <c r="F38" s="7"/>
      <c r="G38" s="12"/>
    </row>
    <row r="39" spans="2:8" ht="16.5" customHeight="1" x14ac:dyDescent="0.25">
      <c r="B39" s="104" t="s">
        <v>12</v>
      </c>
      <c r="C39" s="99">
        <f>+D36-C37-C38</f>
        <v>0</v>
      </c>
      <c r="D39" s="99"/>
      <c r="E39" s="1"/>
      <c r="F39" s="7"/>
      <c r="G39" s="12"/>
    </row>
    <row r="40" spans="2:8" ht="15" customHeight="1" x14ac:dyDescent="0.25">
      <c r="B40" s="104" t="s">
        <v>13</v>
      </c>
      <c r="C40" s="99">
        <f>+C37+C38+C39</f>
        <v>0</v>
      </c>
      <c r="D40" s="99">
        <f>+D36</f>
        <v>0</v>
      </c>
      <c r="E40" s="1"/>
      <c r="F40" s="7"/>
      <c r="G40" s="12"/>
    </row>
    <row r="41" spans="2:8" ht="18" x14ac:dyDescent="0.25">
      <c r="B41" s="69"/>
      <c r="C41" s="80"/>
      <c r="D41" s="80"/>
      <c r="E41" s="70"/>
      <c r="F41" s="70"/>
      <c r="G41" s="71"/>
    </row>
    <row r="42" spans="2:8" ht="18.75" thickBot="1" x14ac:dyDescent="0.3">
      <c r="B42" s="167" t="s">
        <v>15</v>
      </c>
      <c r="C42" s="168"/>
      <c r="D42" s="168"/>
      <c r="E42" s="168"/>
      <c r="F42" s="168"/>
      <c r="G42" s="169"/>
    </row>
    <row r="43" spans="2:8" ht="58.5" customHeight="1" thickBot="1" x14ac:dyDescent="0.3">
      <c r="B43" s="170" t="s">
        <v>70</v>
      </c>
      <c r="C43" s="171"/>
      <c r="D43" s="171"/>
      <c r="E43" s="171"/>
      <c r="F43" s="171"/>
      <c r="G43" s="172"/>
    </row>
    <row r="44" spans="2:8" ht="36" customHeight="1" x14ac:dyDescent="0.25">
      <c r="B44" s="173"/>
      <c r="C44" s="174"/>
      <c r="D44" s="174"/>
      <c r="E44" s="174"/>
      <c r="F44" s="174"/>
      <c r="G44" s="175"/>
    </row>
    <row r="45" spans="2:8" ht="16.5" x14ac:dyDescent="0.25">
      <c r="B45" s="72"/>
      <c r="C45" s="73"/>
      <c r="D45" s="73"/>
      <c r="E45" s="73"/>
      <c r="F45" s="73"/>
      <c r="G45" s="74"/>
    </row>
    <row r="46" spans="2:8" ht="16.5" x14ac:dyDescent="0.25">
      <c r="B46" s="176" t="s">
        <v>60</v>
      </c>
      <c r="C46" s="177"/>
      <c r="D46" s="76"/>
      <c r="E46" s="178"/>
      <c r="F46" s="179"/>
      <c r="G46" s="180"/>
      <c r="H46" s="8"/>
    </row>
    <row r="47" spans="2:8" ht="15" customHeight="1" x14ac:dyDescent="0.25">
      <c r="B47" s="181" t="s">
        <v>53</v>
      </c>
      <c r="C47" s="182"/>
      <c r="D47" s="75"/>
      <c r="E47" s="183"/>
      <c r="F47" s="179"/>
      <c r="G47" s="77"/>
      <c r="H47" s="8"/>
    </row>
    <row r="48" spans="2:8" ht="15" customHeight="1" x14ac:dyDescent="0.25">
      <c r="B48" s="81" t="s">
        <v>54</v>
      </c>
      <c r="C48" s="15"/>
      <c r="D48" s="75"/>
      <c r="E48" s="78"/>
      <c r="F48" s="75"/>
      <c r="G48" s="79"/>
    </row>
    <row r="49" spans="2:7" ht="0.75" customHeight="1" x14ac:dyDescent="0.25">
      <c r="B49" s="156" t="s">
        <v>62</v>
      </c>
      <c r="C49" s="157"/>
      <c r="D49" s="157"/>
      <c r="E49" s="157"/>
      <c r="F49" s="157"/>
      <c r="G49" s="158"/>
    </row>
    <row r="50" spans="2:7" ht="44.25" customHeight="1" thickBot="1" x14ac:dyDescent="0.3">
      <c r="B50" s="159"/>
      <c r="C50" s="160"/>
      <c r="D50" s="160"/>
      <c r="E50" s="160"/>
      <c r="F50" s="160"/>
      <c r="G50" s="161"/>
    </row>
    <row r="51" spans="2:7" x14ac:dyDescent="0.25">
      <c r="B51" s="5"/>
      <c r="C51" s="3"/>
      <c r="D51" s="162"/>
      <c r="E51" s="162"/>
      <c r="F51" s="5"/>
      <c r="G51" s="5"/>
    </row>
  </sheetData>
  <mergeCells count="37">
    <mergeCell ref="B13:B14"/>
    <mergeCell ref="C13:C14"/>
    <mergeCell ref="E13:E14"/>
    <mergeCell ref="F13:G14"/>
    <mergeCell ref="E30:F30"/>
    <mergeCell ref="B21:C21"/>
    <mergeCell ref="E21:G21"/>
    <mergeCell ref="E27:F27"/>
    <mergeCell ref="E28:F28"/>
    <mergeCell ref="E29:F29"/>
    <mergeCell ref="B49:G50"/>
    <mergeCell ref="D51:E51"/>
    <mergeCell ref="B35:D35"/>
    <mergeCell ref="E35:G35"/>
    <mergeCell ref="B42:G42"/>
    <mergeCell ref="B43:G43"/>
    <mergeCell ref="B44:G44"/>
    <mergeCell ref="B46:C46"/>
    <mergeCell ref="E46:G46"/>
    <mergeCell ref="B47:C47"/>
    <mergeCell ref="E47:F47"/>
    <mergeCell ref="C15:G15"/>
    <mergeCell ref="C16:G16"/>
    <mergeCell ref="E17:G17"/>
    <mergeCell ref="E18:G19"/>
    <mergeCell ref="F12:G12"/>
    <mergeCell ref="C11:G11"/>
    <mergeCell ref="B1:B3"/>
    <mergeCell ref="C1:E3"/>
    <mergeCell ref="F1:G2"/>
    <mergeCell ref="F3:G3"/>
    <mergeCell ref="C4:D4"/>
    <mergeCell ref="E4:F4"/>
    <mergeCell ref="C5:G5"/>
    <mergeCell ref="E6:G6"/>
    <mergeCell ref="C7:G7"/>
    <mergeCell ref="C8:G8"/>
  </mergeCells>
  <phoneticPr fontId="29" type="noConversion"/>
  <printOptions horizontalCentered="1"/>
  <pageMargins left="0.25" right="0.25" top="0.75" bottom="0.75" header="0.3" footer="0.3"/>
  <pageSetup scale="56" orientation="portrait" r:id="rId1"/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P49"/>
  <sheetViews>
    <sheetView topLeftCell="A9" zoomScale="85" zoomScaleNormal="85" workbookViewId="0">
      <selection activeCell="F22" sqref="F22"/>
    </sheetView>
  </sheetViews>
  <sheetFormatPr baseColWidth="10" defaultRowHeight="15" x14ac:dyDescent="0.25"/>
  <cols>
    <col min="1" max="1" width="11.42578125" style="23"/>
    <col min="2" max="2" width="32.7109375" style="23" customWidth="1"/>
    <col min="3" max="3" width="21.7109375" style="23" customWidth="1"/>
    <col min="4" max="4" width="18.42578125" style="23" customWidth="1"/>
    <col min="5" max="5" width="20.140625" style="23" customWidth="1"/>
    <col min="6" max="6" width="21.42578125" style="23" customWidth="1"/>
    <col min="7" max="7" width="22.7109375" style="23" bestFit="1" customWidth="1"/>
    <col min="8" max="16384" width="11.42578125" style="23"/>
  </cols>
  <sheetData>
    <row r="1" spans="2:16" ht="69" customHeight="1" x14ac:dyDescent="0.25">
      <c r="B1" s="113"/>
      <c r="C1" s="240" t="s">
        <v>46</v>
      </c>
      <c r="D1" s="241"/>
      <c r="E1" s="242"/>
      <c r="F1" s="124"/>
      <c r="G1" s="125"/>
    </row>
    <row r="2" spans="2:16" ht="15" customHeight="1" x14ac:dyDescent="0.25">
      <c r="B2" s="114"/>
      <c r="C2" s="243"/>
      <c r="D2" s="244"/>
      <c r="E2" s="245"/>
      <c r="F2" s="126"/>
      <c r="G2" s="127"/>
    </row>
    <row r="3" spans="2:16" ht="18" customHeight="1" thickBot="1" x14ac:dyDescent="0.3">
      <c r="B3" s="114"/>
      <c r="C3" s="246"/>
      <c r="D3" s="247"/>
      <c r="E3" s="248"/>
      <c r="F3" s="249" t="s">
        <v>17</v>
      </c>
      <c r="G3" s="250"/>
    </row>
    <row r="4" spans="2:16" ht="38.25" customHeight="1" thickBot="1" x14ac:dyDescent="0.3">
      <c r="B4" s="34" t="s">
        <v>2</v>
      </c>
      <c r="C4" s="251">
        <v>43865</v>
      </c>
      <c r="D4" s="252"/>
      <c r="E4" s="131" t="s">
        <v>25</v>
      </c>
      <c r="F4" s="131"/>
      <c r="G4" s="27" t="s">
        <v>43</v>
      </c>
    </row>
    <row r="5" spans="2:16" s="37" customFormat="1" ht="31.5" customHeight="1" thickBot="1" x14ac:dyDescent="0.3">
      <c r="B5" s="36" t="s">
        <v>0</v>
      </c>
      <c r="C5" s="225" t="s">
        <v>1</v>
      </c>
      <c r="D5" s="225"/>
      <c r="E5" s="226"/>
      <c r="F5" s="226"/>
      <c r="G5" s="227"/>
    </row>
    <row r="6" spans="2:16" ht="39" customHeight="1" thickBot="1" x14ac:dyDescent="0.3">
      <c r="B6" s="28" t="s">
        <v>18</v>
      </c>
      <c r="C6" s="60">
        <v>14</v>
      </c>
      <c r="D6" s="29" t="s">
        <v>24</v>
      </c>
      <c r="E6" s="228" t="s">
        <v>55</v>
      </c>
      <c r="F6" s="229"/>
      <c r="G6" s="230"/>
    </row>
    <row r="7" spans="2:16" ht="22.5" customHeight="1" x14ac:dyDescent="0.25">
      <c r="B7" s="28" t="s">
        <v>20</v>
      </c>
      <c r="C7" s="138" t="s">
        <v>44</v>
      </c>
      <c r="D7" s="138"/>
      <c r="E7" s="139"/>
      <c r="F7" s="139"/>
      <c r="G7" s="140"/>
    </row>
    <row r="8" spans="2:16" ht="22.5" customHeight="1" x14ac:dyDescent="0.25">
      <c r="B8" s="28" t="s">
        <v>3</v>
      </c>
      <c r="C8" s="231" t="s">
        <v>56</v>
      </c>
      <c r="D8" s="232"/>
      <c r="E8" s="232"/>
      <c r="F8" s="232"/>
      <c r="G8" s="233"/>
      <c r="P8" s="55"/>
    </row>
    <row r="9" spans="2:16" ht="22.5" customHeight="1" x14ac:dyDescent="0.25">
      <c r="B9" s="32" t="s">
        <v>47</v>
      </c>
      <c r="C9" s="237" t="s">
        <v>57</v>
      </c>
      <c r="D9" s="238"/>
      <c r="E9" s="238"/>
      <c r="F9" s="238"/>
      <c r="G9" s="239"/>
    </row>
    <row r="10" spans="2:16" ht="39.75" customHeight="1" thickBot="1" x14ac:dyDescent="0.25">
      <c r="B10" s="32" t="s">
        <v>4</v>
      </c>
      <c r="C10" s="61">
        <v>8250000</v>
      </c>
      <c r="D10" s="62" t="s">
        <v>26</v>
      </c>
      <c r="E10" s="63">
        <v>0</v>
      </c>
      <c r="F10" s="64" t="s">
        <v>27</v>
      </c>
      <c r="G10" s="65" t="s">
        <v>48</v>
      </c>
      <c r="H10" s="57"/>
    </row>
    <row r="11" spans="2:16" ht="33" customHeight="1" thickBot="1" x14ac:dyDescent="0.3">
      <c r="B11" s="32" t="s">
        <v>28</v>
      </c>
      <c r="C11" s="38">
        <f>C10+E10</f>
        <v>8250000</v>
      </c>
      <c r="D11" s="8"/>
      <c r="E11" s="39"/>
      <c r="F11" s="31"/>
      <c r="G11" s="40"/>
    </row>
    <row r="12" spans="2:16" ht="55.5" customHeight="1" thickBot="1" x14ac:dyDescent="0.3">
      <c r="B12" s="32" t="s">
        <v>5</v>
      </c>
      <c r="C12" s="234" t="s">
        <v>58</v>
      </c>
      <c r="D12" s="235"/>
      <c r="E12" s="235"/>
      <c r="F12" s="235"/>
      <c r="G12" s="236"/>
    </row>
    <row r="13" spans="2:16" ht="30" customHeight="1" x14ac:dyDescent="0.25">
      <c r="B13" s="33" t="s">
        <v>29</v>
      </c>
      <c r="C13" s="41" t="s">
        <v>30</v>
      </c>
      <c r="D13" s="42" t="s">
        <v>31</v>
      </c>
      <c r="E13" s="35" t="s">
        <v>32</v>
      </c>
      <c r="F13" s="108" t="s">
        <v>33</v>
      </c>
      <c r="G13" s="109"/>
    </row>
    <row r="14" spans="2:16" ht="28.5" customHeight="1" x14ac:dyDescent="0.25">
      <c r="B14" s="66">
        <v>44</v>
      </c>
      <c r="C14" s="67">
        <v>74</v>
      </c>
      <c r="D14" s="22" t="s">
        <v>59</v>
      </c>
      <c r="E14" s="68">
        <v>43852</v>
      </c>
      <c r="F14" s="217">
        <v>43845</v>
      </c>
      <c r="G14" s="218"/>
    </row>
    <row r="15" spans="2:16" ht="21.75" customHeight="1" x14ac:dyDescent="0.25">
      <c r="B15" s="28" t="s">
        <v>14</v>
      </c>
      <c r="C15" s="209" t="s">
        <v>49</v>
      </c>
      <c r="D15" s="209"/>
      <c r="E15" s="209"/>
      <c r="F15" s="209"/>
      <c r="G15" s="210"/>
    </row>
    <row r="16" spans="2:16" ht="21.75" customHeight="1" x14ac:dyDescent="0.25">
      <c r="B16" s="28" t="s">
        <v>19</v>
      </c>
      <c r="C16" s="209" t="s">
        <v>50</v>
      </c>
      <c r="D16" s="209"/>
      <c r="E16" s="209"/>
      <c r="F16" s="209"/>
      <c r="G16" s="210"/>
    </row>
    <row r="17" spans="2:7" ht="19.5" customHeight="1" thickBot="1" x14ac:dyDescent="0.3">
      <c r="B17" s="28" t="s">
        <v>22</v>
      </c>
      <c r="C17" s="25">
        <v>750000</v>
      </c>
      <c r="D17" s="30"/>
      <c r="E17" s="146" t="s">
        <v>42</v>
      </c>
      <c r="F17" s="146"/>
      <c r="G17" s="147"/>
    </row>
    <row r="18" spans="2:7" ht="19.5" customHeight="1" x14ac:dyDescent="0.25">
      <c r="B18" s="28" t="s">
        <v>21</v>
      </c>
      <c r="C18" s="54">
        <v>0</v>
      </c>
      <c r="D18" s="30"/>
      <c r="E18" s="211">
        <f>C20</f>
        <v>750000</v>
      </c>
      <c r="F18" s="212"/>
      <c r="G18" s="213"/>
    </row>
    <row r="19" spans="2:7" ht="19.5" customHeight="1" thickBot="1" x14ac:dyDescent="0.3">
      <c r="B19" s="28" t="s">
        <v>23</v>
      </c>
      <c r="C19" s="54">
        <v>0</v>
      </c>
      <c r="D19" s="30"/>
      <c r="E19" s="214"/>
      <c r="F19" s="215"/>
      <c r="G19" s="216"/>
    </row>
    <row r="20" spans="2:7" ht="20.25" customHeight="1" thickBot="1" x14ac:dyDescent="0.3">
      <c r="B20" s="45" t="s">
        <v>6</v>
      </c>
      <c r="C20" s="25">
        <v>750000</v>
      </c>
      <c r="D20" s="47"/>
      <c r="E20" s="43"/>
      <c r="F20" s="43"/>
      <c r="G20" s="44"/>
    </row>
    <row r="21" spans="2:7" ht="23.25" customHeight="1" thickBot="1" x14ac:dyDescent="0.3">
      <c r="B21" s="219" t="s">
        <v>7</v>
      </c>
      <c r="C21" s="220"/>
      <c r="D21" s="49" t="s">
        <v>34</v>
      </c>
      <c r="E21" s="188"/>
      <c r="F21" s="188"/>
      <c r="G21" s="189"/>
    </row>
    <row r="22" spans="2:7" ht="19.5" customHeight="1" x14ac:dyDescent="0.25">
      <c r="B22" s="50" t="s">
        <v>8</v>
      </c>
      <c r="C22" s="46">
        <f>C10+C23</f>
        <v>8250000</v>
      </c>
      <c r="D22" s="48"/>
      <c r="G22" s="9"/>
    </row>
    <row r="23" spans="2:7" ht="17.25" customHeight="1" x14ac:dyDescent="0.25">
      <c r="B23" s="28" t="s">
        <v>9</v>
      </c>
      <c r="C23" s="25">
        <f>E10</f>
        <v>0</v>
      </c>
      <c r="D23" s="25"/>
      <c r="G23" s="10"/>
    </row>
    <row r="24" spans="2:7" ht="17.25" customHeight="1" x14ac:dyDescent="0.25">
      <c r="B24" s="28" t="s">
        <v>35</v>
      </c>
      <c r="C24" s="25">
        <f>C11</f>
        <v>8250000</v>
      </c>
      <c r="D24" s="58"/>
      <c r="G24" s="10"/>
    </row>
    <row r="25" spans="2:7" ht="15.75" customHeight="1" x14ac:dyDescent="0.25">
      <c r="B25" s="28" t="s">
        <v>16</v>
      </c>
      <c r="C25" s="25">
        <f>C17</f>
        <v>750000</v>
      </c>
      <c r="D25" s="58">
        <v>43865</v>
      </c>
      <c r="G25" s="10"/>
    </row>
    <row r="26" spans="2:7" x14ac:dyDescent="0.25">
      <c r="B26" s="21"/>
      <c r="C26" s="25"/>
      <c r="D26" s="58"/>
      <c r="E26" s="6"/>
      <c r="F26" s="6"/>
      <c r="G26" s="10"/>
    </row>
    <row r="27" spans="2:7" ht="18" x14ac:dyDescent="0.25">
      <c r="B27" s="21"/>
      <c r="C27" s="25"/>
      <c r="D27" s="58"/>
      <c r="E27" s="221" t="s">
        <v>37</v>
      </c>
      <c r="F27" s="222"/>
      <c r="G27" s="59">
        <f>C24</f>
        <v>8250000</v>
      </c>
    </row>
    <row r="28" spans="2:7" ht="18" x14ac:dyDescent="0.25">
      <c r="B28" s="21"/>
      <c r="C28" s="25"/>
      <c r="D28" s="58"/>
      <c r="E28" s="221" t="s">
        <v>36</v>
      </c>
      <c r="F28" s="222"/>
      <c r="G28" s="53">
        <f>C32-E18</f>
        <v>0</v>
      </c>
    </row>
    <row r="29" spans="2:7" ht="18" x14ac:dyDescent="0.25">
      <c r="B29" s="21"/>
      <c r="C29" s="25"/>
      <c r="D29" s="58"/>
      <c r="E29" s="221" t="s">
        <v>38</v>
      </c>
      <c r="F29" s="222"/>
      <c r="G29" s="53">
        <f>C20</f>
        <v>750000</v>
      </c>
    </row>
    <row r="30" spans="2:7" ht="18" x14ac:dyDescent="0.25">
      <c r="B30" s="21"/>
      <c r="C30" s="25"/>
      <c r="D30" s="25"/>
      <c r="E30" s="223" t="s">
        <v>39</v>
      </c>
      <c r="F30" s="224"/>
      <c r="G30" s="53">
        <f>G27-G28-G29</f>
        <v>7500000</v>
      </c>
    </row>
    <row r="31" spans="2:7" x14ac:dyDescent="0.25">
      <c r="B31" s="21"/>
      <c r="C31" s="25"/>
      <c r="D31" s="25"/>
      <c r="E31" s="6"/>
      <c r="F31" s="6"/>
      <c r="G31" s="10"/>
    </row>
    <row r="32" spans="2:7" ht="18" x14ac:dyDescent="0.25">
      <c r="B32" s="51" t="s">
        <v>41</v>
      </c>
      <c r="C32" s="52">
        <f>C20</f>
        <v>750000</v>
      </c>
      <c r="D32" s="2"/>
      <c r="E32" s="1"/>
      <c r="F32" s="1"/>
      <c r="G32" s="9"/>
    </row>
    <row r="33" spans="2:8" ht="25.5" customHeight="1" x14ac:dyDescent="0.25">
      <c r="B33" s="163" t="s">
        <v>10</v>
      </c>
      <c r="C33" s="164"/>
      <c r="D33" s="164"/>
      <c r="E33" s="165"/>
      <c r="F33" s="165"/>
      <c r="G33" s="166"/>
    </row>
    <row r="34" spans="2:8" ht="20.25" customHeight="1" x14ac:dyDescent="0.25">
      <c r="B34" s="11" t="s">
        <v>11</v>
      </c>
      <c r="C34" s="2"/>
      <c r="D34" s="25">
        <f>+C18</f>
        <v>0</v>
      </c>
      <c r="E34" s="1"/>
      <c r="F34" s="1"/>
      <c r="G34" s="12"/>
    </row>
    <row r="35" spans="2:8" ht="17.25" customHeight="1" x14ac:dyDescent="0.25">
      <c r="B35" s="21" t="s">
        <v>40</v>
      </c>
      <c r="C35" s="25">
        <v>0</v>
      </c>
      <c r="D35" s="26"/>
      <c r="E35" s="1"/>
      <c r="F35" s="1"/>
      <c r="G35" s="12"/>
    </row>
    <row r="36" spans="2:8" ht="18.75" customHeight="1" x14ac:dyDescent="0.25">
      <c r="B36" s="21" t="s">
        <v>40</v>
      </c>
      <c r="C36" s="25">
        <v>0</v>
      </c>
      <c r="D36" s="25"/>
      <c r="E36" s="4"/>
      <c r="F36" s="7"/>
      <c r="G36" s="12"/>
    </row>
    <row r="37" spans="2:8" ht="16.5" customHeight="1" x14ac:dyDescent="0.25">
      <c r="B37" s="11" t="s">
        <v>12</v>
      </c>
      <c r="C37" s="25">
        <f>+D34-C35-C36</f>
        <v>0</v>
      </c>
      <c r="D37" s="25"/>
      <c r="E37" s="1"/>
      <c r="F37" s="7"/>
      <c r="G37" s="12"/>
    </row>
    <row r="38" spans="2:8" ht="15" customHeight="1" x14ac:dyDescent="0.25">
      <c r="B38" s="11" t="s">
        <v>13</v>
      </c>
      <c r="C38" s="25">
        <f>+C35+C36+C37</f>
        <v>0</v>
      </c>
      <c r="D38" s="25">
        <f>+D34</f>
        <v>0</v>
      </c>
      <c r="E38" s="1"/>
      <c r="F38" s="7"/>
      <c r="G38" s="12"/>
    </row>
    <row r="39" spans="2:8" x14ac:dyDescent="0.25">
      <c r="B39" s="13"/>
      <c r="C39" s="5"/>
      <c r="D39" s="5"/>
      <c r="E39" s="5"/>
      <c r="F39" s="5"/>
      <c r="G39" s="14"/>
    </row>
    <row r="40" spans="2:8" ht="15.75" thickBot="1" x14ac:dyDescent="0.3">
      <c r="B40" s="198" t="s">
        <v>15</v>
      </c>
      <c r="C40" s="162"/>
      <c r="D40" s="162"/>
      <c r="E40" s="162"/>
      <c r="F40" s="162"/>
      <c r="G40" s="199"/>
    </row>
    <row r="41" spans="2:8" ht="42.75" customHeight="1" thickBot="1" x14ac:dyDescent="0.3">
      <c r="B41" s="200" t="s">
        <v>51</v>
      </c>
      <c r="C41" s="201"/>
      <c r="D41" s="201"/>
      <c r="E41" s="201"/>
      <c r="F41" s="201"/>
      <c r="G41" s="202"/>
    </row>
    <row r="42" spans="2:8" ht="36" customHeight="1" x14ac:dyDescent="0.25">
      <c r="B42" s="203"/>
      <c r="C42" s="204"/>
      <c r="D42" s="204"/>
      <c r="E42" s="204"/>
      <c r="F42" s="204"/>
      <c r="G42" s="205"/>
    </row>
    <row r="43" spans="2:8" x14ac:dyDescent="0.25">
      <c r="B43" s="18"/>
      <c r="C43" s="19"/>
      <c r="D43" s="19"/>
      <c r="E43" s="19"/>
      <c r="F43" s="19"/>
      <c r="G43" s="20"/>
    </row>
    <row r="44" spans="2:8" x14ac:dyDescent="0.25">
      <c r="B44" s="206" t="s">
        <v>52</v>
      </c>
      <c r="C44" s="207"/>
      <c r="D44" s="24"/>
      <c r="E44" s="207"/>
      <c r="F44" s="182"/>
      <c r="G44" s="208"/>
      <c r="H44" s="8"/>
    </row>
    <row r="45" spans="2:8" ht="15" customHeight="1" x14ac:dyDescent="0.25">
      <c r="B45" s="190" t="s">
        <v>53</v>
      </c>
      <c r="C45" s="182"/>
      <c r="D45" s="15"/>
      <c r="E45" s="191"/>
      <c r="F45" s="182"/>
      <c r="G45" s="17"/>
      <c r="H45" s="8"/>
    </row>
    <row r="46" spans="2:8" ht="15" customHeight="1" x14ac:dyDescent="0.25">
      <c r="B46" s="56" t="s">
        <v>54</v>
      </c>
      <c r="C46" s="15"/>
      <c r="D46" s="15"/>
      <c r="E46" s="15"/>
      <c r="F46" s="15"/>
      <c r="G46" s="16"/>
    </row>
    <row r="47" spans="2:8" ht="0.75" customHeight="1" x14ac:dyDescent="0.25">
      <c r="B47" s="192" t="s">
        <v>45</v>
      </c>
      <c r="C47" s="193"/>
      <c r="D47" s="193"/>
      <c r="E47" s="193"/>
      <c r="F47" s="193"/>
      <c r="G47" s="194"/>
    </row>
    <row r="48" spans="2:8" ht="44.25" customHeight="1" thickBot="1" x14ac:dyDescent="0.3">
      <c r="B48" s="195"/>
      <c r="C48" s="196"/>
      <c r="D48" s="196"/>
      <c r="E48" s="196"/>
      <c r="F48" s="196"/>
      <c r="G48" s="197"/>
    </row>
    <row r="49" spans="2:7" x14ac:dyDescent="0.25">
      <c r="B49" s="5"/>
      <c r="C49" s="3"/>
      <c r="D49" s="162"/>
      <c r="E49" s="162"/>
      <c r="F49" s="5"/>
      <c r="G49" s="5"/>
    </row>
  </sheetData>
  <mergeCells count="35">
    <mergeCell ref="B1:B3"/>
    <mergeCell ref="C1:E3"/>
    <mergeCell ref="F1:G2"/>
    <mergeCell ref="F3:G3"/>
    <mergeCell ref="C4:D4"/>
    <mergeCell ref="E4:F4"/>
    <mergeCell ref="C5:G5"/>
    <mergeCell ref="E6:G6"/>
    <mergeCell ref="C7:G7"/>
    <mergeCell ref="C8:G8"/>
    <mergeCell ref="C12:G12"/>
    <mergeCell ref="C9:G9"/>
    <mergeCell ref="B21:C21"/>
    <mergeCell ref="E21:G21"/>
    <mergeCell ref="E29:F29"/>
    <mergeCell ref="E30:F30"/>
    <mergeCell ref="E27:F27"/>
    <mergeCell ref="E28:F28"/>
    <mergeCell ref="F13:G13"/>
    <mergeCell ref="C15:G15"/>
    <mergeCell ref="C16:G16"/>
    <mergeCell ref="E17:G17"/>
    <mergeCell ref="E18:G19"/>
    <mergeCell ref="F14:G14"/>
    <mergeCell ref="B45:C45"/>
    <mergeCell ref="E45:F45"/>
    <mergeCell ref="B47:G48"/>
    <mergeCell ref="D49:E49"/>
    <mergeCell ref="B33:D33"/>
    <mergeCell ref="E33:G33"/>
    <mergeCell ref="B40:G40"/>
    <mergeCell ref="B41:G41"/>
    <mergeCell ref="B42:G42"/>
    <mergeCell ref="B44:C44"/>
    <mergeCell ref="E44:G44"/>
  </mergeCells>
  <printOptions horizontalCentered="1"/>
  <pageMargins left="0.25" right="0.25" top="0.75" bottom="0.75" header="0.3" footer="0.3"/>
  <pageSetup scale="62" orientation="portrait" r:id="rId1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FEBRERO</vt:lpstr>
      <vt:lpstr>ENERO </vt:lpstr>
      <vt:lpstr>'ENERO '!Área_de_impresión</vt:lpstr>
      <vt:lpstr>FEBRERO!Área_de_impresión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nvalencia</dc:creator>
  <cp:lastModifiedBy>Work</cp:lastModifiedBy>
  <cp:lastPrinted>2026-05-14T21:32:16Z</cp:lastPrinted>
  <dcterms:created xsi:type="dcterms:W3CDTF">2011-09-05T22:35:09Z</dcterms:created>
  <dcterms:modified xsi:type="dcterms:W3CDTF">2026-05-14T21:32:19Z</dcterms:modified>
</cp:coreProperties>
</file>