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/>
  <mc:AlternateContent xmlns:mc="http://schemas.openxmlformats.org/markup-compatibility/2006">
    <mc:Choice Requires="x15">
      <x15ac:absPath xmlns:x15ac="http://schemas.microsoft.com/office/spreadsheetml/2010/11/ac" url="https://sena4-my.sharepoint.com/personal/vduquem_sena_edu_co/Documents/CONTRATACIÓN 2026/SELECCION ABREVIADA/SUBASTA INVERSA/MATERIALES DE FORMACION-EPP/CONTRATOS/LOTE 8 MARQUEZ ASOCIADOS/"/>
    </mc:Choice>
  </mc:AlternateContent>
  <xr:revisionPtr revIDLastSave="0" documentId="8_{1AAF70B4-FED8-4010-AA62-EB148B126C37}" xr6:coauthVersionLast="47" xr6:coauthVersionMax="47" xr10:uidLastSave="{00000000-0000-0000-0000-000000000000}"/>
  <bookViews>
    <workbookView xWindow="-120" yWindow="-120" windowWidth="29040" windowHeight="15840" xr2:uid="{454BDB38-9CE8-47CD-8B69-873A6952F4B6}"/>
  </bookViews>
  <sheets>
    <sheet name="8 FERRETERIA PLACA HUELLA" sheetId="1" r:id="rId1"/>
  </sheets>
  <externalReferences>
    <externalReference r:id="rId2"/>
  </externalReferences>
  <definedNames>
    <definedName name="_xlnm._FilterDatabase" localSheetId="0" hidden="1">'8 FERRETERIA PLACA HUELLA'!$A$7:$F$70</definedName>
    <definedName name="Col_Reg">#REF!</definedName>
    <definedName name="DATOS">#REF!</definedName>
    <definedName name="listado">#REF!</definedName>
    <definedName name="matriz1">#REF!</definedName>
    <definedName name="matriz14">#REF!</definedName>
    <definedName name="números">#REF!</definedName>
    <definedName name="VIATICOS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J71" i="1" l="1"/>
  <c r="E75" i="1" s="1"/>
  <c r="G74" i="1" s="1"/>
  <c r="G71" i="1"/>
  <c r="K8" i="1" l="1"/>
  <c r="K9" i="1"/>
  <c r="K10" i="1"/>
  <c r="K11" i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K28" i="1"/>
  <c r="K29" i="1"/>
  <c r="K30" i="1"/>
  <c r="K31" i="1"/>
  <c r="K32" i="1"/>
  <c r="K43" i="1"/>
  <c r="K33" i="1"/>
  <c r="K34" i="1"/>
  <c r="K35" i="1"/>
  <c r="K36" i="1"/>
  <c r="K37" i="1"/>
  <c r="K38" i="1"/>
  <c r="K39" i="1"/>
  <c r="K40" i="1"/>
  <c r="K41" i="1"/>
  <c r="K42" i="1"/>
  <c r="K44" i="1"/>
  <c r="K45" i="1"/>
  <c r="K46" i="1"/>
  <c r="K47" i="1"/>
  <c r="K48" i="1"/>
  <c r="K49" i="1"/>
  <c r="K50" i="1"/>
  <c r="K51" i="1"/>
  <c r="K52" i="1"/>
  <c r="K53" i="1"/>
  <c r="K54" i="1"/>
  <c r="K55" i="1"/>
  <c r="K56" i="1"/>
  <c r="K57" i="1"/>
  <c r="K58" i="1"/>
  <c r="K59" i="1"/>
  <c r="K60" i="1"/>
  <c r="K61" i="1"/>
  <c r="K62" i="1"/>
  <c r="K63" i="1"/>
  <c r="K64" i="1"/>
  <c r="K65" i="1"/>
  <c r="K66" i="1"/>
  <c r="K67" i="1"/>
  <c r="K68" i="1"/>
  <c r="K69" i="1"/>
  <c r="K70" i="1"/>
  <c r="K71" i="1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Valentina Duque Muñoz</author>
  </authors>
  <commentList>
    <comment ref="J71" authorId="0" shapeId="0" xr:uid="{E6DB8AA4-38D2-4E87-AEC8-7D18E5CB9761}">
      <text>
        <r>
          <rPr>
            <b/>
            <sz val="12"/>
            <color indexed="81"/>
            <rFont val="Tahoma"/>
            <family val="2"/>
          </rPr>
          <t>SUMATORIA DE PRECIOS UNITARIOS:</t>
        </r>
        <r>
          <rPr>
            <sz val="12"/>
            <color indexed="81"/>
            <rFont val="Tahoma"/>
            <family val="2"/>
          </rPr>
          <t xml:space="preserve"> Este corresponde al valor que se debe diligenciar en el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u/>
            <sz val="12"/>
            <color indexed="81"/>
            <rFont val="Tahoma"/>
            <family val="2"/>
          </rPr>
          <t>cuestionario del SECOP</t>
        </r>
        <r>
          <rPr>
            <sz val="12"/>
            <color indexed="81"/>
            <rFont val="Tahoma"/>
            <family val="2"/>
          </rPr>
          <t xml:space="preserve"> en la oferta económica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<sst xmlns="http://schemas.openxmlformats.org/spreadsheetml/2006/main" count="398" uniqueCount="212">
  <si>
    <t>VERIFICACIÓN ECONÓMICA</t>
  </si>
  <si>
    <t>LOTE 8 FERRETERIA PLACA HUELLA</t>
  </si>
  <si>
    <t>DEICY BRAVO JOJOA  NIT 59.706.955</t>
  </si>
  <si>
    <t>RESULTADO SUBASTA</t>
  </si>
  <si>
    <t>LOTE</t>
  </si>
  <si>
    <t>NO</t>
  </si>
  <si>
    <t>NOMBRE PRODUCTO</t>
  </si>
  <si>
    <t>DESCRIPCION TECNICA DEL PRODUCTO</t>
  </si>
  <si>
    <t xml:space="preserve">UNIDAD DE MEDIDA </t>
  </si>
  <si>
    <t xml:space="preserve">PRESENTACION </t>
  </si>
  <si>
    <t>PRECIO TECHO</t>
  </si>
  <si>
    <t>VALOR UNITARIO SIN IVA</t>
  </si>
  <si>
    <t>IVA (CUANDO CORRESPONDA)</t>
  </si>
  <si>
    <t>VALOR UNITARIO CON IVA</t>
  </si>
  <si>
    <t xml:space="preserve">FERRETERIA PLACA HUELLA </t>
  </si>
  <si>
    <t>FEPL001</t>
  </si>
  <si>
    <t>Adhesivo epoxico para Anclaje de varillas y pernos 3kg</t>
  </si>
  <si>
    <t>Adhesivo epóxico de dos componentes, libre de solventes. Garantiza una pega perfecta entre concreto fresco y endurecido 3kg</t>
  </si>
  <si>
    <t>Und</t>
  </si>
  <si>
    <t>FEPL002</t>
  </si>
  <si>
    <t>Aditivo Acelerante Para Concreto 5kg</t>
  </si>
  <si>
    <t>Aditivo líquido con acción acelerante sobre el fraguado (endurecimiento) y el desarrollo de resistencias mecánicas del concreto y del mortero 5kg</t>
  </si>
  <si>
    <t>FEPL003</t>
  </si>
  <si>
    <t>Aerosol Multiusos Amarillo Brillante Aerocolor 300 Ml</t>
  </si>
  <si>
    <t>Pintura en aerosol para madera 300 ml es ideal para restaurar, proteger y decorar superficies de madera, además de realzar la veta de los objetos. Proporciona un acabado uniforme y de mayor resistencia, alto cubrimiento, rendimiento superior y un secamiento rápido. Para uso en interiores.</t>
  </si>
  <si>
    <t>FEPL004</t>
  </si>
  <si>
    <t>Alambre Negro Recocido 25K Calibre 17</t>
  </si>
  <si>
    <t>FEPL005</t>
  </si>
  <si>
    <t xml:space="preserve">Almadana 1500 gramos M/Fibra Vidrio </t>
  </si>
  <si>
    <t>Herramienta Almadana de 1500g con Cabeza de martillo forjada en estampa, Tratamiento térmico, acero al carbono 45 # Diseño exclusivo Mango de fibra de vidrio</t>
  </si>
  <si>
    <t>FEPL006</t>
  </si>
  <si>
    <t>Angulo 6M X 2 X 1/8 Pulg</t>
  </si>
  <si>
    <t>ANGULO. Largo 6 000 mm (6 m) - Ala 1 (leg) 2″ = 50.8 mm - Ala 2 (leg) 2″ = 50.8 mm - Espesor 1/8″ ≈ 3.2 mm - Sección transversal Perfil en L (ángulo 90 °) - Material Acero estructural (carbono)</t>
  </si>
  <si>
    <t>FEPL007</t>
  </si>
  <si>
    <t>Antisol Blanco 20kg</t>
  </si>
  <si>
    <t>Curador líquido  Blanco 20 kg para concreto y mortero que forma una membrana impermeable y reduce fisuración.</t>
  </si>
  <si>
    <t>FEPL008</t>
  </si>
  <si>
    <t>Arena gruesa</t>
  </si>
  <si>
    <t>Arena Gruesa x m3. Agregado con particulas mas grandes que la arena fina, libre de polvo, sales y materia orgánica, se utiliza en la preparación de la mezcla para asentar los ladrillos y en la preparación del concreto</t>
  </si>
  <si>
    <t>m3</t>
  </si>
  <si>
    <t>FEPL009</t>
  </si>
  <si>
    <t xml:space="preserve">Cable Encauchetado 3 x 12 AWG Cobre </t>
  </si>
  <si>
    <t>CABLE ENCAUCHETADO - El Cable de Energía Cable de Energía THHN/THWN 2 TC USERoHS por sus características electricas termicas mecánicas y ecologicas pueden ser emplazados en todo tipo de instalaciones electricas industriales edificios bodegas talleres y en general donde se requiera de gran resistencia a los aceites y a la gasolina tambien es utilizado en circuitos de control y de fuerza Puede instalarse en charolas o bandejas ductos o trincheras directamente enterrado o en instalaciones interiores o exteriores expuestas directamente a la luz solar Adecuado para instalaciones donde producen sobrecargas Es un producto que cuida y protege al medio ambiente porque durante el proceso de fabricacion la formulacion establecida para los aislamientos y cubierta cumple con la directriz RoHS (Restriccion de sustancias peligrosas)</t>
  </si>
  <si>
    <t>Ml</t>
  </si>
  <si>
    <t>FEPL010</t>
  </si>
  <si>
    <t xml:space="preserve">Cemento portland tipo 1 </t>
  </si>
  <si>
    <t>CEMENTO GRIS - Es un cemento que se puede usar para la fabricación de morteros, lechadas y concretos utilizados para la construcción en general. Las especificaciones del Cemento Gris de Uso General cumplen con los valores de la Norma Técnica Colombiana NTC 121 (Tipo UG).</t>
  </si>
  <si>
    <t>Bulto (50kg)</t>
  </si>
  <si>
    <t>FEPL011</t>
  </si>
  <si>
    <t>Desencofrante  ( 20kg)</t>
  </si>
  <si>
    <t>DESMOLDANTE 20kg que forma una barrera química resistente al agua, que impide la adherencia de concretos y morteros a las formaletas o encofrados. La acción química no mancha el concreto, ni mortero y prolonga la vida útil del encofrado, facilita la limpieza, proporcionando un acabado estético de muy buena calidad en el concreto o mortero</t>
  </si>
  <si>
    <t>FEPL012</t>
  </si>
  <si>
    <t>Disco Corte Metal Uso General Espesor 2 Mm 4.1/2</t>
  </si>
  <si>
    <t>Disco Corte Metal Uso General Espesor 2 Mm 4.1/2 - » Fabricado en óxido de aluminio. » Corte de metal, uso general. » Diámetro exterior: 4.1/2' (114.3 mm). » Espesor: 1/16' (2 mm). » Diámetro interno: 7/8' (22.2 mm). » Velocidad: 13.200 r/min. máx. » Tipo: 41</t>
  </si>
  <si>
    <t>FEPL013</t>
  </si>
  <si>
    <t>Durmientes o Listón</t>
  </si>
  <si>
    <t>Durmientes o Listón 4 cm x 4 cm x 3 m</t>
  </si>
  <si>
    <t>FEPL014</t>
  </si>
  <si>
    <t>Fleje 20 X 20 En varilla de 1/4"</t>
  </si>
  <si>
    <t>Flejes Diametro 1/4” Medida 20 x 20cm. Fleje obtenido apartir de barras corrugadas dobladas y cortadas que permiten obtener las dimensiones, formas y ángulos requeridos por el diseño estructural</t>
  </si>
  <si>
    <t>FEPL015</t>
  </si>
  <si>
    <t>Geotextil NT 1800 1mt Largo X 3.5mt Ancho</t>
  </si>
  <si>
    <t>Geotextil no tejido en polipropileno NT 1800 1mt Largo X 3.5mt Ancho</t>
  </si>
  <si>
    <t>FEPL016</t>
  </si>
  <si>
    <t xml:space="preserve">Guadua rolliza 3m </t>
  </si>
  <si>
    <t>Guadua rolliza 3m 10-12cm natural</t>
  </si>
  <si>
    <t>FEPL017</t>
  </si>
  <si>
    <t>Hilo Multiusos No 12 140m</t>
  </si>
  <si>
    <t>HILO MULTIUSOS - •Tipo : Hilos  •Ancho : 12 mm •Alto : 12 mm •Largo : 140 m •Diámetro : 12 mm</t>
  </si>
  <si>
    <t>FEPL018</t>
  </si>
  <si>
    <t>Lima Triangular 4 Pulgadas Pesado</t>
  </si>
  <si>
    <t>LIMA TRIANGULAR - Tipo: Lima triangular bastarda Tamaño: 4 pulgadas Material: Acero al carbono endurecido Uso: Metal, madera, plástico y superficies con ángulos Forma: Triangular para mayor versatilidad Ventajas: Alta durabilidad, precisión y control en el limado</t>
  </si>
  <si>
    <t>FEPL019</t>
  </si>
  <si>
    <t>MALLA ELECTROSOLDADA 4 MM 2.35 MT ANCHO X 18 METROS</t>
  </si>
  <si>
    <t>MALLA ELECTROSOLDADA - ANCHO: 2,35 metros  LARGO: 18 metros  ESPESOR: 4 mm SEPARACIÓN: 15 cm x 15 cm</t>
  </si>
  <si>
    <t>FEPL020</t>
  </si>
  <si>
    <t>Manguera De Nivel 100 Metros, Diámetro 1/4'', Espesor 0.7 Mm</t>
  </si>
  <si>
    <t xml:space="preserve">manguera - Diámetro: ¼ “ Espacio de Pared: 0.7 mm Peso x Metro: 20 g. Rollo por 100 m </t>
  </si>
  <si>
    <t>FEPL021</t>
  </si>
  <si>
    <t>Martillo carpintero con mango madera 16 oz</t>
  </si>
  <si>
    <t>MARTILLO UÑA MANGO MADERA 16 OZ</t>
  </si>
  <si>
    <t>FEPL022</t>
  </si>
  <si>
    <t>Pala Punta Redonda con mango 150 Cm</t>
  </si>
  <si>
    <t>PALA PUNTA REDONDA CON MANGO •Ancho : 20 cm •Alto : 150 cm  •Material del mango : Madera  •Color : Negro</t>
  </si>
  <si>
    <t>FEPL023</t>
  </si>
  <si>
    <t>Pala redonda N4 con cabo</t>
  </si>
  <si>
    <t>PALA REDONDA CON CABO: •Ancho : 26 cm  •Alto : 145 cm  •Espesor : 0.16 cm •Color : Mango Color Madera, Herramienta Negro</t>
  </si>
  <si>
    <t>FEPL024</t>
  </si>
  <si>
    <t>Paladraga de 48'' Apertura 6.1/2'' y Mangos en Madera Largo</t>
  </si>
  <si>
    <t>PALADRAGA - Hojas de acero templado, Mangos cuadrados de madera, Apertura máxima: 6.1/2" (165 mm), Largo de los mangos: 48" (122 cm), Espesor de la hoja: 1.8 mm, Socket: 4 mm. •Material de la hoja : 15 cm</t>
  </si>
  <si>
    <t>FEPL025</t>
  </si>
  <si>
    <t>Palín Hoyador con Cabo</t>
  </si>
  <si>
    <t>PALIN AHOYADOR - Tipo : Palas  •Ancho : 19 cm •Alto : 160 cm  •Espesor : 0.20 cm •Color : Mango Color Madera, Herramienta Negro</t>
  </si>
  <si>
    <t>FEPL026</t>
  </si>
  <si>
    <t>Perfil C Gr50 100 x 50 x 2.0mm x 6m Negro</t>
  </si>
  <si>
    <t xml:space="preserve">PERFIL - Producto: Perfil estructural tipo C (canal abierto) Designación: C 100 × 50 × 2.0 mm Longitud comercial: 6.00 m </t>
  </si>
  <si>
    <t>FEPL027</t>
  </si>
  <si>
    <t>Piedra Filtro 1 ½ - 3”</t>
  </si>
  <si>
    <t>La piedra filtro  1 ½ - 3”, es un material esencial en la industria de la construcción y en proyectos de ingeniería civil. Extraída y procesada a partir de rocas naturales, esta piedra se caracteriza por su capacidad para permitir el paso del agua mientras retiene sólidos, lo que la hace ideal para diversas aplicaciones de drenaje y filtración.</t>
  </si>
  <si>
    <t>FEPL028</t>
  </si>
  <si>
    <t>Piedra rajon o media zonga</t>
  </si>
  <si>
    <t>Piedra con un tamaño promedio de 30 a 40 cms de diámetro. Se utiliza para hacer gaviones, para cimento ciclópeo y como primera capa en la estructura de una vía.</t>
  </si>
  <si>
    <t>FEPL029</t>
  </si>
  <si>
    <t>Pintura Anticorrosiva Negra  1 Galón</t>
  </si>
  <si>
    <t>Anticorrosivo industrial (tipo epóxico o base solvente según formulación estándar). 1 Galón</t>
  </si>
  <si>
    <t>Galón</t>
  </si>
  <si>
    <t>FEPL030</t>
  </si>
  <si>
    <t>Platina 6m x 2 x 1/8 pulg</t>
  </si>
  <si>
    <t>FEPL031</t>
  </si>
  <si>
    <t>Polisombra Suprema 80% 4.0 m x 20.0 m</t>
  </si>
  <si>
    <t>Polisombra Suprema 80% 4.0 m x 20.0 m🔹 Tipo de tejido: Malla Raschel de polietileno de alta densidad (HDPE) con aditivo UV (proporciona resistencia a la radiación solar y durabilidad) 🔹 Porcentaje de sombreo: 80 % reducción de luz solar directa, dejando pasar aproximadamente 20 % de luz 🔹 Alta ventilación: permite paso de aire para reducir temperatura bajo la cobertura</t>
  </si>
  <si>
    <t>FEPL032</t>
  </si>
  <si>
    <t xml:space="preserve">Porra o Almadana Forjado con Cabo de Madera 16 Libras </t>
  </si>
  <si>
    <t>Porra o Almadana Forjado con Cabo de Madera 16 Libras - Peso: 16 lb .Longitud de cabeza: 195 mm .Alto: 80 mm .Ancho: 80 mm .Longitud con Cabo: 890 mm .Acabado: Granallado Lacado. Se usa en el sector construcción en labores de demolición, rompimiento de concreto y para martillar, golpear o clavar objetos que requieran de un fuerte impacto. Dureza garantizada hasta el núcleo gracias al tratamiento térmico con temple y revenido que evita la deformación prematura y genera un menor desgaste en la herramienta. Caras de golpe pulidas, resistentes al impacto con mayor firmeza en la zona central disminuyendo las vibraciones a través del cabo. Cabeza octagonal. La sujeción del cabo madera es con cuña madera y metálica, que permite tener mayor fijación, seguridad y confiabilidad en el uso de la herramienta, a diferencia de la competencia que es únicamente metálica o con resina. Forjadas en una sola pieza en acero de alto carbono SAE 1045, a diferencia de otras marcas que la fabrican por fundición, lo que genera que la herramienta se fracture fácilmente.</t>
  </si>
  <si>
    <t>FEPL033</t>
  </si>
  <si>
    <t>Puntilla Acero Negra 2″1/2 – 1 Libra</t>
  </si>
  <si>
    <t>Puntilla Acero Negra 2″1/2 – 1 Libra - Fabricados con aceros de alto contenido de carbono, templados y revenidos para obtener la mejor combinación de alta dureza y tenacidad. Se utiliza para clavar sobre muros de adobe o ladrillo y muros con mezcla sencilla y en madera muy dura, entre otros usos.</t>
  </si>
  <si>
    <t>FEPL034</t>
  </si>
  <si>
    <t>Puntilla Comun Con Cabeza 2 Pulg 500 Gr ﻿</t>
  </si>
  <si>
    <t>Puntilla Comun Con Cabeza 2 Pulg 500 Gr ﻿ - Fabricados con aceros de alto contenido de carbono, templados y revenidos para obtener la mejor combinación de alta dureza y tenacidad. Se utiliza para clavar sobre muros de adobe o ladrillo y muros con mezcla sencilla y en madera muy dura, entre otros usos.</t>
  </si>
  <si>
    <t>FEPL035</t>
  </si>
  <si>
    <t>Puntilla Con Cabeza 2-1/2Pg 500Gr</t>
  </si>
  <si>
    <t>Puntilla Con Cabeza 2-1/2Pg 500Gr - Fabricados con aceros de alto contenido de carbono, templados y revenidos para obtener la mejor combinación de alta dureza y tenacidad. Se utiliza para clavar sobre muros de adobe o ladrillo y muros con mezcla sencilla y en madera muy dura, entre otros usos.</t>
  </si>
  <si>
    <t>FEPL036</t>
  </si>
  <si>
    <t>Puntilla Con Cabeza 3-1/2 500G</t>
  </si>
  <si>
    <t>Puntilla Con Cabeza 3-1/2 500G - abricados con aceros de alto contenido de carbono, templados y revenidos para obtener la mejor combinación de alta dureza y tenacidad. Se utiliza para clavar sobre muros de adobe o ladrillo y muros con mezcla sencilla y en madera muy dura, entre otros usos.</t>
  </si>
  <si>
    <t>FEPL037</t>
  </si>
  <si>
    <t>Puntilla Con Cabeza 3Pg 500Gr</t>
  </si>
  <si>
    <t>Puntilla Con Cabeza 3Pg 500Gr - Fabricados con aceros de alto contenido de carbono, templados y revenidos para obtener la mejor combinación de alta dureza y tenacidad. Se utiliza para clavar sobre muros de adobe o ladrillo y muros con mezcla sencilla y en madera muy dura, entre otros usos.</t>
  </si>
  <si>
    <t>FEPL038</t>
  </si>
  <si>
    <t>Puntilla Concreto 2" x 400 gr</t>
  </si>
  <si>
    <t>Puntilla Concreto 2" x 400 gr - Fabricados con aceros de alto contenido de carbono, templados y revenidos para obtener la mejor combinación de alta dureza y tenacidad. Se utiliza para clavar sobre muros de adobe o ladrillo y muros con mezcla sencilla y en madera muy dura, entre otros usos.</t>
  </si>
  <si>
    <t>FEPL039</t>
  </si>
  <si>
    <t>Recebo B-200 O Afirmado</t>
  </si>
  <si>
    <t>Recebo B-200 O Afirmado - El B200 es un material clasificado como tamaños menores de 3”. El 50% del material, que es el que pasa por el tamiz No. 40, debe tener un índice de plasticidad inferior al 10% y un límite líquido menor al 30%.</t>
  </si>
  <si>
    <t>FEPL040</t>
  </si>
  <si>
    <t>Reflector  Solar 4700 Lúmenes</t>
  </si>
  <si>
    <t>Reflector  Solar 4700 Lúmenes - Luminaria LED tipo reflector para interiores o exteriores diseño delgado y liviano con driver integrado en la luminaria Instalacion sobrepuesto con soporte metálico Proyeccion uniforme de la luz reduce los costos de consumo de energía y mantenimiento CARACTERÍSTICAS: Diseño delgado modemo y robusto resistente a la humedad Chasis en aluminio extruido Conector para garantizar la hermeticidad de la acometida IP65 APLICACIONES: Iluminacion exterior decorativa fachadas jardines Iluminacion de senderos y áreas de circulacion en exteriores</t>
  </si>
  <si>
    <t>FEPL041</t>
  </si>
  <si>
    <t>Rollo De Espuma Para Aplicación En Juntas</t>
  </si>
  <si>
    <t>Rollo De Espuma Para Aplicación En Juntas. Características: - Rollo de espuma continua de 3/8 pulgadas de diámetro. - Piel exterior no absorbente que evita la penetración de humedad. - Red interior de celda abierta y cerrada que proporciona soporte y flexibilidad. - Ideal para juntas de expansión y contracción.</t>
  </si>
  <si>
    <t>FEPL042</t>
  </si>
  <si>
    <t>Sellante Juntas Horizontal 5Gl</t>
  </si>
  <si>
    <t xml:space="preserve">Sellante Juntas Horizontal 5Gl- Diseñado para aplicación en juntas horizontales en pisos, zonas peatonales y zonas de tránsito de vehículos (p.ej. zonas de estacionamiento, patios de maniobras), almacenes y áreas de producción, juntas en vías y tunelería, entre otros.  </t>
  </si>
  <si>
    <t>FEPL043</t>
  </si>
  <si>
    <t>Tabla burra cepillada ordinario 15 cm</t>
  </si>
  <si>
    <t>Tabla burra cepillada ordinario 15 cms ancho x 3 cms grueso x 3 mts largo</t>
  </si>
  <si>
    <t>FEPL044</t>
  </si>
  <si>
    <t xml:space="preserve">Tabla burra ordinario 10 cms ancho </t>
  </si>
  <si>
    <t>Tabla burra ordinario 10 cms ancho x 3,5 cms grueso x 3 mts largo</t>
  </si>
  <si>
    <t>FEPL045</t>
  </si>
  <si>
    <t>Tabla burra ordinario 20 cms</t>
  </si>
  <si>
    <t>Tabla burra ordinario 20 cms ancho x 3,5 cms grueso x 3 mts largo</t>
  </si>
  <si>
    <t>FEPL046</t>
  </si>
  <si>
    <t>Tabla burra ordinario 25 cms</t>
  </si>
  <si>
    <t>Tabla burra ordinario 25 cms ancho x 3,5 cms grueso x 3 mts largo</t>
  </si>
  <si>
    <t>FEPL047</t>
  </si>
  <si>
    <t xml:space="preserve">Tabla burra ordinario 30 cms </t>
  </si>
  <si>
    <t>Tabla burra ordinario 30 cms ancho x 3,5 cms grueso x 3 mts largo</t>
  </si>
  <si>
    <t>FEPL048</t>
  </si>
  <si>
    <t>Triturado 1/2"</t>
  </si>
  <si>
    <t>Triturado 1/2" - Agregado grueso conformado 100% por roca o grava triturada</t>
  </si>
  <si>
    <t>FEPL049</t>
  </si>
  <si>
    <t>Triturado 3/4"</t>
  </si>
  <si>
    <t>Triturado 3/4" - Agregado grueso conformado 100% por roca o grava triturada</t>
  </si>
  <si>
    <t>FEPL050</t>
  </si>
  <si>
    <t>Tuberia de Drenaje 6 Pulgadas x 50 Metros</t>
  </si>
  <si>
    <t xml:space="preserve">Tuberia de Drenaje 6 Pulgadas x 50 Metros - es un tubo para drenaje flexible fabricado en PEAD (Polietileno de Alta Densidad ), con moderna tecnología japonesa. </t>
  </si>
  <si>
    <t>FEPL051</t>
  </si>
  <si>
    <t>Tubo Alcantarillado Astm F949 24pg Ama</t>
  </si>
  <si>
    <t>Tubo Alcantarillado Astm F949 24pg Ama - La tubería TDP es un tubo de PVC de doble pared fabricado mediante el proceso de extrusión. Posee una pared interna lisa y una pared externa corrugada, para óptimo desempeño hidráulico y estructural. Sistema de Juntas con campana integrada y empaques elastoméricos, amplia gama de accesorios, rápida instalación, fácil de transportar y almacenar, hermética, resistente al impacto</t>
  </si>
  <si>
    <t>FEPL052</t>
  </si>
  <si>
    <t xml:space="preserve">Tubo Alcantarillado S4 315mm 12X6m </t>
  </si>
  <si>
    <t>Tubo Alcantarillado S4 315mm 12X6m - Fabricada bajo las Normas técnicas Colombiana NTC 3722-3. Sistemas de tuberías plásticas para uso sin Presión en drenajes y alcantarillados enterrados (o bajo tierra). Sistemas de tuberías de pared estructural de poli cloruro de vinilo rígido, polipropileno y polietileno. Tuberías y Accesorios con superficie externa no lisa. Que tiene como antecedente la Norma ISO 21138-3. Para diámetros de 24? a 42?. Bajo la norma NTC 5055, Tubos y Accesorios de poli (cloruro de vinilo) PVC perfilados para uso en alcantarillado por gravedad, controlados por el diámetro interno, antecedente ASTMF794.</t>
  </si>
  <si>
    <t>FEPL053</t>
  </si>
  <si>
    <t xml:space="preserve">Tubo alcantarillado.  6″ 160mm </t>
  </si>
  <si>
    <t>Tubo alcantarillado. 6″ 160mm - Fabricada bajo las Normas técnicas Colombiana NTC 3722-3. Sistemas de tuberías plásticas para uso sin Presión en drenajes y alcantarillados enterrados (o bajo tierra). Sistemas de tuberías de pared estructural de poli cloruro de vinilo rígido, polipropileno y polietileno. Tuberías y Accesorios con superficie externa no lisa. Que tiene como antecedente la Norma ISO 21138-3. Para diámetros de 24? a 42?. Bajo la norma NTC 5055, Tubos y Accesorios de poli (cloruro de vinilo) PVC perfilados para uso en alcantarillado por gravedad, controlados por el diámetro interno, antecedente ASTMF794.</t>
  </si>
  <si>
    <t>FEPL054</t>
  </si>
  <si>
    <t>Tubo Cerramiento Galvanizado 2' x 1.5mm X 6m</t>
  </si>
  <si>
    <t>Tubo Cerramiento Galvanizado 2' x 1.5mm X 6m - TipoTubo Cerramiento. Largo600 cm. Espesor1.5 mm. MaterialAcero.</t>
  </si>
  <si>
    <t>FEPL055</t>
  </si>
  <si>
    <t>Tubo Rectangular 100 x 40 x 1.9mm x 6m Cerrajeria</t>
  </si>
  <si>
    <t>Tubo Rectangular 100 x 40 x 1.9mm x 6m Cerrajeria - •Tipo : Alambre negro •Referencia del Producto en el Certificado/Empaque : ALAMBRE NEGRO 25k CALIBRE 17 - 1.47mm •Largo : 400 mm •Peso : 25 kg •Diámetro : 1.47 mm</t>
  </si>
  <si>
    <t>FEPL056</t>
  </si>
  <si>
    <t>Tubo Rectangular 120 X 60 X 2.0Mm X 6M Estructural Hr50</t>
  </si>
  <si>
    <t>Tubo Rectangular 120 X 60 X 2.0Mm X 6M Estructural Hr50: Dimensiones nominales:  Altura: 120 mm Ancho: 60 mm Espesor: 2.0 mm Longitud comercial: 6.00 m</t>
  </si>
  <si>
    <t>FEPL057</t>
  </si>
  <si>
    <t>Varilla G-60 W 1/2pulg x6m Corrugada</t>
  </si>
  <si>
    <t>Varilla G-60 W 1/2pulg x6m Corrugada -Acero sismorresistente de sección circular con resaltes transversales distribuidos uniformemente para lograr una mayor adherencia al concreto.Se utiliza en el sector de la construcción para refuerzo de concreto en estructuras.</t>
  </si>
  <si>
    <t>FEPL058</t>
  </si>
  <si>
    <t>Varilla G-60 W 1/4-Pulg X 6M 1.494Kg Apróx. Corrugada</t>
  </si>
  <si>
    <t>Varilla G-60 W 1/4-Pulg X 6M 1.494Kg Apróx. Corrugada - Acero sismorresistente de sección circular con resaltes transversales distribuidos uniformemente para lograr una mayor adherencia al concreto.Se utiliza en el sector de la construcción para refuerzo de concreto en estructuras.</t>
  </si>
  <si>
    <t>FEPL059</t>
  </si>
  <si>
    <t>Varilla G-60 W 1-Pulg X 6M 23.838Kg Apróx. Corrugada</t>
  </si>
  <si>
    <t>Varilla G-60 W 1-Pulg X 6M 23.838Kg Apróx. Corrugada- Acero sismorresistente de sección circular con resaltes transversales distribuidos uniformemente para lograr una mayor adherencia al concreto.Se utiliza en el sector de la construcción para refuerzo de concreto en estructuras.</t>
  </si>
  <si>
    <t>FEPL060</t>
  </si>
  <si>
    <t>Varilla G-60 W 3/4-Pulg X 6M 13.410Kg Apróx. Corrugada</t>
  </si>
  <si>
    <t>Varilla G-60 W 3/4-Pulg X 6M 13.410Kg Apróx. Corrugada -Acero sismorresistente de sección circular con resaltes transversales distribuidos uniformemente para lograr una mayor adherencia al concreto.Se utiliza en el sector de la construcción para refuerzo de concreto en estructuras.</t>
  </si>
  <si>
    <t>FEPL061</t>
  </si>
  <si>
    <t>Varilla G-60 W 3/8-Pulg X 6M 3.36Kg Apróx. Corrugada</t>
  </si>
  <si>
    <t>Acero sismorresistente de sección circular con resaltes transversales distribuidos uniformemente para lograr una mayor adherencia al concreto.Se utiliza en el sector de la construcción para refuerzo de concreto en estructuras.</t>
  </si>
  <si>
    <t>FEPL062</t>
  </si>
  <si>
    <t>Varilla G-60 W 5/8-Pulg X 6M 9.312Kg Apróx. Corrugada</t>
  </si>
  <si>
    <t>Varilla G-60 W 5/8-Pulg X 6M 9.312Kg Apróx. Corrugada - Acero sismorresistente de sección circular con resaltes transversales distribuidos uniformemente para lograr una mayor adherencia al concreto.Se utiliza en el sector de la construcción para refuerzo de concreto en estructuras.</t>
  </si>
  <si>
    <t>FEPL063</t>
  </si>
  <si>
    <t>Zapapico con Cabeza de 5 Libras y Mango de Alto Impacto de 91 cm</t>
  </si>
  <si>
    <t>Zapapico con Cabeza de 5 Libras y Mango de Alto Impacto de 91 cm - Este zapapico cuenta con un mango de madera con cubierta de polipropileno de alto impacto, que te brinda un agarre firme y cómodo. Su cabeza forjada en acero al carbono asegura una larga vida útil y un rendimiento excepcional. Con un largo de 49.5 cm y un alto de 92 cm, este zapapico está diseñado para ofrecerte la máxima eficiencia en cada golpe.</t>
  </si>
  <si>
    <t>TOTAL</t>
  </si>
  <si>
    <t>FACTOR DE AJUSTE=</t>
  </si>
  <si>
    <t>VALOR OFERTA GANADORA =</t>
  </si>
  <si>
    <t>=</t>
  </si>
  <si>
    <t>VALOR OFERTA INICIAL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</si>
</sst>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$-240A]\ #,##0;\-[$$-240A]\ #,##0"/>
    <numFmt numFmtId="165" formatCode="&quot;$&quot;\ #,##0"/>
  </numFmts>
  <fonts count="10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name val="Calibri"/>
      <family val="2"/>
    </font>
    <font>
      <sz val="11"/>
      <name val="Calibri"/>
      <family val="2"/>
    </font>
    <font>
      <b/>
      <sz val="11"/>
      <color theme="1"/>
      <name val="Calibri"/>
      <family val="2"/>
    </font>
    <font>
      <sz val="11"/>
      <color rgb="FFFF0000"/>
      <name val="Calibri"/>
      <family val="2"/>
    </font>
    <font>
      <b/>
      <sz val="12"/>
      <color indexed="81"/>
      <name val="Tahoma"/>
      <family val="2"/>
    </font>
    <font>
      <sz val="12"/>
      <color indexed="81"/>
      <name val="Tahoma"/>
      <family val="2"/>
    </font>
    <font>
      <b/>
      <u/>
      <sz val="12"/>
      <color indexed="81"/>
      <name val="Tahoma"/>
      <family val="2"/>
    </font>
    <font>
      <sz val="9"/>
      <color indexed="81"/>
      <name val="Tahoma"/>
      <family val="2"/>
    </font>
  </fonts>
  <fills count="6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2" tint="-9.9978637043366805E-2"/>
        <bgColor theme="5"/>
      </patternFill>
    </fill>
    <fill>
      <patternFill patternType="solid">
        <fgColor rgb="FFFFFFFF"/>
        <bgColor rgb="FF000000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41">
    <xf numFmtId="0" fontId="0" fillId="0" borderId="0" xfId="0"/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vertical="center" wrapText="1"/>
    </xf>
    <xf numFmtId="0" fontId="3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/>
    <xf numFmtId="0" fontId="2" fillId="0" borderId="1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4" fontId="2" fillId="0" borderId="1" xfId="0" applyNumberFormat="1" applyFont="1" applyBorder="1" applyAlignment="1" applyProtection="1">
      <alignment horizontal="center" vertical="center" wrapText="1"/>
      <protection hidden="1"/>
    </xf>
    <xf numFmtId="4" fontId="2" fillId="0" borderId="1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3" fillId="0" borderId="3" xfId="0" applyFont="1" applyBorder="1" applyAlignment="1">
      <alignment vertical="center" wrapText="1"/>
    </xf>
    <xf numFmtId="0" fontId="3" fillId="4" borderId="4" xfId="0" applyFont="1" applyFill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4" fontId="2" fillId="5" borderId="1" xfId="0" applyNumberFormat="1" applyFont="1" applyFill="1" applyBorder="1" applyAlignment="1">
      <alignment horizontal="center" vertical="center" wrapText="1"/>
    </xf>
    <xf numFmtId="4" fontId="3" fillId="0" borderId="1" xfId="1" applyNumberFormat="1" applyFont="1" applyBorder="1" applyAlignment="1">
      <alignment horizontal="center" vertical="center" wrapText="1"/>
    </xf>
    <xf numFmtId="164" fontId="4" fillId="2" borderId="1" xfId="0" applyNumberFormat="1" applyFont="1" applyFill="1" applyBorder="1" applyAlignment="1">
      <alignment vertical="center"/>
    </xf>
    <xf numFmtId="0" fontId="2" fillId="0" borderId="4" xfId="0" applyFont="1" applyBorder="1" applyAlignment="1">
      <alignment horizontal="center" vertical="center" wrapText="1"/>
    </xf>
    <xf numFmtId="0" fontId="3" fillId="0" borderId="4" xfId="0" applyFont="1" applyBorder="1" applyAlignment="1">
      <alignment vertical="center" wrapText="1"/>
    </xf>
    <xf numFmtId="0" fontId="3" fillId="0" borderId="4" xfId="0" applyFont="1" applyBorder="1" applyAlignment="1">
      <alignment horizontal="left" vertical="top" wrapText="1"/>
    </xf>
    <xf numFmtId="0" fontId="2" fillId="4" borderId="4" xfId="0" applyFont="1" applyFill="1" applyBorder="1" applyAlignment="1">
      <alignment horizontal="center" vertical="center" wrapText="1"/>
    </xf>
    <xf numFmtId="0" fontId="3" fillId="0" borderId="4" xfId="0" applyFont="1" applyBorder="1" applyAlignment="1">
      <alignment vertical="top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4" fontId="2" fillId="0" borderId="1" xfId="0" applyNumberFormat="1" applyFont="1" applyBorder="1"/>
    <xf numFmtId="0" fontId="3" fillId="0" borderId="1" xfId="0" applyFont="1" applyBorder="1"/>
    <xf numFmtId="4" fontId="2" fillId="0" borderId="1" xfId="0" applyNumberFormat="1" applyFont="1" applyBorder="1" applyAlignment="1">
      <alignment vertical="center" wrapText="1"/>
    </xf>
    <xf numFmtId="164" fontId="2" fillId="0" borderId="1" xfId="0" applyNumberFormat="1" applyFont="1" applyBorder="1" applyAlignment="1">
      <alignment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7" xfId="0" applyFont="1" applyBorder="1" applyAlignment="1">
      <alignment vertical="center"/>
    </xf>
    <xf numFmtId="165" fontId="2" fillId="0" borderId="7" xfId="0" applyNumberFormat="1" applyFont="1" applyBorder="1" applyAlignment="1">
      <alignment vertical="center"/>
    </xf>
    <xf numFmtId="165" fontId="2" fillId="0" borderId="0" xfId="0" applyNumberFormat="1" applyFont="1" applyAlignment="1">
      <alignment vertical="center"/>
    </xf>
    <xf numFmtId="0" fontId="5" fillId="0" borderId="0" xfId="0" applyFont="1" applyAlignment="1">
      <alignment vertical="center" wrapText="1"/>
    </xf>
    <xf numFmtId="0" fontId="2" fillId="0" borderId="0" xfId="0" applyFont="1" applyAlignment="1">
      <alignment horizontal="left" vertical="center" wrapText="1"/>
    </xf>
  </cellXfs>
  <cellStyles count="2">
    <cellStyle name="Normal" xfId="0" builtinId="0"/>
    <cellStyle name="Normal 3" xfId="1" xr:uid="{1F54D825-3BAF-4CA3-94B2-B2943E58A2D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995638</xdr:colOff>
      <xdr:row>0</xdr:row>
      <xdr:rowOff>103717</xdr:rowOff>
    </xdr:from>
    <xdr:to>
      <xdr:col>1</xdr:col>
      <xdr:colOff>666750</xdr:colOff>
      <xdr:row>3</xdr:row>
      <xdr:rowOff>28575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id="{2E2FA7D2-6628-4EE0-94EA-C105A9DB75D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6588" y="103717"/>
          <a:ext cx="671237" cy="4963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3" Type="http://schemas.openxmlformats.org/officeDocument/2006/relationships/externalLinkPath" Target="../OFERTAS%20CON%20FACTOR%20DE%20AJUSTE.xlsx" TargetMode="External"/><Relationship Id="rId2" Type="http://schemas.openxmlformats.org/officeDocument/2006/relationships/externalLinkPath" Target="https://sena4-my.sharepoint.com/personal/vduquem_sena_edu_co/Documents/CONTRATACI&#211;N%202026/SELECCION%20ABREVIADA/SUBASTA%20INVERSA/MATERIALES%20DE%20FORMACION-EPP/CONTRATOS/OFERTAS%20CON%20FACTOR%20DE%20AJUSTE.xlsx" TargetMode="External"/><Relationship Id="rId1" Type="http://schemas.openxmlformats.org/officeDocument/2006/relationships/externalLinkPath" Target="/personal/vduquem_sena_edu_co/Documents/CONTRATACI&#211;N%202026/SELECCION%20ABREVIADA/SUBASTA%20INVERSA/MATERIALES%20DE%20FORMACION-EPP/CONTRATOS/OFERTAS%20CON%20FACTOR%20DE%20AJUST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1 Agricola"/>
      <sheetName val="2 Pecuario"/>
      <sheetName val="4 Empaques"/>
      <sheetName val="5 Químicos"/>
      <sheetName val="6 Artesanias "/>
      <sheetName val="7 Ferreteria"/>
      <sheetName val="8 FERRETERIA PLACA HUELLA"/>
      <sheetName val="9 Papelería e Informatica "/>
      <sheetName val="10 Seguridad Industrial_turismo"/>
      <sheetName val="11 Laboratorios"/>
      <sheetName val="12 Joyería"/>
      <sheetName val="13 Epp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AA03C4-4102-4F46-9C14-BACEDE705852}">
  <dimension ref="A1:K78"/>
  <sheetViews>
    <sheetView tabSelected="1" topLeftCell="E1" zoomScale="90" zoomScaleNormal="90" workbookViewId="0">
      <pane ySplit="7" topLeftCell="A69" activePane="bottomLeft" state="frozen"/>
      <selection activeCell="D207" sqref="D207"/>
      <selection pane="bottomLeft" activeCell="M82" sqref="M82"/>
    </sheetView>
  </sheetViews>
  <sheetFormatPr baseColWidth="10" defaultColWidth="11.42578125" defaultRowHeight="15" x14ac:dyDescent="0.25"/>
  <cols>
    <col min="1" max="1" width="14.7109375" style="6" customWidth="1"/>
    <col min="2" max="2" width="10.42578125" style="40" customWidth="1"/>
    <col min="3" max="3" width="17.28515625" style="6" customWidth="1"/>
    <col min="4" max="4" width="63.140625" style="6" customWidth="1"/>
    <col min="5" max="5" width="14.28515625" style="6" customWidth="1"/>
    <col min="6" max="6" width="15.7109375" style="34" customWidth="1"/>
    <col min="7" max="7" width="14.28515625" style="6" bestFit="1" customWidth="1"/>
    <col min="8" max="8" width="12.5703125" style="6" bestFit="1" customWidth="1"/>
    <col min="9" max="9" width="11.5703125" style="6" bestFit="1" customWidth="1"/>
    <col min="10" max="10" width="15.140625" style="6" customWidth="1"/>
    <col min="11" max="11" width="14.5703125" style="6" customWidth="1"/>
    <col min="12" max="16384" width="11.42578125" style="6"/>
  </cols>
  <sheetData>
    <row r="1" spans="1:11" s="2" customFormat="1" x14ac:dyDescent="0.25">
      <c r="A1" s="1" t="s">
        <v>0</v>
      </c>
      <c r="B1" s="1"/>
      <c r="C1" s="1"/>
      <c r="D1" s="1"/>
      <c r="E1" s="1"/>
      <c r="F1" s="1"/>
    </row>
    <row r="2" spans="1:11" s="2" customFormat="1" x14ac:dyDescent="0.25">
      <c r="A2" s="1"/>
      <c r="B2" s="1"/>
      <c r="C2" s="1"/>
      <c r="D2" s="1"/>
      <c r="E2" s="3"/>
      <c r="F2" s="3"/>
    </row>
    <row r="3" spans="1:11" s="2" customFormat="1" x14ac:dyDescent="0.25">
      <c r="A3" s="1" t="s">
        <v>1</v>
      </c>
      <c r="B3" s="1"/>
      <c r="C3" s="1"/>
      <c r="D3" s="1"/>
      <c r="E3" s="1"/>
      <c r="F3" s="1"/>
    </row>
    <row r="4" spans="1:11" s="2" customFormat="1" x14ac:dyDescent="0.25">
      <c r="B4" s="3"/>
      <c r="E4" s="3"/>
      <c r="F4" s="3"/>
    </row>
    <row r="5" spans="1:11" s="2" customFormat="1" ht="30.75" customHeight="1" x14ac:dyDescent="0.25">
      <c r="A5" s="4"/>
      <c r="B5" s="4"/>
      <c r="C5" s="4"/>
      <c r="D5" s="4"/>
      <c r="E5" s="4"/>
      <c r="F5" s="4"/>
    </row>
    <row r="6" spans="1:11" ht="30" customHeight="1" x14ac:dyDescent="0.25">
      <c r="A6" s="5"/>
      <c r="B6" s="5"/>
      <c r="C6" s="5"/>
      <c r="D6" s="5"/>
      <c r="E6" s="5"/>
      <c r="F6" s="5"/>
      <c r="H6" s="7" t="s">
        <v>2</v>
      </c>
      <c r="I6" s="7"/>
      <c r="J6" s="7"/>
      <c r="K6" s="8" t="s">
        <v>3</v>
      </c>
    </row>
    <row r="7" spans="1:11" ht="75.75" customHeight="1" x14ac:dyDescent="0.25">
      <c r="A7" s="9" t="s">
        <v>4</v>
      </c>
      <c r="B7" s="10" t="s">
        <v>5</v>
      </c>
      <c r="C7" s="11" t="s">
        <v>6</v>
      </c>
      <c r="D7" s="11" t="s">
        <v>7</v>
      </c>
      <c r="E7" s="11" t="s">
        <v>8</v>
      </c>
      <c r="F7" s="10" t="s">
        <v>9</v>
      </c>
      <c r="G7" s="12" t="s">
        <v>10</v>
      </c>
      <c r="H7" s="13" t="s">
        <v>11</v>
      </c>
      <c r="I7" s="13" t="s">
        <v>12</v>
      </c>
      <c r="J7" s="13" t="s">
        <v>13</v>
      </c>
      <c r="K7" s="8" t="s">
        <v>13</v>
      </c>
    </row>
    <row r="8" spans="1:11" ht="60" x14ac:dyDescent="0.25">
      <c r="A8" s="9" t="s">
        <v>14</v>
      </c>
      <c r="B8" s="10" t="s">
        <v>15</v>
      </c>
      <c r="C8" s="14" t="s">
        <v>16</v>
      </c>
      <c r="D8" s="15" t="s">
        <v>17</v>
      </c>
      <c r="E8" s="16" t="s">
        <v>18</v>
      </c>
      <c r="F8" s="17" t="s">
        <v>18</v>
      </c>
      <c r="G8" s="18">
        <v>681166.66666666663</v>
      </c>
      <c r="H8" s="19">
        <v>572403.08123249304</v>
      </c>
      <c r="I8" s="19">
        <v>108756.58543417368</v>
      </c>
      <c r="J8" s="19">
        <v>681159.66666666663</v>
      </c>
      <c r="K8" s="20">
        <f>J8*$G$74</f>
        <v>494348.97469760542</v>
      </c>
    </row>
    <row r="9" spans="1:11" ht="45" x14ac:dyDescent="0.25">
      <c r="A9" s="9" t="s">
        <v>14</v>
      </c>
      <c r="B9" s="10" t="s">
        <v>19</v>
      </c>
      <c r="C9" s="21" t="s">
        <v>20</v>
      </c>
      <c r="D9" s="22" t="s">
        <v>21</v>
      </c>
      <c r="E9" s="16" t="s">
        <v>18</v>
      </c>
      <c r="F9" s="17" t="s">
        <v>18</v>
      </c>
      <c r="G9" s="18">
        <v>116131.25</v>
      </c>
      <c r="H9" s="19">
        <v>97583.403361344535</v>
      </c>
      <c r="I9" s="19">
        <v>18540.846638655461</v>
      </c>
      <c r="J9" s="19">
        <v>116124.25</v>
      </c>
      <c r="K9" s="20">
        <f t="shared" ref="K9:K69" si="0">J9*$G$74</f>
        <v>84276.722087716698</v>
      </c>
    </row>
    <row r="10" spans="1:11" ht="75" x14ac:dyDescent="0.25">
      <c r="A10" s="9" t="s">
        <v>14</v>
      </c>
      <c r="B10" s="10" t="s">
        <v>22</v>
      </c>
      <c r="C10" s="21" t="s">
        <v>23</v>
      </c>
      <c r="D10" s="22" t="s">
        <v>24</v>
      </c>
      <c r="E10" s="16" t="s">
        <v>18</v>
      </c>
      <c r="F10" s="17" t="s">
        <v>18</v>
      </c>
      <c r="G10" s="18">
        <v>29991.666666666668</v>
      </c>
      <c r="H10" s="19">
        <v>25197.198879551823</v>
      </c>
      <c r="I10" s="19">
        <v>4787.467787114846</v>
      </c>
      <c r="J10" s="19">
        <v>29984.666666666668</v>
      </c>
      <c r="K10" s="20">
        <f t="shared" si="0"/>
        <v>21761.255031222932</v>
      </c>
    </row>
    <row r="11" spans="1:11" ht="45" x14ac:dyDescent="0.25">
      <c r="A11" s="9" t="s">
        <v>14</v>
      </c>
      <c r="B11" s="10" t="s">
        <v>25</v>
      </c>
      <c r="C11" s="21" t="s">
        <v>26</v>
      </c>
      <c r="D11" s="22" t="s">
        <v>26</v>
      </c>
      <c r="E11" s="16" t="s">
        <v>18</v>
      </c>
      <c r="F11" s="17" t="s">
        <v>18</v>
      </c>
      <c r="G11" s="18">
        <v>105375</v>
      </c>
      <c r="H11" s="19">
        <v>88544.537815126052</v>
      </c>
      <c r="I11" s="19">
        <v>16823.462184873952</v>
      </c>
      <c r="J11" s="19">
        <v>105368</v>
      </c>
      <c r="K11" s="20">
        <f t="shared" si="0"/>
        <v>76470.415550055506</v>
      </c>
    </row>
    <row r="12" spans="1:11" ht="45" x14ac:dyDescent="0.25">
      <c r="A12" s="9" t="s">
        <v>14</v>
      </c>
      <c r="B12" s="10" t="s">
        <v>27</v>
      </c>
      <c r="C12" s="21" t="s">
        <v>28</v>
      </c>
      <c r="D12" s="22" t="s">
        <v>29</v>
      </c>
      <c r="E12" s="16" t="s">
        <v>18</v>
      </c>
      <c r="F12" s="17" t="s">
        <v>18</v>
      </c>
      <c r="G12" s="18">
        <v>82959.75</v>
      </c>
      <c r="H12" s="19">
        <v>69708.193277310929</v>
      </c>
      <c r="I12" s="19">
        <v>13244.556722689076</v>
      </c>
      <c r="J12" s="19">
        <v>82952.75</v>
      </c>
      <c r="K12" s="20">
        <f t="shared" si="0"/>
        <v>60202.63517880065</v>
      </c>
    </row>
    <row r="13" spans="1:11" ht="45" x14ac:dyDescent="0.25">
      <c r="A13" s="9" t="s">
        <v>14</v>
      </c>
      <c r="B13" s="10" t="s">
        <v>30</v>
      </c>
      <c r="C13" s="21" t="s">
        <v>31</v>
      </c>
      <c r="D13" s="22" t="s">
        <v>32</v>
      </c>
      <c r="E13" s="16" t="s">
        <v>18</v>
      </c>
      <c r="F13" s="17" t="s">
        <v>18</v>
      </c>
      <c r="G13" s="18">
        <v>132166.66666666666</v>
      </c>
      <c r="H13" s="19">
        <v>111058.54341736695</v>
      </c>
      <c r="I13" s="19">
        <v>21101.123249299722</v>
      </c>
      <c r="J13" s="19">
        <v>132159.66666666666</v>
      </c>
      <c r="K13" s="20">
        <f t="shared" si="0"/>
        <v>95914.363269273585</v>
      </c>
    </row>
    <row r="14" spans="1:11" ht="30" x14ac:dyDescent="0.25">
      <c r="A14" s="9" t="s">
        <v>14</v>
      </c>
      <c r="B14" s="10" t="s">
        <v>33</v>
      </c>
      <c r="C14" s="21" t="s">
        <v>34</v>
      </c>
      <c r="D14" s="22" t="s">
        <v>35</v>
      </c>
      <c r="E14" s="16" t="s">
        <v>18</v>
      </c>
      <c r="F14" s="17" t="s">
        <v>18</v>
      </c>
      <c r="G14" s="18">
        <v>408496.66666666669</v>
      </c>
      <c r="H14" s="19">
        <v>343268.62745098042</v>
      </c>
      <c r="I14" s="19">
        <v>65221.03921568628</v>
      </c>
      <c r="J14" s="19">
        <v>408489.66666666669</v>
      </c>
      <c r="K14" s="20">
        <f t="shared" si="0"/>
        <v>296459.7843548673</v>
      </c>
    </row>
    <row r="15" spans="1:11" ht="60" x14ac:dyDescent="0.25">
      <c r="A15" s="9" t="s">
        <v>14</v>
      </c>
      <c r="B15" s="10" t="s">
        <v>36</v>
      </c>
      <c r="C15" s="21" t="s">
        <v>37</v>
      </c>
      <c r="D15" s="22" t="s">
        <v>38</v>
      </c>
      <c r="E15" s="16" t="s">
        <v>39</v>
      </c>
      <c r="F15" s="17" t="s">
        <v>39</v>
      </c>
      <c r="G15" s="18">
        <v>114418.75</v>
      </c>
      <c r="H15" s="19">
        <v>96144.327731092446</v>
      </c>
      <c r="I15" s="19">
        <v>18267.422268907565</v>
      </c>
      <c r="J15" s="19">
        <v>114411.75</v>
      </c>
      <c r="K15" s="20">
        <f t="shared" si="0"/>
        <v>83033.881883580048</v>
      </c>
    </row>
    <row r="16" spans="1:11" ht="195" x14ac:dyDescent="0.25">
      <c r="A16" s="9" t="s">
        <v>14</v>
      </c>
      <c r="B16" s="10" t="s">
        <v>40</v>
      </c>
      <c r="C16" s="21" t="s">
        <v>41</v>
      </c>
      <c r="D16" s="23" t="s">
        <v>42</v>
      </c>
      <c r="E16" s="16" t="s">
        <v>43</v>
      </c>
      <c r="F16" s="17" t="s">
        <v>43</v>
      </c>
      <c r="G16" s="18">
        <v>16876.666666666668</v>
      </c>
      <c r="H16" s="19">
        <v>14176.190476190477</v>
      </c>
      <c r="I16" s="19">
        <v>2693.4761904761908</v>
      </c>
      <c r="J16" s="19">
        <v>16869.666666666668</v>
      </c>
      <c r="K16" s="20">
        <f t="shared" si="0"/>
        <v>12243.094869323892</v>
      </c>
    </row>
    <row r="17" spans="1:11" ht="75" x14ac:dyDescent="0.25">
      <c r="A17" s="9" t="s">
        <v>14</v>
      </c>
      <c r="B17" s="10" t="s">
        <v>44</v>
      </c>
      <c r="C17" s="21" t="s">
        <v>45</v>
      </c>
      <c r="D17" s="22" t="s">
        <v>46</v>
      </c>
      <c r="E17" s="16" t="s">
        <v>47</v>
      </c>
      <c r="F17" s="17" t="s">
        <v>47</v>
      </c>
      <c r="G17" s="18">
        <v>42427.777777777781</v>
      </c>
      <c r="H17" s="19">
        <v>35647.71241830066</v>
      </c>
      <c r="I17" s="19">
        <v>6773.0653594771256</v>
      </c>
      <c r="J17" s="19">
        <v>42420.777777777781</v>
      </c>
      <c r="K17" s="20">
        <f t="shared" si="0"/>
        <v>30786.714226551012</v>
      </c>
    </row>
    <row r="18" spans="1:11" ht="90" x14ac:dyDescent="0.25">
      <c r="A18" s="9" t="s">
        <v>14</v>
      </c>
      <c r="B18" s="10" t="s">
        <v>48</v>
      </c>
      <c r="C18" s="21" t="s">
        <v>49</v>
      </c>
      <c r="D18" s="22" t="s">
        <v>50</v>
      </c>
      <c r="E18" s="16" t="s">
        <v>18</v>
      </c>
      <c r="F18" s="17" t="s">
        <v>18</v>
      </c>
      <c r="G18" s="18">
        <v>696416.66666666663</v>
      </c>
      <c r="H18" s="19">
        <v>336134.45378151262</v>
      </c>
      <c r="I18" s="19">
        <v>63865.546218487398</v>
      </c>
      <c r="J18" s="19">
        <v>400000</v>
      </c>
      <c r="K18" s="20">
        <f t="shared" si="0"/>
        <v>290298.44184213615</v>
      </c>
    </row>
    <row r="19" spans="1:11" ht="60" x14ac:dyDescent="0.25">
      <c r="A19" s="9" t="s">
        <v>14</v>
      </c>
      <c r="B19" s="10" t="s">
        <v>51</v>
      </c>
      <c r="C19" s="21" t="s">
        <v>52</v>
      </c>
      <c r="D19" s="22" t="s">
        <v>53</v>
      </c>
      <c r="E19" s="16" t="s">
        <v>18</v>
      </c>
      <c r="F19" s="17" t="s">
        <v>18</v>
      </c>
      <c r="G19" s="18">
        <v>15101.25</v>
      </c>
      <c r="H19" s="19">
        <v>12684.243697478993</v>
      </c>
      <c r="I19" s="19">
        <v>2410.0063025210088</v>
      </c>
      <c r="J19" s="19">
        <v>15094.25</v>
      </c>
      <c r="K19" s="20">
        <f t="shared" si="0"/>
        <v>10954.593139439159</v>
      </c>
    </row>
    <row r="20" spans="1:11" ht="30" x14ac:dyDescent="0.25">
      <c r="A20" s="9" t="s">
        <v>14</v>
      </c>
      <c r="B20" s="10" t="s">
        <v>54</v>
      </c>
      <c r="C20" s="21" t="s">
        <v>55</v>
      </c>
      <c r="D20" s="22" t="s">
        <v>56</v>
      </c>
      <c r="E20" s="16" t="s">
        <v>18</v>
      </c>
      <c r="F20" s="17" t="s">
        <v>18</v>
      </c>
      <c r="G20" s="18">
        <v>19206.444444444445</v>
      </c>
      <c r="H20" s="19">
        <v>16133.986928104576</v>
      </c>
      <c r="I20" s="19">
        <v>3065.4575163398695</v>
      </c>
      <c r="J20" s="19">
        <v>19199.444444444445</v>
      </c>
      <c r="K20" s="20">
        <f t="shared" si="0"/>
        <v>13933.9220161422</v>
      </c>
    </row>
    <row r="21" spans="1:11" ht="45" x14ac:dyDescent="0.25">
      <c r="A21" s="9" t="s">
        <v>14</v>
      </c>
      <c r="B21" s="10" t="s">
        <v>57</v>
      </c>
      <c r="C21" s="21" t="s">
        <v>58</v>
      </c>
      <c r="D21" s="22" t="s">
        <v>59</v>
      </c>
      <c r="E21" s="16" t="s">
        <v>18</v>
      </c>
      <c r="F21" s="17" t="s">
        <v>18</v>
      </c>
      <c r="G21" s="18">
        <v>3151.6666666666665</v>
      </c>
      <c r="H21" s="19">
        <v>2642.5770308123251</v>
      </c>
      <c r="I21" s="19">
        <v>502.08963585434179</v>
      </c>
      <c r="J21" s="19">
        <v>3144.6666666666665</v>
      </c>
      <c r="K21" s="20">
        <f t="shared" si="0"/>
        <v>2282.2295836155936</v>
      </c>
    </row>
    <row r="22" spans="1:11" ht="45" x14ac:dyDescent="0.25">
      <c r="A22" s="9" t="s">
        <v>14</v>
      </c>
      <c r="B22" s="10" t="s">
        <v>60</v>
      </c>
      <c r="C22" s="21" t="s">
        <v>61</v>
      </c>
      <c r="D22" s="22" t="s">
        <v>62</v>
      </c>
      <c r="E22" s="16" t="s">
        <v>43</v>
      </c>
      <c r="F22" s="17" t="s">
        <v>43</v>
      </c>
      <c r="G22" s="18">
        <v>38125</v>
      </c>
      <c r="H22" s="19">
        <v>32031.932773109245</v>
      </c>
      <c r="I22" s="19">
        <v>6086.0672268907565</v>
      </c>
      <c r="J22" s="19">
        <v>38118</v>
      </c>
      <c r="K22" s="20">
        <f t="shared" si="0"/>
        <v>27663.990015346364</v>
      </c>
    </row>
    <row r="23" spans="1:11" ht="30" x14ac:dyDescent="0.25">
      <c r="A23" s="9" t="s">
        <v>14</v>
      </c>
      <c r="B23" s="10" t="s">
        <v>63</v>
      </c>
      <c r="C23" s="21" t="s">
        <v>64</v>
      </c>
      <c r="D23" s="22" t="s">
        <v>65</v>
      </c>
      <c r="E23" s="16" t="s">
        <v>18</v>
      </c>
      <c r="F23" s="17" t="s">
        <v>18</v>
      </c>
      <c r="G23" s="18">
        <v>17080</v>
      </c>
      <c r="H23" s="19">
        <v>17073</v>
      </c>
      <c r="I23" s="19"/>
      <c r="J23" s="19">
        <v>17073</v>
      </c>
      <c r="K23" s="20">
        <f t="shared" si="0"/>
        <v>12390.663243926976</v>
      </c>
    </row>
    <row r="24" spans="1:11" ht="30" x14ac:dyDescent="0.25">
      <c r="A24" s="9" t="s">
        <v>14</v>
      </c>
      <c r="B24" s="10" t="s">
        <v>66</v>
      </c>
      <c r="C24" s="21" t="s">
        <v>67</v>
      </c>
      <c r="D24" s="22" t="s">
        <v>68</v>
      </c>
      <c r="E24" s="16" t="s">
        <v>18</v>
      </c>
      <c r="F24" s="17" t="s">
        <v>18</v>
      </c>
      <c r="G24" s="18">
        <v>24400</v>
      </c>
      <c r="H24" s="19">
        <v>20498.319327731093</v>
      </c>
      <c r="I24" s="19">
        <v>3894.6806722689075</v>
      </c>
      <c r="J24" s="19">
        <v>24393</v>
      </c>
      <c r="K24" s="20">
        <f t="shared" si="0"/>
        <v>17703.124729638068</v>
      </c>
    </row>
    <row r="25" spans="1:11" ht="75" x14ac:dyDescent="0.25">
      <c r="A25" s="9" t="s">
        <v>14</v>
      </c>
      <c r="B25" s="10" t="s">
        <v>69</v>
      </c>
      <c r="C25" s="21" t="s">
        <v>70</v>
      </c>
      <c r="D25" s="22" t="s">
        <v>71</v>
      </c>
      <c r="E25" s="16" t="s">
        <v>18</v>
      </c>
      <c r="F25" s="17" t="s">
        <v>18</v>
      </c>
      <c r="G25" s="18">
        <v>15364.75</v>
      </c>
      <c r="H25" s="19">
        <v>12905.672268907563</v>
      </c>
      <c r="I25" s="19">
        <v>2452.0777310924373</v>
      </c>
      <c r="J25" s="19">
        <v>15357.75</v>
      </c>
      <c r="K25" s="20">
        <f t="shared" si="0"/>
        <v>11145.827238002666</v>
      </c>
    </row>
    <row r="26" spans="1:11" ht="75" x14ac:dyDescent="0.25">
      <c r="A26" s="9" t="s">
        <v>14</v>
      </c>
      <c r="B26" s="10" t="s">
        <v>72</v>
      </c>
      <c r="C26" s="21" t="s">
        <v>73</v>
      </c>
      <c r="D26" s="22" t="s">
        <v>74</v>
      </c>
      <c r="E26" s="16" t="s">
        <v>18</v>
      </c>
      <c r="F26" s="17" t="s">
        <v>18</v>
      </c>
      <c r="G26" s="18">
        <v>445300</v>
      </c>
      <c r="H26" s="19">
        <v>374195.79831932776</v>
      </c>
      <c r="I26" s="19">
        <v>71097.201680672282</v>
      </c>
      <c r="J26" s="19">
        <v>445293</v>
      </c>
      <c r="K26" s="20">
        <f t="shared" si="0"/>
        <v>323169.66015802586</v>
      </c>
    </row>
    <row r="27" spans="1:11" ht="60" x14ac:dyDescent="0.25">
      <c r="A27" s="9" t="s">
        <v>14</v>
      </c>
      <c r="B27" s="10" t="s">
        <v>75</v>
      </c>
      <c r="C27" s="21" t="s">
        <v>76</v>
      </c>
      <c r="D27" s="22" t="s">
        <v>77</v>
      </c>
      <c r="E27" s="16" t="s">
        <v>18</v>
      </c>
      <c r="F27" s="17" t="s">
        <v>18</v>
      </c>
      <c r="G27" s="18">
        <v>149524.75</v>
      </c>
      <c r="H27" s="19">
        <v>125645.1680672269</v>
      </c>
      <c r="I27" s="19">
        <v>23872.581932773111</v>
      </c>
      <c r="J27" s="19">
        <v>149517.75</v>
      </c>
      <c r="K27" s="20">
        <f t="shared" si="0"/>
        <v>108511.92463185513</v>
      </c>
    </row>
    <row r="28" spans="1:11" ht="60" x14ac:dyDescent="0.25">
      <c r="A28" s="9" t="s">
        <v>14</v>
      </c>
      <c r="B28" s="10" t="s">
        <v>78</v>
      </c>
      <c r="C28" s="21" t="s">
        <v>79</v>
      </c>
      <c r="D28" s="22" t="s">
        <v>80</v>
      </c>
      <c r="E28" s="16" t="s">
        <v>18</v>
      </c>
      <c r="F28" s="17" t="s">
        <v>18</v>
      </c>
      <c r="G28" s="18">
        <v>65066.666666666664</v>
      </c>
      <c r="H28" s="19">
        <v>54671.988795518206</v>
      </c>
      <c r="I28" s="19">
        <v>10387.677871148459</v>
      </c>
      <c r="J28" s="19">
        <v>65059.666666666664</v>
      </c>
      <c r="K28" s="20">
        <f t="shared" si="0"/>
        <v>47216.799650255241</v>
      </c>
    </row>
    <row r="29" spans="1:11" ht="45" x14ac:dyDescent="0.25">
      <c r="A29" s="9" t="s">
        <v>14</v>
      </c>
      <c r="B29" s="10" t="s">
        <v>81</v>
      </c>
      <c r="C29" s="24" t="s">
        <v>82</v>
      </c>
      <c r="D29" s="22" t="s">
        <v>83</v>
      </c>
      <c r="E29" s="16" t="s">
        <v>18</v>
      </c>
      <c r="F29" s="17" t="s">
        <v>18</v>
      </c>
      <c r="G29" s="18">
        <v>45836.5</v>
      </c>
      <c r="H29" s="19">
        <v>43647.142857142855</v>
      </c>
      <c r="I29" s="19">
        <v>2182.3571428571427</v>
      </c>
      <c r="J29" s="19">
        <v>45829.5</v>
      </c>
      <c r="K29" s="20">
        <f t="shared" si="0"/>
        <v>33260.581101010444</v>
      </c>
    </row>
    <row r="30" spans="1:11" ht="30" x14ac:dyDescent="0.25">
      <c r="A30" s="9" t="s">
        <v>14</v>
      </c>
      <c r="B30" s="10" t="s">
        <v>84</v>
      </c>
      <c r="C30" s="21" t="s">
        <v>85</v>
      </c>
      <c r="D30" s="22" t="s">
        <v>86</v>
      </c>
      <c r="E30" s="16" t="s">
        <v>18</v>
      </c>
      <c r="F30" s="17" t="s">
        <v>18</v>
      </c>
      <c r="G30" s="18">
        <v>78422.5</v>
      </c>
      <c r="H30" s="19">
        <v>74681.428571428565</v>
      </c>
      <c r="I30" s="19">
        <v>3734.0714285714284</v>
      </c>
      <c r="J30" s="19">
        <v>78415.5</v>
      </c>
      <c r="K30" s="20">
        <f t="shared" si="0"/>
        <v>56909.743665680071</v>
      </c>
    </row>
    <row r="31" spans="1:11" ht="60" x14ac:dyDescent="0.25">
      <c r="A31" s="9" t="s">
        <v>14</v>
      </c>
      <c r="B31" s="10" t="s">
        <v>87</v>
      </c>
      <c r="C31" s="21" t="s">
        <v>88</v>
      </c>
      <c r="D31" s="22" t="s">
        <v>89</v>
      </c>
      <c r="E31" s="16" t="s">
        <v>18</v>
      </c>
      <c r="F31" s="17" t="s">
        <v>18</v>
      </c>
      <c r="G31" s="18">
        <v>165119</v>
      </c>
      <c r="H31" s="19">
        <v>157249.52380952382</v>
      </c>
      <c r="I31" s="19">
        <v>7862.4761904761908</v>
      </c>
      <c r="J31" s="19">
        <v>165112</v>
      </c>
      <c r="K31" s="20">
        <f t="shared" si="0"/>
        <v>119829.39082359696</v>
      </c>
    </row>
    <row r="32" spans="1:11" ht="30" x14ac:dyDescent="0.25">
      <c r="A32" s="9" t="s">
        <v>14</v>
      </c>
      <c r="B32" s="10" t="s">
        <v>90</v>
      </c>
      <c r="C32" s="21" t="s">
        <v>91</v>
      </c>
      <c r="D32" s="22" t="s">
        <v>92</v>
      </c>
      <c r="E32" s="16" t="s">
        <v>18</v>
      </c>
      <c r="F32" s="17" t="s">
        <v>18</v>
      </c>
      <c r="G32" s="18">
        <v>57345.5</v>
      </c>
      <c r="H32" s="19">
        <v>54608.095238095237</v>
      </c>
      <c r="I32" s="19">
        <v>2730.4047619047619</v>
      </c>
      <c r="J32" s="19">
        <v>57338.5</v>
      </c>
      <c r="K32" s="20">
        <f t="shared" si="0"/>
        <v>41613.193018913313</v>
      </c>
    </row>
    <row r="33" spans="1:11" ht="45" x14ac:dyDescent="0.25">
      <c r="A33" s="9" t="s">
        <v>14</v>
      </c>
      <c r="B33" s="10" t="s">
        <v>93</v>
      </c>
      <c r="C33" s="21" t="s">
        <v>94</v>
      </c>
      <c r="D33" s="22" t="s">
        <v>95</v>
      </c>
      <c r="E33" s="16" t="s">
        <v>18</v>
      </c>
      <c r="F33" s="17" t="s">
        <v>18</v>
      </c>
      <c r="G33" s="18">
        <v>162666.66666666666</v>
      </c>
      <c r="H33" s="19">
        <v>136688.79551820728</v>
      </c>
      <c r="I33" s="19">
        <v>25970.871148459384</v>
      </c>
      <c r="J33" s="19">
        <v>162659.66666666666</v>
      </c>
      <c r="K33" s="20">
        <f t="shared" si="0"/>
        <v>118049.61945973647</v>
      </c>
    </row>
    <row r="34" spans="1:11" ht="75" x14ac:dyDescent="0.25">
      <c r="A34" s="9" t="s">
        <v>14</v>
      </c>
      <c r="B34" s="10" t="s">
        <v>96</v>
      </c>
      <c r="C34" s="21" t="s">
        <v>97</v>
      </c>
      <c r="D34" s="22" t="s">
        <v>98</v>
      </c>
      <c r="E34" s="16" t="s">
        <v>39</v>
      </c>
      <c r="F34" s="17" t="s">
        <v>39</v>
      </c>
      <c r="G34" s="18">
        <v>198250</v>
      </c>
      <c r="H34" s="19">
        <v>166590.75630252101</v>
      </c>
      <c r="I34" s="19">
        <v>31652.243697478993</v>
      </c>
      <c r="J34" s="19">
        <v>198243</v>
      </c>
      <c r="K34" s="20">
        <f t="shared" si="0"/>
        <v>143874.08501527651</v>
      </c>
    </row>
    <row r="35" spans="1:11" ht="45" x14ac:dyDescent="0.25">
      <c r="A35" s="9" t="s">
        <v>14</v>
      </c>
      <c r="B35" s="10" t="s">
        <v>99</v>
      </c>
      <c r="C35" s="21" t="s">
        <v>100</v>
      </c>
      <c r="D35" s="22" t="s">
        <v>101</v>
      </c>
      <c r="E35" s="16" t="s">
        <v>39</v>
      </c>
      <c r="F35" s="17" t="s">
        <v>39</v>
      </c>
      <c r="G35" s="18">
        <v>213500</v>
      </c>
      <c r="H35" s="19">
        <v>179405.88235294117</v>
      </c>
      <c r="I35" s="19">
        <v>34087.117647058825</v>
      </c>
      <c r="J35" s="19">
        <v>213493</v>
      </c>
      <c r="K35" s="20">
        <f t="shared" si="0"/>
        <v>154941.71311050793</v>
      </c>
    </row>
    <row r="36" spans="1:11" ht="45" x14ac:dyDescent="0.25">
      <c r="A36" s="9" t="s">
        <v>14</v>
      </c>
      <c r="B36" s="10" t="s">
        <v>102</v>
      </c>
      <c r="C36" s="21" t="s">
        <v>103</v>
      </c>
      <c r="D36" s="22" t="s">
        <v>104</v>
      </c>
      <c r="E36" s="16" t="s">
        <v>105</v>
      </c>
      <c r="F36" s="17" t="s">
        <v>18</v>
      </c>
      <c r="G36" s="18">
        <v>154533.33333333334</v>
      </c>
      <c r="H36" s="19">
        <v>129854.06162464987</v>
      </c>
      <c r="I36" s="19">
        <v>24672.271708683475</v>
      </c>
      <c r="J36" s="19">
        <v>154526.33333333334</v>
      </c>
      <c r="K36" s="20">
        <f t="shared" si="0"/>
        <v>112146.88447561304</v>
      </c>
    </row>
    <row r="37" spans="1:11" ht="30" x14ac:dyDescent="0.25">
      <c r="A37" s="9" t="s">
        <v>14</v>
      </c>
      <c r="B37" s="10" t="s">
        <v>106</v>
      </c>
      <c r="C37" s="21" t="s">
        <v>107</v>
      </c>
      <c r="D37" s="22" t="s">
        <v>107</v>
      </c>
      <c r="E37" s="16" t="s">
        <v>18</v>
      </c>
      <c r="F37" s="17" t="s">
        <v>18</v>
      </c>
      <c r="G37" s="18">
        <v>86416.666666666672</v>
      </c>
      <c r="H37" s="19">
        <v>72613.165266106444</v>
      </c>
      <c r="I37" s="19">
        <v>13796.501400560224</v>
      </c>
      <c r="J37" s="19">
        <v>86409.666666666672</v>
      </c>
      <c r="K37" s="20">
        <f t="shared" si="0"/>
        <v>62711.478983579262</v>
      </c>
    </row>
    <row r="38" spans="1:11" ht="90" x14ac:dyDescent="0.25">
      <c r="A38" s="9" t="s">
        <v>14</v>
      </c>
      <c r="B38" s="10" t="s">
        <v>108</v>
      </c>
      <c r="C38" s="21" t="s">
        <v>109</v>
      </c>
      <c r="D38" s="22" t="s">
        <v>110</v>
      </c>
      <c r="E38" s="16" t="s">
        <v>18</v>
      </c>
      <c r="F38" s="17" t="s">
        <v>18</v>
      </c>
      <c r="G38" s="18">
        <v>224683.33333333334</v>
      </c>
      <c r="H38" s="19">
        <v>188803.64145658264</v>
      </c>
      <c r="I38" s="19">
        <v>35872.691876750701</v>
      </c>
      <c r="J38" s="19">
        <v>224676.33333333334</v>
      </c>
      <c r="K38" s="20">
        <f t="shared" si="0"/>
        <v>163057.97371367767</v>
      </c>
    </row>
    <row r="39" spans="1:11" ht="240" x14ac:dyDescent="0.25">
      <c r="A39" s="9" t="s">
        <v>14</v>
      </c>
      <c r="B39" s="10" t="s">
        <v>111</v>
      </c>
      <c r="C39" s="21" t="s">
        <v>112</v>
      </c>
      <c r="D39" s="25" t="s">
        <v>113</v>
      </c>
      <c r="E39" s="16" t="s">
        <v>18</v>
      </c>
      <c r="F39" s="17" t="s">
        <v>18</v>
      </c>
      <c r="G39" s="18">
        <v>299916.66666666669</v>
      </c>
      <c r="H39" s="19">
        <v>252024.92997198884</v>
      </c>
      <c r="I39" s="19">
        <v>47884.736694677878</v>
      </c>
      <c r="J39" s="19">
        <v>299909.66666666669</v>
      </c>
      <c r="K39" s="20">
        <f t="shared" si="0"/>
        <v>217658.27231681944</v>
      </c>
    </row>
    <row r="40" spans="1:11" ht="75" x14ac:dyDescent="0.25">
      <c r="A40" s="9" t="s">
        <v>14</v>
      </c>
      <c r="B40" s="10" t="s">
        <v>114</v>
      </c>
      <c r="C40" s="21" t="s">
        <v>115</v>
      </c>
      <c r="D40" s="22" t="s">
        <v>116</v>
      </c>
      <c r="E40" s="16" t="s">
        <v>18</v>
      </c>
      <c r="F40" s="17" t="s">
        <v>18</v>
      </c>
      <c r="G40" s="18">
        <v>13077.857142857143</v>
      </c>
      <c r="H40" s="19">
        <v>10983.913565426172</v>
      </c>
      <c r="I40" s="19">
        <v>2086.9435774309727</v>
      </c>
      <c r="J40" s="19">
        <v>13070.857142857143</v>
      </c>
      <c r="K40" s="20">
        <f t="shared" si="0"/>
        <v>9486.1236552814607</v>
      </c>
    </row>
    <row r="41" spans="1:11" ht="75" x14ac:dyDescent="0.25">
      <c r="A41" s="9" t="s">
        <v>14</v>
      </c>
      <c r="B41" s="10" t="s">
        <v>117</v>
      </c>
      <c r="C41" s="21" t="s">
        <v>118</v>
      </c>
      <c r="D41" s="22" t="s">
        <v>119</v>
      </c>
      <c r="E41" s="16" t="s">
        <v>18</v>
      </c>
      <c r="F41" s="17" t="s">
        <v>18</v>
      </c>
      <c r="G41" s="18">
        <v>8722.5</v>
      </c>
      <c r="H41" s="19">
        <v>7323.9495798319331</v>
      </c>
      <c r="I41" s="19">
        <v>1391.5504201680674</v>
      </c>
      <c r="J41" s="19">
        <v>8715.5</v>
      </c>
      <c r="K41" s="20">
        <f t="shared" si="0"/>
        <v>6325.240174687844</v>
      </c>
    </row>
    <row r="42" spans="1:11" ht="75" x14ac:dyDescent="0.25">
      <c r="A42" s="9" t="s">
        <v>14</v>
      </c>
      <c r="B42" s="10" t="s">
        <v>120</v>
      </c>
      <c r="C42" s="21" t="s">
        <v>121</v>
      </c>
      <c r="D42" s="22" t="s">
        <v>122</v>
      </c>
      <c r="E42" s="16" t="s">
        <v>18</v>
      </c>
      <c r="F42" s="17" t="s">
        <v>18</v>
      </c>
      <c r="G42" s="18">
        <v>6765.5555555555557</v>
      </c>
      <c r="H42" s="19">
        <v>5679.4584500466854</v>
      </c>
      <c r="I42" s="19">
        <v>1079.0971055088703</v>
      </c>
      <c r="J42" s="19">
        <v>6758.5555555555557</v>
      </c>
      <c r="K42" s="20">
        <f t="shared" si="0"/>
        <v>4904.995367203227</v>
      </c>
    </row>
    <row r="43" spans="1:11" ht="75" x14ac:dyDescent="0.25">
      <c r="A43" s="9" t="s">
        <v>14</v>
      </c>
      <c r="B43" s="10" t="s">
        <v>123</v>
      </c>
      <c r="C43" s="21" t="s">
        <v>124</v>
      </c>
      <c r="D43" s="22" t="s">
        <v>125</v>
      </c>
      <c r="E43" s="16" t="s">
        <v>18</v>
      </c>
      <c r="F43" s="17" t="s">
        <v>18</v>
      </c>
      <c r="G43" s="18">
        <v>8078</v>
      </c>
      <c r="H43" s="19">
        <v>6782.3529411764712</v>
      </c>
      <c r="I43" s="19">
        <v>1288.6470588235295</v>
      </c>
      <c r="J43" s="19">
        <v>8071</v>
      </c>
      <c r="K43" s="20">
        <f t="shared" si="0"/>
        <v>5857.4968102697021</v>
      </c>
    </row>
    <row r="44" spans="1:11" ht="75" x14ac:dyDescent="0.25">
      <c r="A44" s="9" t="s">
        <v>14</v>
      </c>
      <c r="B44" s="10" t="s">
        <v>126</v>
      </c>
      <c r="C44" s="21" t="s">
        <v>127</v>
      </c>
      <c r="D44" s="22" t="s">
        <v>128</v>
      </c>
      <c r="E44" s="16" t="s">
        <v>18</v>
      </c>
      <c r="F44" s="17" t="s">
        <v>18</v>
      </c>
      <c r="G44" s="18">
        <v>7211.5714285714284</v>
      </c>
      <c r="H44" s="19">
        <v>6054.2617046818732</v>
      </c>
      <c r="I44" s="19">
        <v>1150.3097238895559</v>
      </c>
      <c r="J44" s="19">
        <v>7204.5714285714284</v>
      </c>
      <c r="K44" s="20">
        <f t="shared" si="0"/>
        <v>5228.6896496366462</v>
      </c>
    </row>
    <row r="45" spans="1:11" ht="75" x14ac:dyDescent="0.25">
      <c r="A45" s="9" t="s">
        <v>14</v>
      </c>
      <c r="B45" s="10" t="s">
        <v>129</v>
      </c>
      <c r="C45" s="21" t="s">
        <v>130</v>
      </c>
      <c r="D45" s="22" t="s">
        <v>131</v>
      </c>
      <c r="E45" s="16" t="s">
        <v>18</v>
      </c>
      <c r="F45" s="17" t="s">
        <v>18</v>
      </c>
      <c r="G45" s="18">
        <v>15511.25</v>
      </c>
      <c r="H45" s="19">
        <v>13028.781512605043</v>
      </c>
      <c r="I45" s="19">
        <v>2475.4684873949582</v>
      </c>
      <c r="J45" s="19">
        <v>15504.25</v>
      </c>
      <c r="K45" s="20">
        <f t="shared" si="0"/>
        <v>11252.149042327348</v>
      </c>
    </row>
    <row r="46" spans="1:11" ht="60" x14ac:dyDescent="0.25">
      <c r="A46" s="9" t="s">
        <v>14</v>
      </c>
      <c r="B46" s="10" t="s">
        <v>132</v>
      </c>
      <c r="C46" s="21" t="s">
        <v>133</v>
      </c>
      <c r="D46" s="22" t="s">
        <v>134</v>
      </c>
      <c r="E46" s="16" t="s">
        <v>39</v>
      </c>
      <c r="F46" s="17" t="s">
        <v>18</v>
      </c>
      <c r="G46" s="18">
        <v>193166.66666666666</v>
      </c>
      <c r="H46" s="19">
        <v>162319.0476190476</v>
      </c>
      <c r="I46" s="19">
        <v>30840.619047619046</v>
      </c>
      <c r="J46" s="19">
        <v>193159.66666666666</v>
      </c>
      <c r="K46" s="20">
        <f t="shared" si="0"/>
        <v>140184.87565019933</v>
      </c>
    </row>
    <row r="47" spans="1:11" ht="135" x14ac:dyDescent="0.25">
      <c r="A47" s="9" t="s">
        <v>14</v>
      </c>
      <c r="B47" s="10" t="s">
        <v>135</v>
      </c>
      <c r="C47" s="21" t="s">
        <v>136</v>
      </c>
      <c r="D47" s="22" t="s">
        <v>137</v>
      </c>
      <c r="E47" s="16" t="s">
        <v>18</v>
      </c>
      <c r="F47" s="17" t="s">
        <v>39</v>
      </c>
      <c r="G47" s="18">
        <v>732000</v>
      </c>
      <c r="H47" s="19">
        <v>420168.06722689077</v>
      </c>
      <c r="I47" s="19">
        <v>79831.932773109249</v>
      </c>
      <c r="J47" s="19">
        <v>500000</v>
      </c>
      <c r="K47" s="20">
        <f t="shared" si="0"/>
        <v>362873.0523026702</v>
      </c>
    </row>
    <row r="48" spans="1:11" ht="75" x14ac:dyDescent="0.25">
      <c r="A48" s="9" t="s">
        <v>14</v>
      </c>
      <c r="B48" s="10" t="s">
        <v>138</v>
      </c>
      <c r="C48" s="21" t="s">
        <v>139</v>
      </c>
      <c r="D48" s="22" t="s">
        <v>140</v>
      </c>
      <c r="E48" s="16" t="s">
        <v>43</v>
      </c>
      <c r="F48" s="17" t="s">
        <v>18</v>
      </c>
      <c r="G48" s="18">
        <v>3965</v>
      </c>
      <c r="H48" s="19">
        <v>3326.0504201680674</v>
      </c>
      <c r="I48" s="19">
        <v>631.94957983193285</v>
      </c>
      <c r="J48" s="19">
        <v>3958</v>
      </c>
      <c r="K48" s="20">
        <f t="shared" si="0"/>
        <v>2872.5030820279371</v>
      </c>
    </row>
    <row r="49" spans="1:11" ht="75" x14ac:dyDescent="0.25">
      <c r="A49" s="9" t="s">
        <v>14</v>
      </c>
      <c r="B49" s="10" t="s">
        <v>141</v>
      </c>
      <c r="C49" s="21" t="s">
        <v>142</v>
      </c>
      <c r="D49" s="22" t="s">
        <v>143</v>
      </c>
      <c r="E49" s="16" t="s">
        <v>18</v>
      </c>
      <c r="F49" s="17" t="s">
        <v>43</v>
      </c>
      <c r="G49" s="18">
        <v>2948333.3333333335</v>
      </c>
      <c r="H49" s="19">
        <v>1932773.1092436975</v>
      </c>
      <c r="I49" s="19">
        <v>367226.89075630251</v>
      </c>
      <c r="J49" s="19">
        <v>2300000</v>
      </c>
      <c r="K49" s="20">
        <f t="shared" si="0"/>
        <v>1669216.040592283</v>
      </c>
    </row>
    <row r="50" spans="1:11" ht="45" x14ac:dyDescent="0.25">
      <c r="A50" s="9" t="s">
        <v>14</v>
      </c>
      <c r="B50" s="10" t="s">
        <v>144</v>
      </c>
      <c r="C50" s="21" t="s">
        <v>145</v>
      </c>
      <c r="D50" s="22" t="s">
        <v>146</v>
      </c>
      <c r="E50" s="16" t="s">
        <v>18</v>
      </c>
      <c r="F50" s="17" t="s">
        <v>18</v>
      </c>
      <c r="G50" s="18">
        <v>23559.857142857141</v>
      </c>
      <c r="H50" s="19">
        <v>19792.316926770709</v>
      </c>
      <c r="I50" s="19">
        <v>3760.5402160864346</v>
      </c>
      <c r="J50" s="19">
        <v>23552.857142857141</v>
      </c>
      <c r="K50" s="20">
        <f t="shared" si="0"/>
        <v>17093.394323754637</v>
      </c>
    </row>
    <row r="51" spans="1:11" ht="45" x14ac:dyDescent="0.25">
      <c r="A51" s="9" t="s">
        <v>14</v>
      </c>
      <c r="B51" s="10" t="s">
        <v>147</v>
      </c>
      <c r="C51" s="21" t="s">
        <v>148</v>
      </c>
      <c r="D51" s="22" t="s">
        <v>149</v>
      </c>
      <c r="E51" s="16" t="s">
        <v>18</v>
      </c>
      <c r="F51" s="17" t="s">
        <v>18</v>
      </c>
      <c r="G51" s="18">
        <v>39650</v>
      </c>
      <c r="H51" s="19">
        <v>33313.445378151264</v>
      </c>
      <c r="I51" s="19">
        <v>6329.5546218487398</v>
      </c>
      <c r="J51" s="19">
        <v>39643</v>
      </c>
      <c r="K51" s="20">
        <f t="shared" si="0"/>
        <v>28770.752824869509</v>
      </c>
    </row>
    <row r="52" spans="1:11" ht="30" x14ac:dyDescent="0.25">
      <c r="A52" s="9" t="s">
        <v>14</v>
      </c>
      <c r="B52" s="10" t="s">
        <v>150</v>
      </c>
      <c r="C52" s="21" t="s">
        <v>151</v>
      </c>
      <c r="D52" s="22" t="s">
        <v>152</v>
      </c>
      <c r="E52" s="16" t="s">
        <v>18</v>
      </c>
      <c r="F52" s="17" t="s">
        <v>18</v>
      </c>
      <c r="G52" s="18">
        <v>59983.333333333336</v>
      </c>
      <c r="H52" s="19">
        <v>50400.28011204482</v>
      </c>
      <c r="I52" s="19">
        <v>9576.0532212885155</v>
      </c>
      <c r="J52" s="19">
        <v>59976.333333333336</v>
      </c>
      <c r="K52" s="20">
        <f t="shared" si="0"/>
        <v>43527.590285178099</v>
      </c>
    </row>
    <row r="53" spans="1:11" ht="30" x14ac:dyDescent="0.25">
      <c r="A53" s="9" t="s">
        <v>14</v>
      </c>
      <c r="B53" s="10" t="s">
        <v>153</v>
      </c>
      <c r="C53" s="21" t="s">
        <v>154</v>
      </c>
      <c r="D53" s="22" t="s">
        <v>155</v>
      </c>
      <c r="E53" s="16" t="s">
        <v>18</v>
      </c>
      <c r="F53" s="17" t="s">
        <v>18</v>
      </c>
      <c r="G53" s="18">
        <v>63033.333333333336</v>
      </c>
      <c r="H53" s="19">
        <v>52963.305322128857</v>
      </c>
      <c r="I53" s="19">
        <v>10063.028011204484</v>
      </c>
      <c r="J53" s="19">
        <v>63026.333333333336</v>
      </c>
      <c r="K53" s="20">
        <f t="shared" si="0"/>
        <v>45741.115904224389</v>
      </c>
    </row>
    <row r="54" spans="1:11" ht="30" x14ac:dyDescent="0.25">
      <c r="A54" s="9" t="s">
        <v>14</v>
      </c>
      <c r="B54" s="10" t="s">
        <v>156</v>
      </c>
      <c r="C54" s="21" t="s">
        <v>157</v>
      </c>
      <c r="D54" s="22" t="s">
        <v>158</v>
      </c>
      <c r="E54" s="16" t="s">
        <v>18</v>
      </c>
      <c r="F54" s="17" t="s">
        <v>18</v>
      </c>
      <c r="G54" s="18">
        <v>89466.666666666672</v>
      </c>
      <c r="H54" s="19">
        <v>75176.190476190488</v>
      </c>
      <c r="I54" s="19">
        <v>14283.476190476193</v>
      </c>
      <c r="J54" s="19">
        <v>89459.666666666672</v>
      </c>
      <c r="K54" s="20">
        <f t="shared" si="0"/>
        <v>64925.004602625551</v>
      </c>
    </row>
    <row r="55" spans="1:11" ht="30" x14ac:dyDescent="0.25">
      <c r="A55" s="9" t="s">
        <v>14</v>
      </c>
      <c r="B55" s="10" t="s">
        <v>159</v>
      </c>
      <c r="C55" s="21" t="s">
        <v>160</v>
      </c>
      <c r="D55" s="22" t="s">
        <v>161</v>
      </c>
      <c r="E55" s="16" t="s">
        <v>39</v>
      </c>
      <c r="F55" s="17" t="s">
        <v>18</v>
      </c>
      <c r="G55" s="18">
        <v>167250</v>
      </c>
      <c r="H55" s="19">
        <v>140540.3361344538</v>
      </c>
      <c r="I55" s="19">
        <v>26702.663865546223</v>
      </c>
      <c r="J55" s="19">
        <v>167243</v>
      </c>
      <c r="K55" s="20">
        <f t="shared" si="0"/>
        <v>121375.95577251095</v>
      </c>
    </row>
    <row r="56" spans="1:11" ht="30" x14ac:dyDescent="0.25">
      <c r="A56" s="9" t="s">
        <v>14</v>
      </c>
      <c r="B56" s="10" t="s">
        <v>162</v>
      </c>
      <c r="C56" s="21" t="s">
        <v>163</v>
      </c>
      <c r="D56" s="22" t="s">
        <v>164</v>
      </c>
      <c r="E56" s="16" t="s">
        <v>39</v>
      </c>
      <c r="F56" s="17" t="s">
        <v>39</v>
      </c>
      <c r="G56" s="18">
        <v>167900</v>
      </c>
      <c r="H56" s="19">
        <v>141086.55462184874</v>
      </c>
      <c r="I56" s="19">
        <v>26806.44537815126</v>
      </c>
      <c r="J56" s="19">
        <v>167893</v>
      </c>
      <c r="K56" s="20">
        <f t="shared" si="0"/>
        <v>121847.69074050442</v>
      </c>
    </row>
    <row r="57" spans="1:11" ht="60" x14ac:dyDescent="0.25">
      <c r="A57" s="9" t="s">
        <v>14</v>
      </c>
      <c r="B57" s="10" t="s">
        <v>165</v>
      </c>
      <c r="C57" s="21" t="s">
        <v>166</v>
      </c>
      <c r="D57" s="22" t="s">
        <v>167</v>
      </c>
      <c r="E57" s="16" t="s">
        <v>18</v>
      </c>
      <c r="F57" s="17" t="s">
        <v>39</v>
      </c>
      <c r="G57" s="18">
        <v>2999166.6666666665</v>
      </c>
      <c r="H57" s="19">
        <v>1680672.2689075631</v>
      </c>
      <c r="I57" s="19">
        <v>319327.731092437</v>
      </c>
      <c r="J57" s="19">
        <v>2000000</v>
      </c>
      <c r="K57" s="20">
        <f t="shared" si="0"/>
        <v>1451492.2092106808</v>
      </c>
    </row>
    <row r="58" spans="1:11" ht="105" x14ac:dyDescent="0.25">
      <c r="A58" s="9" t="s">
        <v>14</v>
      </c>
      <c r="B58" s="10" t="s">
        <v>168</v>
      </c>
      <c r="C58" s="21" t="s">
        <v>169</v>
      </c>
      <c r="D58" s="22" t="s">
        <v>170</v>
      </c>
      <c r="E58" s="16" t="s">
        <v>18</v>
      </c>
      <c r="F58" s="17" t="s">
        <v>18</v>
      </c>
      <c r="G58" s="18">
        <v>3863333.3333333335</v>
      </c>
      <c r="H58" s="19">
        <v>2857142.8571428573</v>
      </c>
      <c r="I58" s="19">
        <v>542857.14285714284</v>
      </c>
      <c r="J58" s="19">
        <v>3400000</v>
      </c>
      <c r="K58" s="20">
        <f t="shared" si="0"/>
        <v>2467536.7556581572</v>
      </c>
    </row>
    <row r="59" spans="1:11" ht="150" x14ac:dyDescent="0.25">
      <c r="A59" s="9" t="s">
        <v>14</v>
      </c>
      <c r="B59" s="10" t="s">
        <v>171</v>
      </c>
      <c r="C59" s="21" t="s">
        <v>172</v>
      </c>
      <c r="D59" s="22" t="s">
        <v>173</v>
      </c>
      <c r="E59" s="16" t="s">
        <v>18</v>
      </c>
      <c r="F59" s="17" t="s">
        <v>18</v>
      </c>
      <c r="G59" s="18">
        <v>691333.33333333337</v>
      </c>
      <c r="H59" s="19">
        <v>580946.49859943986</v>
      </c>
      <c r="I59" s="19">
        <v>110379.83473389357</v>
      </c>
      <c r="J59" s="19">
        <v>691326.33333333337</v>
      </c>
      <c r="K59" s="20">
        <f t="shared" si="0"/>
        <v>501727.39342775976</v>
      </c>
    </row>
    <row r="60" spans="1:11" ht="150" x14ac:dyDescent="0.25">
      <c r="A60" s="9" t="s">
        <v>14</v>
      </c>
      <c r="B60" s="10" t="s">
        <v>174</v>
      </c>
      <c r="C60" s="21" t="s">
        <v>175</v>
      </c>
      <c r="D60" s="25" t="s">
        <v>176</v>
      </c>
      <c r="E60" s="16" t="s">
        <v>18</v>
      </c>
      <c r="F60" s="17" t="s">
        <v>18</v>
      </c>
      <c r="G60" s="18">
        <v>254300</v>
      </c>
      <c r="H60" s="19">
        <v>213691.59663865546</v>
      </c>
      <c r="I60" s="19">
        <v>40601.403361344535</v>
      </c>
      <c r="J60" s="19">
        <v>254293</v>
      </c>
      <c r="K60" s="20">
        <f t="shared" si="0"/>
        <v>184552.15417840582</v>
      </c>
    </row>
    <row r="61" spans="1:11" ht="60" x14ac:dyDescent="0.25">
      <c r="A61" s="9" t="s">
        <v>14</v>
      </c>
      <c r="B61" s="10" t="s">
        <v>177</v>
      </c>
      <c r="C61" s="21" t="s">
        <v>178</v>
      </c>
      <c r="D61" s="22" t="s">
        <v>179</v>
      </c>
      <c r="E61" s="16" t="s">
        <v>18</v>
      </c>
      <c r="F61" s="17" t="s">
        <v>18</v>
      </c>
      <c r="G61" s="18">
        <v>132166.66666666666</v>
      </c>
      <c r="H61" s="19">
        <v>111058.54341736695</v>
      </c>
      <c r="I61" s="19">
        <v>21101.123249299722</v>
      </c>
      <c r="J61" s="19">
        <v>132159.66666666666</v>
      </c>
      <c r="K61" s="20">
        <f t="shared" si="0"/>
        <v>95914.363269273585</v>
      </c>
    </row>
    <row r="62" spans="1:11" ht="60" x14ac:dyDescent="0.25">
      <c r="A62" s="9" t="s">
        <v>14</v>
      </c>
      <c r="B62" s="10" t="s">
        <v>180</v>
      </c>
      <c r="C62" s="21" t="s">
        <v>181</v>
      </c>
      <c r="D62" s="22" t="s">
        <v>182</v>
      </c>
      <c r="E62" s="16" t="s">
        <v>18</v>
      </c>
      <c r="F62" s="17" t="s">
        <v>18</v>
      </c>
      <c r="G62" s="18">
        <v>233833.33333333334</v>
      </c>
      <c r="H62" s="19">
        <v>196492.71708683475</v>
      </c>
      <c r="I62" s="19">
        <v>37333.616246498605</v>
      </c>
      <c r="J62" s="19">
        <v>233826.33333333334</v>
      </c>
      <c r="K62" s="20">
        <f t="shared" si="0"/>
        <v>169698.55057081653</v>
      </c>
    </row>
    <row r="63" spans="1:11" ht="60" x14ac:dyDescent="0.25">
      <c r="A63" s="9" t="s">
        <v>14</v>
      </c>
      <c r="B63" s="10" t="s">
        <v>183</v>
      </c>
      <c r="C63" s="21" t="s">
        <v>184</v>
      </c>
      <c r="D63" s="22" t="s">
        <v>185</v>
      </c>
      <c r="E63" s="16" t="s">
        <v>18</v>
      </c>
      <c r="F63" s="17" t="s">
        <v>18</v>
      </c>
      <c r="G63" s="18">
        <v>213500</v>
      </c>
      <c r="H63" s="19">
        <v>179405.88235294117</v>
      </c>
      <c r="I63" s="19">
        <v>34087.117647058825</v>
      </c>
      <c r="J63" s="19">
        <v>213493</v>
      </c>
      <c r="K63" s="20">
        <f t="shared" si="0"/>
        <v>154941.71311050793</v>
      </c>
    </row>
    <row r="64" spans="1:11" ht="75" x14ac:dyDescent="0.25">
      <c r="A64" s="9" t="s">
        <v>14</v>
      </c>
      <c r="B64" s="10" t="s">
        <v>186</v>
      </c>
      <c r="C64" s="21" t="s">
        <v>187</v>
      </c>
      <c r="D64" s="22" t="s">
        <v>188</v>
      </c>
      <c r="E64" s="16" t="s">
        <v>18</v>
      </c>
      <c r="F64" s="17" t="s">
        <v>18</v>
      </c>
      <c r="G64" s="18">
        <v>30993.333333333332</v>
      </c>
      <c r="H64" s="19">
        <v>26038.93557422969</v>
      </c>
      <c r="I64" s="19">
        <v>4947.397759103641</v>
      </c>
      <c r="J64" s="19">
        <v>30986.333333333332</v>
      </c>
      <c r="K64" s="20">
        <f t="shared" si="0"/>
        <v>22488.210712669279</v>
      </c>
    </row>
    <row r="65" spans="1:11" ht="75" x14ac:dyDescent="0.25">
      <c r="A65" s="9" t="s">
        <v>14</v>
      </c>
      <c r="B65" s="10" t="s">
        <v>189</v>
      </c>
      <c r="C65" s="21" t="s">
        <v>190</v>
      </c>
      <c r="D65" s="22" t="s">
        <v>191</v>
      </c>
      <c r="E65" s="16" t="s">
        <v>18</v>
      </c>
      <c r="F65" s="17" t="s">
        <v>18</v>
      </c>
      <c r="G65" s="18">
        <v>12200</v>
      </c>
      <c r="H65" s="19">
        <v>10246.218487394959</v>
      </c>
      <c r="I65" s="19">
        <v>1946.7815126050423</v>
      </c>
      <c r="J65" s="19">
        <v>12193</v>
      </c>
      <c r="K65" s="20">
        <f t="shared" si="0"/>
        <v>8849.0222534529148</v>
      </c>
    </row>
    <row r="66" spans="1:11" ht="75" x14ac:dyDescent="0.25">
      <c r="A66" s="9" t="s">
        <v>14</v>
      </c>
      <c r="B66" s="10" t="s">
        <v>192</v>
      </c>
      <c r="C66" s="21" t="s">
        <v>193</v>
      </c>
      <c r="D66" s="22" t="s">
        <v>194</v>
      </c>
      <c r="E66" s="16" t="s">
        <v>18</v>
      </c>
      <c r="F66" s="17" t="s">
        <v>18</v>
      </c>
      <c r="G66" s="18">
        <v>193166.66666666666</v>
      </c>
      <c r="H66" s="19">
        <v>162319.0476190476</v>
      </c>
      <c r="I66" s="19">
        <v>30840.619047619046</v>
      </c>
      <c r="J66" s="19">
        <v>193159.66666666666</v>
      </c>
      <c r="K66" s="20">
        <f t="shared" si="0"/>
        <v>140184.87565019933</v>
      </c>
    </row>
    <row r="67" spans="1:11" ht="75" x14ac:dyDescent="0.25">
      <c r="A67" s="9" t="s">
        <v>14</v>
      </c>
      <c r="B67" s="10" t="s">
        <v>195</v>
      </c>
      <c r="C67" s="21" t="s">
        <v>196</v>
      </c>
      <c r="D67" s="22" t="s">
        <v>197</v>
      </c>
      <c r="E67" s="16" t="s">
        <v>18</v>
      </c>
      <c r="F67" s="17" t="s">
        <v>18</v>
      </c>
      <c r="G67" s="18">
        <v>99633.333333333328</v>
      </c>
      <c r="H67" s="19">
        <v>83719.607843137259</v>
      </c>
      <c r="I67" s="19">
        <v>15906.725490196079</v>
      </c>
      <c r="J67" s="19">
        <v>99626.333333333328</v>
      </c>
      <c r="K67" s="20">
        <f t="shared" si="0"/>
        <v>72303.423332779843</v>
      </c>
    </row>
    <row r="68" spans="1:11" ht="60" x14ac:dyDescent="0.25">
      <c r="A68" s="9" t="s">
        <v>14</v>
      </c>
      <c r="B68" s="10" t="s">
        <v>198</v>
      </c>
      <c r="C68" s="21" t="s">
        <v>199</v>
      </c>
      <c r="D68" s="22" t="s">
        <v>200</v>
      </c>
      <c r="E68" s="16" t="s">
        <v>18</v>
      </c>
      <c r="F68" s="17" t="s">
        <v>18</v>
      </c>
      <c r="G68" s="18">
        <v>19405.555555555555</v>
      </c>
      <c r="H68" s="19">
        <v>16301.307189542484</v>
      </c>
      <c r="I68" s="19">
        <v>3097.248366013072</v>
      </c>
      <c r="J68" s="19">
        <v>19398.555555555555</v>
      </c>
      <c r="K68" s="20">
        <f t="shared" si="0"/>
        <v>14078.426129414729</v>
      </c>
    </row>
    <row r="69" spans="1:11" ht="75" x14ac:dyDescent="0.25">
      <c r="A69" s="9" t="s">
        <v>14</v>
      </c>
      <c r="B69" s="10" t="s">
        <v>201</v>
      </c>
      <c r="C69" s="26" t="s">
        <v>202</v>
      </c>
      <c r="D69" s="22" t="s">
        <v>203</v>
      </c>
      <c r="E69" s="16" t="s">
        <v>18</v>
      </c>
      <c r="F69" s="17" t="s">
        <v>18</v>
      </c>
      <c r="G69" s="18">
        <v>51850</v>
      </c>
      <c r="H69" s="19">
        <v>43565.546218487398</v>
      </c>
      <c r="I69" s="19">
        <v>8277.4537815126059</v>
      </c>
      <c r="J69" s="19">
        <v>51843</v>
      </c>
      <c r="K69" s="20">
        <f t="shared" si="0"/>
        <v>37624.85530105466</v>
      </c>
    </row>
    <row r="70" spans="1:11" ht="105" x14ac:dyDescent="0.25">
      <c r="A70" s="9" t="s">
        <v>14</v>
      </c>
      <c r="B70" s="27" t="s">
        <v>204</v>
      </c>
      <c r="C70" s="14" t="s">
        <v>205</v>
      </c>
      <c r="D70" s="25" t="s">
        <v>206</v>
      </c>
      <c r="E70" s="16" t="s">
        <v>18</v>
      </c>
      <c r="F70" s="28" t="s">
        <v>18</v>
      </c>
      <c r="G70" s="18">
        <v>99633.333333333328</v>
      </c>
      <c r="H70" s="19">
        <v>94882.222222222219</v>
      </c>
      <c r="I70" s="19">
        <v>4744.1111111111113</v>
      </c>
      <c r="J70" s="19">
        <v>99626.333333333328</v>
      </c>
      <c r="K70" s="20">
        <f>J70*$G$74</f>
        <v>72303.423332779843</v>
      </c>
    </row>
    <row r="71" spans="1:11" s="34" customFormat="1" x14ac:dyDescent="0.25">
      <c r="A71" s="29" t="s">
        <v>207</v>
      </c>
      <c r="B71" s="29"/>
      <c r="C71" s="29"/>
      <c r="D71" s="29"/>
      <c r="E71" s="29"/>
      <c r="F71" s="29"/>
      <c r="G71" s="30">
        <f>SUM(G8:G70)</f>
        <v>18347628.702380951</v>
      </c>
      <c r="H71" s="31"/>
      <c r="I71" s="31"/>
      <c r="J71" s="32">
        <f>SUM(J8:J70)</f>
        <v>15707972.702380955</v>
      </c>
      <c r="K71" s="33">
        <f>SUM(K8:K70)</f>
        <v>11400000.000000002</v>
      </c>
    </row>
    <row r="72" spans="1:11" x14ac:dyDescent="0.25">
      <c r="A72" s="3"/>
      <c r="B72" s="3"/>
      <c r="C72" s="3"/>
      <c r="E72" s="3"/>
      <c r="F72" s="3"/>
      <c r="G72" s="3"/>
      <c r="H72" s="3"/>
      <c r="I72" s="3"/>
      <c r="J72" s="3"/>
    </row>
    <row r="73" spans="1:11" x14ac:dyDescent="0.25">
      <c r="A73" s="3"/>
      <c r="B73" s="3"/>
      <c r="C73" s="3"/>
      <c r="D73" s="3"/>
      <c r="E73" s="3"/>
      <c r="F73" s="3"/>
      <c r="G73" s="3"/>
      <c r="H73" s="3"/>
      <c r="I73" s="3"/>
      <c r="J73" s="3"/>
    </row>
    <row r="74" spans="1:11" x14ac:dyDescent="0.25">
      <c r="A74" s="3"/>
      <c r="B74" s="3"/>
      <c r="C74" s="35" t="s">
        <v>208</v>
      </c>
      <c r="D74" s="36" t="s">
        <v>209</v>
      </c>
      <c r="E74" s="37">
        <v>11400000</v>
      </c>
      <c r="F74" s="6" t="s">
        <v>210</v>
      </c>
      <c r="G74" s="35">
        <f>E74/E75</f>
        <v>0.72574610460534039</v>
      </c>
      <c r="H74" s="3"/>
      <c r="I74" s="3"/>
      <c r="J74" s="3"/>
    </row>
    <row r="75" spans="1:11" x14ac:dyDescent="0.25">
      <c r="A75" s="3"/>
      <c r="B75" s="3"/>
      <c r="C75" s="2"/>
      <c r="D75" s="2" t="s">
        <v>211</v>
      </c>
      <c r="E75" s="38">
        <f>J71</f>
        <v>15707972.702380955</v>
      </c>
      <c r="F75" s="6"/>
      <c r="G75" s="3"/>
      <c r="H75" s="3"/>
      <c r="I75" s="3"/>
      <c r="J75" s="3"/>
    </row>
    <row r="76" spans="1:11" x14ac:dyDescent="0.25">
      <c r="A76" s="3"/>
      <c r="B76" s="39"/>
      <c r="C76" s="39"/>
      <c r="D76" s="39"/>
      <c r="E76" s="39"/>
      <c r="F76" s="39"/>
      <c r="G76" s="3"/>
      <c r="H76" s="3"/>
      <c r="I76" s="3"/>
      <c r="J76" s="3"/>
    </row>
    <row r="77" spans="1:11" x14ac:dyDescent="0.25">
      <c r="A77" s="3"/>
      <c r="B77" s="6"/>
      <c r="F77" s="6"/>
      <c r="I77" s="3"/>
      <c r="J77" s="3"/>
    </row>
    <row r="78" spans="1:11" x14ac:dyDescent="0.25">
      <c r="B78" s="6"/>
      <c r="F78" s="6"/>
    </row>
  </sheetData>
  <autoFilter ref="A7:F70" xr:uid="{77CEAF83-1530-4719-9514-4C8E922EE518}"/>
  <mergeCells count="7">
    <mergeCell ref="A71:F71"/>
    <mergeCell ref="A1:F1"/>
    <mergeCell ref="A2:D2"/>
    <mergeCell ref="A3:F3"/>
    <mergeCell ref="A5:F5"/>
    <mergeCell ref="A6:F6"/>
    <mergeCell ref="H6:J6"/>
  </mergeCells>
  <pageMargins left="0.7" right="0.7" top="0.75" bottom="0.75" header="0.3" footer="0.3"/>
  <pageSetup paperSize="9" scale="48"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8 FERRETERIA PLACA HUELLA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Valentina Duque Muñoz</dc:creator>
  <cp:lastModifiedBy>Valentina Duque Muñoz</cp:lastModifiedBy>
  <dcterms:created xsi:type="dcterms:W3CDTF">2026-05-27T21:30:39Z</dcterms:created>
  <dcterms:modified xsi:type="dcterms:W3CDTF">2026-05-27T21:31:18Z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2026-05-27T21:31:18Z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7eec6359-896a-44df-bee2-4306248b449f</vt:lpwstr>
  </property>
  <property fmtid="{D5CDD505-2E9C-101B-9397-08002B2CF9AE}" pid="8" name="MSIP_Label_fc111285-cafa-4fc9-8a9a-bd902089b24f_ContentBits">
    <vt:lpwstr>0</vt:lpwstr>
  </property>
  <property fmtid="{D5CDD505-2E9C-101B-9397-08002B2CF9AE}" pid="9" name="MSIP_Label_fc111285-cafa-4fc9-8a9a-bd902089b24f_Tag">
    <vt:lpwstr>10, 0, 1, 1</vt:lpwstr>
  </property>
</Properties>
</file>