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lawju\Documents\1. SDIS 2026\27. COMPETITIVO COFIS-SED\13. ADJUDICACIÓN Y RECOMENDACIÓN\DEFINITIVOS\"/>
    </mc:Choice>
  </mc:AlternateContent>
  <xr:revisionPtr revIDLastSave="0" documentId="13_ncr:1_{D9A5FCF6-0634-4127-86CD-B47FBCE708A0}" xr6:coauthVersionLast="47" xr6:coauthVersionMax="47" xr10:uidLastSave="{00000000-0000-0000-0000-000000000000}"/>
  <bookViews>
    <workbookView xWindow="-28920" yWindow="-8310" windowWidth="29040" windowHeight="15720" xr2:uid="{00000000-000D-0000-FFFF-FFFF00000000}"/>
  </bookViews>
  <sheets>
    <sheet name="HOJA 1. CONTROL PRESUPUESTAL" sheetId="2" r:id="rId1"/>
    <sheet name="HOJA 2 LOTES ADJUDICADOS" sheetId="1" r:id="rId2"/>
    <sheet name="HOJA 3 LOTES DESIERTOS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\a">[1]Egre1999!#REF!</definedName>
    <definedName name="\b">[1]Egre1999!#REF!</definedName>
    <definedName name="\c">[1]Egre1999!#REF!</definedName>
    <definedName name="\d">[1]Egre1999!#REF!</definedName>
    <definedName name="\e">[1]Egre1999!#REF!</definedName>
    <definedName name="\g">[1]Egre1999!#REF!</definedName>
    <definedName name="\i">[1]Egre1999!#REF!</definedName>
    <definedName name="\r">[1]Egre1999!#REF!</definedName>
    <definedName name="\t">[1]Egre1999!#REF!</definedName>
    <definedName name="_xlnm._FilterDatabase" localSheetId="0" hidden="1">'HOJA 1. CONTROL PRESUPUESTAL'!$C$8:$O$24</definedName>
    <definedName name="_SDO2003">#REF!</definedName>
    <definedName name="a">'[2]Analisis químico  1'!#REF!</definedName>
    <definedName name="A_impresión_IM">[1]Egre1999!$I$230:$K$239</definedName>
    <definedName name="A219CODIGOS">#REF!</definedName>
    <definedName name="AICPAD">[3]DATOS!$G$18</definedName>
    <definedName name="Alim_quimico">[4]Alimentos!$A$1:$AE$194</definedName>
    <definedName name="Alimentos">#REF!</definedName>
    <definedName name="alimentos_2005">'[5]alimentos 2005'!$A$6:$Y$212</definedName>
    <definedName name="Alimentos_nut">[6]Alimentos!$A$1:$AE$200</definedName>
    <definedName name="Alimentoscod">#REF!</definedName>
    <definedName name="AN">[7]PLANTA_GENERAL!#REF!</definedName>
    <definedName name="ANEXO">#REF!</definedName>
    <definedName name="_xlnm.Print_Area" localSheetId="0">'HOJA 1. CONTROL PRESUPUESTAL'!$A$7:$O$17</definedName>
    <definedName name="_xlnm.Database">#REF!</definedName>
    <definedName name="BONO">[8]!BONOS[BONOS]</definedName>
    <definedName name="ç">#REF!</definedName>
    <definedName name="CHIPA">[9]BAL.GRAL!#REF!</definedName>
    <definedName name="CHIPAQUE">'[9]P&amp;G'!#REF!</definedName>
    <definedName name="CHIPAQUEEE">[9]BAL.GRAL!#REF!</definedName>
    <definedName name="Cofinanciados">#REF!</definedName>
    <definedName name="COFIS">'[10]Base de Informacion'!$A$6:$A$83</definedName>
    <definedName name="CONCEPTO_DE_GASTO">'[11]INFO GENERAL'!$A$592:$A$803</definedName>
    <definedName name="Costo">'[9]P&amp;G'!#REF!</definedName>
    <definedName name="CRDCLISTA">[12]!Tabla1[Nombre del Comedor Actual]</definedName>
    <definedName name="_xlnm.Criteria">[1]Egre1999!#REF!</definedName>
    <definedName name="DATOS">[13]Estadistica!$A$59:$F$78</definedName>
    <definedName name="EA">#REF!</definedName>
    <definedName name="EFECTIVO">[14]BAL.GRAL!#REF!</definedName>
    <definedName name="ESTADISTICA">[13]Estadistica!$A$4:$F$23</definedName>
    <definedName name="FD">#REF!</definedName>
    <definedName name="FIFI">#REF!</definedName>
    <definedName name="frutas">[15]Alimentos!$A$1:$AE$65536</definedName>
    <definedName name="GRAL">#REF!</definedName>
    <definedName name="GRU_ETA">#REF!</definedName>
    <definedName name="jd">[3]DATOS!$G$13</definedName>
    <definedName name="lista1">#REF!</definedName>
    <definedName name="LISTACOFIS">[16]BD!$A$5:$A$117</definedName>
    <definedName name="LISTACOMEDORES">[17]BDCTJ!$C$3:$C$140</definedName>
    <definedName name="LISTADO3">[16]BD!$A$5:$A$161</definedName>
    <definedName name="listasdemercado">'[15]LISTAS DE MERCADO'!$A$5:$AF$214</definedName>
    <definedName name="MANEOD">#REF!</definedName>
    <definedName name="MENÚ">[8]SERVI!$B$117:$AO$117</definedName>
    <definedName name="MOD">#REF!</definedName>
    <definedName name="N">#REF!</definedName>
    <definedName name="nombre">[3]GENERAL!$C$11</definedName>
    <definedName name="OFDCTO">#REF!</definedName>
    <definedName name="OPCION_1">#REF!</definedName>
    <definedName name="OPCION_2">#REF!</definedName>
    <definedName name="OPCION_3">#REF!</definedName>
    <definedName name="OPCIONES">#REF!</definedName>
    <definedName name="OTROS_ACT_CORRIENTES">[14]BAL.GRAL!#REF!</definedName>
    <definedName name="pagos">#REF!</definedName>
    <definedName name="PRE_GEN">#REF!</definedName>
    <definedName name="RDA">#REF!</definedName>
    <definedName name="Recover">[18]Macro1!$A$47</definedName>
    <definedName name="REFE1">#REF!</definedName>
    <definedName name="RTAS">[19]Hoja1!$B$16:$B$19</definedName>
    <definedName name="SELEC">#REF!</definedName>
    <definedName name="Tabla2015">#REF!</definedName>
    <definedName name="TableName">"Dummy"</definedName>
    <definedName name="TICOM">[8]SERVI!$A$104:$A$114</definedName>
    <definedName name="total">[20]Base!$A$1:$G$420</definedName>
    <definedName name="TSEdna">#REF!</definedName>
    <definedName name="UNIDAD_DE_REDENCIÓN_POR_ALIMENTOS">[8]!UNIDAD_DE_REDENCIÓN_POR_ALIMENTOS1[UNIDAD_DE_REDENCIÓN_POR_ALIMENTOS]</definedName>
    <definedName name="Unidad_Operativa">#REF!</definedName>
    <definedName name="Unidades">#REF!</definedName>
    <definedName name="Unidades1">#REF!</definedName>
    <definedName name="Usuarios_">'[14]P&amp;G'!#REF!</definedName>
    <definedName name="USUARIOS_ACUEDUCTO">'[14]P&amp;G'!#REF!</definedName>
    <definedName name="wrn.ar." hidden="1">{#N/A,#N/A,TRUE,"CODIGO DEPENDENCIA"}</definedName>
    <definedName name="wrn.INFORME1." hidden="1">{#N/A,#N/A,FALSE,"ESTRATO6";#N/A,#N/A,FALSE,"ESTRATO5";#N/A,#N/A,FALSE,"ESTRATO4";#N/A,#N/A,FALSE,"ESTRATO3";#N/A,#N/A,FALSE,"ESTRATO2";#N/A,#N/A,FALSE,"ESTRATO1"}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2" l="1"/>
  <c r="K9" i="2"/>
  <c r="M9" i="2"/>
  <c r="K10" i="2"/>
  <c r="M10" i="2"/>
  <c r="K11" i="2"/>
  <c r="M11" i="2"/>
  <c r="K12" i="2"/>
  <c r="M12" i="2"/>
  <c r="M13" i="2"/>
  <c r="K14" i="2"/>
  <c r="M14" i="2"/>
  <c r="K15" i="2"/>
  <c r="M15" i="2"/>
  <c r="K16" i="2"/>
  <c r="M16" i="2"/>
  <c r="K17" i="2"/>
  <c r="M17" i="2"/>
  <c r="K18" i="2"/>
  <c r="M18" i="2"/>
  <c r="K19" i="2"/>
  <c r="M19" i="2"/>
  <c r="K20" i="2"/>
  <c r="M20" i="2"/>
  <c r="K21" i="2"/>
  <c r="M21" i="2"/>
  <c r="K22" i="2"/>
  <c r="M22" i="2"/>
  <c r="K23" i="2"/>
  <c r="M23" i="2"/>
  <c r="K24" i="2"/>
  <c r="M24" i="2"/>
  <c r="H4" i="2"/>
  <c r="I3" i="2"/>
  <c r="N22" i="2"/>
  <c r="L22" i="2"/>
  <c r="L20" i="2"/>
  <c r="L17" i="2"/>
  <c r="L14" i="2"/>
  <c r="L13" i="2"/>
  <c r="L12" i="2"/>
  <c r="N20" i="2"/>
  <c r="N17" i="2"/>
  <c r="N14" i="2"/>
  <c r="N13" i="2"/>
  <c r="N12" i="2"/>
  <c r="N11" i="2"/>
  <c r="N24" i="2"/>
  <c r="N23" i="2"/>
  <c r="N21" i="2"/>
  <c r="N19" i="2"/>
  <c r="N18" i="2"/>
  <c r="N16" i="2"/>
  <c r="N15" i="2"/>
  <c r="N10" i="2"/>
  <c r="L24" i="2"/>
  <c r="L23" i="2"/>
  <c r="L21" i="2"/>
  <c r="L19" i="2"/>
  <c r="L18" i="2"/>
  <c r="L16" i="2"/>
  <c r="L15" i="2"/>
  <c r="L11" i="2"/>
  <c r="L10" i="2"/>
  <c r="L9" i="2"/>
  <c r="N9" i="2"/>
  <c r="I4" i="2"/>
  <c r="G5" i="2"/>
  <c r="H5" i="2"/>
  <c r="I5" i="2"/>
</calcChain>
</file>

<file path=xl/sharedStrings.xml><?xml version="1.0" encoding="utf-8"?>
<sst xmlns="http://schemas.openxmlformats.org/spreadsheetml/2006/main" count="294" uniqueCount="128">
  <si>
    <t>VALOR CDPS</t>
  </si>
  <si>
    <t>VALOR APROPIADO</t>
  </si>
  <si>
    <t>A LIBERAR</t>
  </si>
  <si>
    <t>CDP PROCESO - 9212</t>
  </si>
  <si>
    <t>CDP PROCESO - 9328</t>
  </si>
  <si>
    <t>TOTALES</t>
  </si>
  <si>
    <t>LOTE</t>
  </si>
  <si>
    <t>OPCIÓN</t>
  </si>
  <si>
    <t>ASOCIADO</t>
  </si>
  <si>
    <t>LOCALIDAD</t>
  </si>
  <si>
    <t>NÚMERO DE CUPOS</t>
  </si>
  <si>
    <t>TOTAL ESTRUCTURAS
DE COSTOS</t>
  </si>
  <si>
    <t>APORTES ASOCIADO HABILITANTE DINERO</t>
  </si>
  <si>
    <t>APORTES ASOCIADO HABILITANTE ESPECIE</t>
  </si>
  <si>
    <t>APORTES ASOCIADO PONDERABLES DINERO</t>
  </si>
  <si>
    <t>APORTES ASOCIADO PONDERABLES ESPECIE</t>
  </si>
  <si>
    <t>TOTAL APORTES ASOCIADO</t>
  </si>
  <si>
    <t>% APORTE  ASOCIADO</t>
  </si>
  <si>
    <t>TOTAL APORTES SDIS</t>
  </si>
  <si>
    <t>% APORTES SDIS</t>
  </si>
  <si>
    <t>ORDEN DE ELEGIBILIDAD</t>
  </si>
  <si>
    <t>22-26</t>
  </si>
  <si>
    <t>OPCION 13</t>
  </si>
  <si>
    <t>ORGANIZACION INTERNACIONAL HUMANITARIA NACIONES ALIADAS</t>
  </si>
  <si>
    <t>BOSA</t>
  </si>
  <si>
    <t>RECHAZADO</t>
  </si>
  <si>
    <t>49-52</t>
  </si>
  <si>
    <t>OPCION 10</t>
  </si>
  <si>
    <t>SAN CRISTOBAL</t>
  </si>
  <si>
    <t>35-38</t>
  </si>
  <si>
    <t>RAFAEL URIBE URIBE</t>
  </si>
  <si>
    <t>10-13</t>
  </si>
  <si>
    <t>OPCION 7</t>
  </si>
  <si>
    <t>ASOCIACION BENEFACTORA DE NIÑOS</t>
  </si>
  <si>
    <t>ENGATIVA</t>
  </si>
  <si>
    <t>6-7</t>
  </si>
  <si>
    <t>OPCION 4</t>
  </si>
  <si>
    <t>ASOCIACION GENERADORA DE BIENESTAR SHOW KIDS-ASOSERBIEN</t>
  </si>
  <si>
    <t>USAQUEN</t>
  </si>
  <si>
    <t>45-46</t>
  </si>
  <si>
    <t>OPCION 2</t>
  </si>
  <si>
    <t>PUENTE ARANDA</t>
  </si>
  <si>
    <t>17-21</t>
  </si>
  <si>
    <t>OPCION 3</t>
  </si>
  <si>
    <t>FUNDACION SANTA ENGRACIA</t>
  </si>
  <si>
    <t>KENNEDY</t>
  </si>
  <si>
    <t>FUNDACION PEPASO</t>
  </si>
  <si>
    <t>UNION TEMPORAL JARDINES ENGATIVÁ</t>
  </si>
  <si>
    <t>OPCION 1</t>
  </si>
  <si>
    <t>CONSEJO COMUNITARIO DE LA COMUNIDAD NEGRA DE GUACOCHE LOS CARDONALES</t>
  </si>
  <si>
    <t>FUNDACION PAZ Y FAMILIA</t>
  </si>
  <si>
    <t>ASOCIACION ANGELES DE COLORES</t>
  </si>
  <si>
    <t>FUNDACIÓN ARCOIRIS DE AMOR</t>
  </si>
  <si>
    <t>OPCION 12</t>
  </si>
  <si>
    <t>No Proponente</t>
  </si>
  <si>
    <t>PROPUESTA</t>
  </si>
  <si>
    <t>NIT</t>
  </si>
  <si>
    <t>RANGO DE LOTES</t>
  </si>
  <si>
    <t>OPCION</t>
  </si>
  <si>
    <t>RESULTADO JURIDICA</t>
  </si>
  <si>
    <t>RESULTADO TECNICA</t>
  </si>
  <si>
    <t>RESULTADO FINANCIERA</t>
  </si>
  <si>
    <t>RESULTADO PLANTAS FISICAS</t>
  </si>
  <si>
    <t>RESULTADO DEFINITIVO FINAL</t>
  </si>
  <si>
    <t>PONDERABLES</t>
  </si>
  <si>
    <t>INFRAESTRUCTURA</t>
  </si>
  <si>
    <t xml:space="preserve">JURIDICA </t>
  </si>
  <si>
    <t>800.219.710</t>
  </si>
  <si>
    <t>HABILITADO</t>
  </si>
  <si>
    <t>ASOCIACIÓN GENERADORA DE BIENESTAR SHOW KIDS</t>
  </si>
  <si>
    <t>830122129 6</t>
  </si>
  <si>
    <t>860524015 1,</t>
  </si>
  <si>
    <t>No LOTE</t>
  </si>
  <si>
    <t>ESTADO</t>
  </si>
  <si>
    <t>MOTIVO</t>
  </si>
  <si>
    <t>LOTE 1</t>
  </si>
  <si>
    <t>DESIERTO</t>
  </si>
  <si>
    <t>NO SE PRESENTARON OFERTAS</t>
  </si>
  <si>
    <t>LOTE 2</t>
  </si>
  <si>
    <t>LOTE 3</t>
  </si>
  <si>
    <t>LOTE 4</t>
  </si>
  <si>
    <t>LOTE 5</t>
  </si>
  <si>
    <t>LOTE 7</t>
  </si>
  <si>
    <t>OFERTA/S PRESENTADAS NO FUERON HABILITADAS</t>
  </si>
  <si>
    <t>LOTE 8</t>
  </si>
  <si>
    <t>LOTE 9</t>
  </si>
  <si>
    <t>LOTE 11</t>
  </si>
  <si>
    <t>LOTE 12</t>
  </si>
  <si>
    <t>LOTE 13</t>
  </si>
  <si>
    <t>LOTE 14</t>
  </si>
  <si>
    <t>LOTE 15</t>
  </si>
  <si>
    <t>LOTE 16</t>
  </si>
  <si>
    <t>LOTE 17</t>
  </si>
  <si>
    <t>LOTE 18</t>
  </si>
  <si>
    <t>LOTE 19</t>
  </si>
  <si>
    <t>LOTE 20</t>
  </si>
  <si>
    <t>LOTE 21</t>
  </si>
  <si>
    <t>LOTE 22</t>
  </si>
  <si>
    <t>LOTE 23</t>
  </si>
  <si>
    <t>LOTE 24</t>
  </si>
  <si>
    <t>LOTE 25</t>
  </si>
  <si>
    <t>LOTE 26</t>
  </si>
  <si>
    <t>LOTE 27</t>
  </si>
  <si>
    <t>LOTE 28</t>
  </si>
  <si>
    <t>LOTE 29</t>
  </si>
  <si>
    <t>LOTE 30</t>
  </si>
  <si>
    <t>LOTE 31</t>
  </si>
  <si>
    <t>LOTE 32</t>
  </si>
  <si>
    <t>LOTE 33</t>
  </si>
  <si>
    <t>LOTE 34</t>
  </si>
  <si>
    <t>LOTE 35</t>
  </si>
  <si>
    <t>LOTE 36</t>
  </si>
  <si>
    <t>LOTE 37</t>
  </si>
  <si>
    <t>LOTE 38</t>
  </si>
  <si>
    <t>LOTE 39</t>
  </si>
  <si>
    <t>LOTE 40</t>
  </si>
  <si>
    <t>LOTE 41</t>
  </si>
  <si>
    <t>LOTE 42</t>
  </si>
  <si>
    <t>LOTE 43</t>
  </si>
  <si>
    <t>LOTE 44</t>
  </si>
  <si>
    <t>LOTE 46</t>
  </si>
  <si>
    <t>LOTE 47</t>
  </si>
  <si>
    <t>LOTE 48</t>
  </si>
  <si>
    <t>LOTE 50</t>
  </si>
  <si>
    <t>LOTE 51</t>
  </si>
  <si>
    <t>LOTE 52</t>
  </si>
  <si>
    <t>LOTE 53</t>
  </si>
  <si>
    <t>LOTE 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</si>
</sst>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164" formatCode="&quot;$&quot;\ #,##0"/>
    <numFmt numFmtId="165" formatCode="&quot;$&quot;#,##0"/>
    <numFmt numFmtId="166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10" fontId="7" fillId="2" borderId="1" xfId="0" applyNumberFormat="1" applyFont="1" applyFill="1" applyBorder="1" applyAlignment="1">
      <alignment horizontal="right" vertical="center" shrinkToFit="1"/>
    </xf>
    <xf numFmtId="0" fontId="0" fillId="2" borderId="0" xfId="0" applyFill="1"/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right" vertical="center"/>
    </xf>
    <xf numFmtId="165" fontId="7" fillId="5" borderId="1" xfId="0" applyNumberFormat="1" applyFont="1" applyFill="1" applyBorder="1" applyAlignment="1" applyProtection="1">
      <alignment horizontal="right" vertical="center"/>
      <protection locked="0"/>
    </xf>
    <xf numFmtId="164" fontId="8" fillId="4" borderId="1" xfId="2" applyNumberFormat="1" applyFont="1" applyFill="1" applyBorder="1" applyAlignment="1">
      <alignment vertical="center"/>
    </xf>
    <xf numFmtId="10" fontId="7" fillId="4" borderId="1" xfId="0" applyNumberFormat="1" applyFont="1" applyFill="1" applyBorder="1" applyAlignment="1">
      <alignment horizontal="right" vertical="center" shrinkToFit="1"/>
    </xf>
    <xf numFmtId="0" fontId="0" fillId="4" borderId="0" xfId="0" applyFill="1"/>
    <xf numFmtId="0" fontId="5" fillId="4" borderId="1" xfId="0" applyFont="1" applyFill="1" applyBorder="1" applyAlignment="1">
      <alignment horizontal="left" vertical="center" wrapText="1"/>
    </xf>
    <xf numFmtId="10" fontId="3" fillId="4" borderId="1" xfId="1" applyNumberFormat="1" applyFont="1" applyFill="1" applyBorder="1" applyAlignment="1">
      <alignment vertical="center"/>
    </xf>
    <xf numFmtId="10" fontId="3" fillId="0" borderId="1" xfId="1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right" vertical="center"/>
    </xf>
    <xf numFmtId="166" fontId="8" fillId="2" borderId="1" xfId="2" applyNumberFormat="1" applyFont="1" applyFill="1" applyBorder="1" applyAlignment="1">
      <alignment vertical="center"/>
    </xf>
    <xf numFmtId="166" fontId="4" fillId="2" borderId="1" xfId="0" applyNumberFormat="1" applyFont="1" applyFill="1" applyBorder="1" applyAlignment="1">
      <alignment horizontal="right" vertical="center"/>
    </xf>
    <xf numFmtId="166" fontId="5" fillId="0" borderId="1" xfId="0" applyNumberFormat="1" applyFont="1" applyBorder="1" applyAlignment="1">
      <alignment vertical="center"/>
    </xf>
    <xf numFmtId="166" fontId="6" fillId="0" borderId="0" xfId="0" applyNumberFormat="1" applyFont="1" applyAlignment="1">
      <alignment vertical="center"/>
    </xf>
    <xf numFmtId="166" fontId="3" fillId="4" borderId="1" xfId="0" applyNumberFormat="1" applyFont="1" applyFill="1" applyBorder="1" applyAlignment="1">
      <alignment horizontal="right" vertical="center"/>
    </xf>
    <xf numFmtId="10" fontId="3" fillId="4" borderId="1" xfId="1" applyNumberFormat="1" applyFont="1" applyFill="1" applyBorder="1" applyAlignment="1">
      <alignment horizontal="right" vertical="center"/>
    </xf>
    <xf numFmtId="166" fontId="8" fillId="4" borderId="1" xfId="2" applyNumberFormat="1" applyFont="1" applyFill="1" applyBorder="1" applyAlignment="1">
      <alignment vertical="center"/>
    </xf>
    <xf numFmtId="166" fontId="6" fillId="4" borderId="0" xfId="0" applyNumberFormat="1" applyFont="1" applyFill="1" applyAlignment="1">
      <alignment vertical="center"/>
    </xf>
    <xf numFmtId="166" fontId="0" fillId="0" borderId="0" xfId="0" applyNumberFormat="1"/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9" fillId="7" borderId="0" xfId="0" applyFont="1" applyFill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66" fontId="3" fillId="0" borderId="1" xfId="0" applyNumberFormat="1" applyFont="1" applyFill="1" applyBorder="1" applyAlignment="1">
      <alignment horizontal="right" vertical="center"/>
    </xf>
    <xf numFmtId="10" fontId="3" fillId="0" borderId="1" xfId="1" applyNumberFormat="1" applyFont="1" applyFill="1" applyBorder="1" applyAlignment="1">
      <alignment horizontal="right" vertical="center"/>
    </xf>
    <xf numFmtId="166" fontId="8" fillId="0" borderId="1" xfId="2" applyNumberFormat="1" applyFont="1" applyFill="1" applyBorder="1" applyAlignment="1">
      <alignment vertical="center"/>
    </xf>
  </cellXfs>
  <cellStyles count="3">
    <cellStyle name="Moneda [0] 2" xfId="2" xr:uid="{00000000-0005-0000-0000-000000000000}"/>
    <cellStyle name="Normal" xfId="0" builtinId="0"/>
    <cellStyle name="Porcentaje" xfId="1" builtinId="5"/>
  </cellStyles>
  <dxfs count="1"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Mis%20documentos/Ppto99/PPTO99%20Fuentes/PPTO99FUENT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ysanchez/AppData/Local/Temp/Temp1_Minuta%20Amar%20Ajustada.zip/Minutas_corregidas_CA_CP_feb2019/Minuta_Alimentos_0_5%20_meses_CA_CP_2018/Plantillas%20para%20formular%20minutas.xlsx" TargetMode="External"/><Relationship Id="rId1" Type="http://schemas.openxmlformats.org/officeDocument/2006/relationships/externalLinkPath" Target="/Users/ysanchez/AppData/Local/Temp/Temp1_Minuta%20Amar%20Ajustada.zip/Minutas_corregidas_CA_CP_feb2019/Minuta_Alimentos_0_5%20_meses_CA_CP_2018/Plantillas%20para%20formular%20minut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Users/nmoreno/AppData/Roaming/Microsoft/Excel/DOCUME~1/MSEPUL~1/CONFIG~1/Temp/Rar$DI00.500/MODELO%20COSTOS%2010%202012%20COFIS%20(2)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ysanchez/AppData/Local/Temp/Temp1_Minuta%20Amar%20Ajustada.zip/Minutas_corregidas_CA_CP_feb2019/Minuta_Alimentos_0_5%20_meses_CA_CP_2018/Analisis%20quimico%20hospitalito.xlsx" TargetMode="External"/><Relationship Id="rId1" Type="http://schemas.openxmlformats.org/officeDocument/2006/relationships/externalLinkPath" Target="/Users/ysanchez/AppData/Local/Temp/Temp1_Minuta%20Amar%20Ajustada.zip/Minutas_corregidas_CA_CP_feb2019/Minuta_Alimentos_0_5%20_meses_CA_CP_2018/Analisis%20quimico%20hospitalito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ysanchez/AppData/Local/Temp/Temp1_Minuta%20Amar%20Ajustada.zip/Minutas_corregidas_CA_CP_feb2019/Minuta_Alimentos_0_5%20_meses_CA_CP_2018/Minuta%20nutrir%202015.xlsx" TargetMode="External"/><Relationship Id="rId1" Type="http://schemas.openxmlformats.org/officeDocument/2006/relationships/externalLinkPath" Target="/Users/ysanchez/AppData/Local/Temp/Temp1_Minuta%20Amar%20Ajustada.zip/Minutas_corregidas_CA_CP_feb2019/Minuta_Alimentos_0_5%20_meses_CA_CP_2018/Minuta%20nutrir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ysanchez/AppData/Local/Temp/Temp1_Minuta%20Amar%20Ajustada.zip/Minutas_corregidas_CA_CP_feb2019/Minuta_Alimentos_0_5%20_meses_CA_CP_2018/ANALISIS%20QUIMICO%202016%20FINAL.xlsx" TargetMode="External"/><Relationship Id="rId1" Type="http://schemas.openxmlformats.org/officeDocument/2006/relationships/externalLinkPath" Target="/Users/ysanchez/AppData/Local/Temp/Temp1_Minuta%20Amar%20Ajustada.zip/Minutas_corregidas_CA_CP_feb2019/Minuta_Alimentos_0_5%20_meses_CA_CP_2018/ANALISIS%20QUIMICO%202016%20FINAL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personal/lquinonezc_sdis_gov_co/Documents/BACKUP%20TRABAJO/FINANCIERA/2024/3.%20ICBF/Proyeccion%20No.2/PROYECCION%20NOMINA%202024%20PT%2040/PROYECCION%20NOMINA%202024%20PT%2040%25%20AUMENTO%209.2%25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ZGOMEZ/Downloads/ANALISIS_6_8_MESES_JI_DIA.xlsm" TargetMode="External"/><Relationship Id="rId1" Type="http://schemas.openxmlformats.org/officeDocument/2006/relationships/externalLinkPath" Target="/Users/ZGOMEZ/Downloads/ANALISIS_6_8_MESES_JI_DIA.xlsm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indy/Desktop/C:/Users/cindy/Desktop/Fsandoval/sectsa/Sectsa/Estfin.xls" TargetMode="External"/><Relationship Id="rId1" Type="http://schemas.openxmlformats.org/officeDocument/2006/relationships/externalLinkPath" Target="/Users/cindy/Desktop/C:/Users/cindy/Desktop/Fsandoval/sectsa/Sectsa/Estfi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Users/ansanchez/Documents/ESTRUCTURAS%20DE%20COSTOS%202017/Trabajada%20para%20revision/Estructura%202017%20con%20cambio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GO\2017\INVERSI&#211;N\PROYECCIONES%202017\OFICIAL%20%20898%20VIG%202017%20TALENTO%20HUMANO%20VERSION%201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Users/nmoreno/AppData/Roaming/Microsoft/Excel/Fuentes%20Ange/SABANA%202016%20INT%2014854%20V2%20(1).xlsx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ysanchez/AppData/Local/Temp/Temp1_Minuta%20Amar%20Ajustada.zip/Minutas_corregidas_CA_CP_feb2019/Minuta_Alimentos_0_5%20_meses_CA_CP_2018/ANALISIS.xls" TargetMode="External"/><Relationship Id="rId1" Type="http://schemas.openxmlformats.org/officeDocument/2006/relationships/externalLinkPath" Target="/Users/ysanchez/AppData/Local/Temp/Temp1_Minuta%20Amar%20Ajustada.zip/Minutas_corregidas_CA_CP_feb2019/Minuta_Alimentos_0_5%20_meses_CA_CP_2018/ANALISI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cindy\Desktop\C:\Users\cindy\Desktop\Fsandoval\sectsa\Sectsa\Estfin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ysanchez/AppData/Local/Temp/Temp1_Minuta%20Amar%20Ajustada.zip/Minutas_corregidas_CA_CP_feb2019/Minuta_Alimentos_0_5%20_meses_CA_CP_2018/Copia%20de%20Minuta%20Hospital%20Infantil%202016%20sin%20muslos.xls" TargetMode="External"/><Relationship Id="rId1" Type="http://schemas.openxmlformats.org/officeDocument/2006/relationships/externalLinkPath" Target="/Users/ysanchez/AppData/Local/Temp/Temp1_Minuta%20Amar%20Ajustada.zip/Minutas_corregidas_CA_CP_feb2019/Minuta_Alimentos_0_5%20_meses_CA_CP_2018/Copia%20de%20Minuta%20Hospital%20Infantil%202016%20sin%20musl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Users/nmoreno/AppData/Roaming/Microsoft/Excel/Users/Toshiba/Downloads/INFANCIA/INFANCIA%202015/COFINANCIADOS%202015/MODELO%20DE%20COSTOS%20CC%202015%20Mio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Users/nmoreno/AppData/Roaming/Microsoft/Excel/Users/jnarvaez/Documents/SDIS/2013/COMEDORES/MODELO%20DE%20COSTOS%20SEPTIEMBRE%202013%202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ducacionbogota-my.sharepoint.com/CONTROL%20GESTION%202015/INFORMES%20DE%20%20PLANTA%202015/CONSULTA%20MENSUAL%20%20DEL%20%20ESTADO%20%20FINAL%20DE%20NOMINA_OCTUBRE_201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1958446\FORMATO%20IDENTIFICACION%20DOTACION%20CENTRO%20CRECER%20BOS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Users/nmoreno/AppData/Roaming/Microsoft/Excel/Documents%20and%20Settings/lforeroq/Mis%20documentos/licitac%20DOTACIONES/DOTACI&#210;N%20CONSOLIDADO%20PROY%202006,%20sep%2026%20-%20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EJECUTIVO 1999"/>
      <sheetName val="INGRESOS 1999"/>
      <sheetName val="Egre1999"/>
      <sheetName val="GGeneral"/>
      <sheetName val="SecGral"/>
      <sheetName val="Administ."/>
      <sheetName val="Financ."/>
      <sheetName val="Operat."/>
      <sheetName val="Técnica"/>
      <sheetName val="Planeam."/>
      <sheetName val="Comerc."/>
      <sheetName val="SMédico"/>
      <sheetName val="Módulo1"/>
      <sheetName val="Módulo2"/>
      <sheetName val="Módulo3"/>
      <sheetName val="E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alisis químico  1"/>
      <sheetName val="TCA 2015"/>
      <sheetName val="Alimentos por orden alfabético"/>
      <sheetName val="Analisis químico  2"/>
      <sheetName val="Analisis químico  3"/>
      <sheetName val="Analisis químico  4"/>
      <sheetName val="Analisis químico  5"/>
      <sheetName val="Analisis químico  6"/>
      <sheetName val="Resumen minuta"/>
      <sheetName val="Pedido Perecedero"/>
      <sheetName val="NO PERECEDER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 DE COSTOS VARIABLE"/>
      <sheetName val="EC CASA VECINAL"/>
      <sheetName val="GENERAL"/>
      <sheetName val="UNDOPE"/>
      <sheetName val="SERVICIOS"/>
      <sheetName val="DATOS"/>
      <sheetName val="LISTA PERSONAL"/>
      <sheetName val="CALCULO_P"/>
      <sheetName val="LCD"/>
      <sheetName val="resumen"/>
      <sheetName val="CALCULO_D"/>
      <sheetName val="LISTA DOTACION"/>
      <sheetName val="Servicios_plublicos"/>
      <sheetName val="BD"/>
      <sheetName val="EC_COFIS"/>
      <sheetName val="Hoja1"/>
      <sheetName val="cv"/>
      <sheetName val="cc"/>
      <sheetName val="SABANACOFIS"/>
      <sheetName val="Con lineamiento y espa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limentos"/>
      <sheetName val="LUNES 1"/>
      <sheetName val="Hoja2"/>
      <sheetName val="Hoja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limentos 2005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limento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UNCIONAMIENTO"/>
      <sheetName val="Hoja2"/>
      <sheetName val="INVERSION"/>
      <sheetName val="extras"/>
      <sheetName val="contratos"/>
      <sheetName val="costo por nivel 2019"/>
      <sheetName val="PLANTA_GENERAL"/>
      <sheetName val="PPTO CONSOLIDADO"/>
      <sheetName val="PARAMETROS"/>
      <sheetName val=" DATOS"/>
      <sheetName val="ENTIDADES"/>
      <sheetName val="VACANTES INVERSION"/>
      <sheetName val="vacantes fto"/>
      <sheetName val="TOTAL VACANTES"/>
      <sheetName val="Hoja4"/>
      <sheetName val="SDIS-PREDIS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"/>
      <sheetName val="Hoja2"/>
      <sheetName val="Hoja1"/>
      <sheetName val="REQ"/>
      <sheetName val="SERVI"/>
      <sheetName val="Ciclo_MENÚS."/>
      <sheetName val="RIEN_1"/>
      <sheetName val="RIEN_2"/>
      <sheetName val="RIEN_3"/>
      <sheetName val="RIEN_4"/>
      <sheetName val="RIEN_5"/>
      <sheetName val="ANALISIS_6_8_MESES_JI_D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L.GRAL"/>
      <sheetName val="P&amp;G"/>
      <sheetName val="BAL_GRAL"/>
    </sheetNames>
    <sheetDataSet>
      <sheetData sheetId="0" refreshError="1"/>
      <sheetData sheetId="1" refreshError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IS"/>
      <sheetName val="CALENDARIO"/>
      <sheetName val="Formato "/>
      <sheetName val="Fuente"/>
      <sheetName val="Base de Informacion"/>
      <sheetName val="BD"/>
      <sheetName val="BDCTJ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"/>
      <sheetName val="PAG. 1"/>
      <sheetName val="PAG. 2"/>
      <sheetName val="PAG. 3"/>
      <sheetName val="PAG. 4"/>
      <sheetName val="PAG. 5"/>
      <sheetName val="PAG. 6"/>
      <sheetName val="PAG. 7"/>
      <sheetName val="PAG. 8"/>
      <sheetName val="PAG. 9"/>
      <sheetName val="PAG. 10"/>
      <sheetName val="EJECUCION PROYECTO"/>
      <sheetName val="P.A. DATOS BÁSICOS 2016"/>
      <sheetName val="P.A.OBJETOS Y FINANCIACIÓN2016"/>
      <sheetName val="P.A. DATOS BÁSICOS 2017"/>
      <sheetName val="P.A.OBJETOS Y FINANCIACIÓN2017"/>
      <sheetName val="P.A. DATOS BÁSICOS 2018"/>
      <sheetName val="P.A.OBJETOS Y FINANCIACIÓN 2018"/>
      <sheetName val="P.A. DATOS BÁSICOS 2019"/>
      <sheetName val="P.A.OBJETOS Y FINANCIACIÓN 2019"/>
      <sheetName val="P.A. META MENSUAL 2019"/>
      <sheetName val="P.A. DATOS BÁSICOS 2020"/>
      <sheetName val="P.A.OBJETOS Y FINANCIACIÓN 2020"/>
      <sheetName val="P.A. META MENSUAL 2020"/>
      <sheetName val="TERRITORIALIZACIÓN"/>
      <sheetName val="P.A.Terri-Local Vigencia"/>
      <sheetName val="2016"/>
      <sheetName val="2017"/>
      <sheetName val="2017 RESERVA"/>
      <sheetName val="2018"/>
      <sheetName val="2018 RESERVA"/>
      <sheetName val="2019"/>
      <sheetName val="2019 RESERVA"/>
      <sheetName val="2020"/>
      <sheetName val="2020 RESERV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NDARES"/>
      <sheetName val="ESTANDADRES RH"/>
      <sheetName val="COBERTURAS"/>
      <sheetName val="ESTRUCTURA"/>
      <sheetName val="GASTOS ADM"/>
      <sheetName val="SABANA"/>
      <sheetName val="ALIMENTOS"/>
      <sheetName val="RECONOCIMIENTO"/>
      <sheetName val="SERVICIOS"/>
      <sheetName val="FECHAS"/>
      <sheetName val="CALENDARIO"/>
      <sheetName val="INCLUSION SOCIAL"/>
      <sheetName val="RECONOCIMIENTOS"/>
      <sheetName val="AFECTACIONES"/>
      <sheetName val="ADICIONES"/>
      <sheetName val="IDIPRON"/>
      <sheetName val="AJUSTES"/>
      <sheetName val="Hoja1"/>
      <sheetName val="SABANA 2016 INT 14854 V2 (1)"/>
      <sheetName val="Instructivo"/>
      <sheetName val="Acta Financiera COVID-19"/>
      <sheetName val="Acta Financiera Esquema 1 y 3"/>
      <sheetName val="Acta Financiera Esquemas 3 y 4"/>
      <sheetName val="Ejecución Octubre-20"/>
      <sheetName val="Ejecución Noviembre-20"/>
      <sheetName val="Ejecución Diciembre-20"/>
      <sheetName val="Ejecución Enero-21"/>
      <sheetName val="Ejecucion Etapa Alistamient "/>
      <sheetName val="Ejecucion Etapa Multimodal "/>
      <sheetName val="Observaciones Financieras Alias"/>
      <sheetName val="Observaciones Financieras Junio"/>
      <sheetName val="Fortmato TH"/>
      <sheetName val="Relación Soportes Junio"/>
      <sheetName val="Relación Soportes Alista"/>
      <sheetName val="Personal OPS Junio"/>
      <sheetName val="Personal OPS Alista"/>
      <sheetName val="Ejecucion Julio"/>
      <sheetName val="Relación Soportes Julio"/>
      <sheetName val="OPS Julio"/>
      <sheetName val="Fortmato TH Julio"/>
      <sheetName val="Descuentos TH"/>
      <sheetName val="Dto Paquete alimentario"/>
      <sheetName val="Seguimento Requer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istica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.GRAL"/>
      <sheetName val="P&amp;G"/>
      <sheetName val="BAL_GRAL"/>
    </sheetNames>
    <sheetDataSet>
      <sheetData sheetId="0" refreshError="1"/>
      <sheetData sheetId="1" refreshError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limentos"/>
      <sheetName val="LISTAS DE MERCADO"/>
      <sheetName val="INTERC_ ANALISIS"/>
      <sheetName val="MENU RESUMEN"/>
      <sheetName val="RESUMEN POR DERIVACIONES"/>
      <sheetName val="LUNES 1"/>
      <sheetName val="MARTES 2"/>
      <sheetName val="MIERCOLES 3"/>
      <sheetName val="JUEVES 4"/>
      <sheetName val="VIERNES 5"/>
      <sheetName val="SABADO 6"/>
      <sheetName val="DOMINGO 7"/>
      <sheetName val="LUNES 8"/>
      <sheetName val="MARTES 9"/>
      <sheetName val="MIERCOLES 10"/>
      <sheetName val="JUEVES 11"/>
      <sheetName val="VIERNES 12"/>
      <sheetName val="SABADO 13"/>
      <sheetName val="DOMINGO 14"/>
      <sheetName val="LUNES 15"/>
      <sheetName val="MARTES 16"/>
      <sheetName val="MIERCOLES 17"/>
      <sheetName val="JUEVES 18"/>
      <sheetName val="VIERNES 19"/>
      <sheetName val="SABADO 20"/>
      <sheetName val="DOMINGO 21"/>
      <sheetName val="LUNES 22"/>
      <sheetName val="MARTES 23"/>
      <sheetName val="MIERCOLES 24"/>
      <sheetName val="JUEVES 25"/>
      <sheetName val="VIERNES 26"/>
      <sheetName val="SABADO 27"/>
      <sheetName val="DOMINGO 28"/>
      <sheetName val="Analisis de costos"/>
      <sheetName val="NO PERECEDERO"/>
      <sheetName val="FRUTAS Y VERDURAS"/>
      <sheetName val="PERECEDERO GENEAL"/>
      <sheetName val="NOTAS ADICIONALES"/>
      <sheetName val="ADICIONALES"/>
      <sheetName val="ADICIONALES CON CAMB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riendos"/>
      <sheetName val="DOTACION"/>
      <sheetName val="CALENDARIO"/>
      <sheetName val="BD"/>
      <sheetName val="CALCULOS_CC"/>
      <sheetName val="CALCULOS_CC (2)"/>
      <sheetName val="CALCULOS_CC (3)"/>
      <sheetName val="BDCTJ"/>
      <sheetName val="DOTACION2"/>
      <sheetName val="EC_COFIS(ANUAL)"/>
      <sheetName val="EC_COFIS(Ajustada)"/>
      <sheetName val="EC_CV(ANUAL)"/>
      <sheetName val="EC_CV(Ajustada)"/>
      <sheetName val="CC_AJUSTADA"/>
      <sheetName val="Hoja1"/>
      <sheetName val="EC_COFIS_AJUSTADA"/>
      <sheetName val="CC_AJUSTADA (735)"/>
      <sheetName val="Hoja2"/>
      <sheetName val="Hoja3"/>
      <sheetName val="Con lineamiento y espacio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riendos"/>
      <sheetName val="D_SAN"/>
      <sheetName val="dotacion san"/>
      <sheetName val="ALIMENTOS"/>
      <sheetName val="CALENDARIO"/>
      <sheetName val="BD"/>
      <sheetName val="BDCTJ"/>
      <sheetName val="CALCULOS_CC"/>
      <sheetName val="ESTRUCTURA"/>
      <sheetName val="ESTRUCTURA (IMPRIMIR)"/>
      <sheetName val="AFECTACION"/>
      <sheetName val="CALENDARIO 2"/>
      <sheetName val="MODELO DE COSTOS SEPTIEMBRE 201"/>
      <sheetName val="Con lineamiento y espa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CENTES"/>
      <sheetName val="ADMINISTRATIVOS"/>
      <sheetName val="Macro1"/>
    </sheetNames>
    <sheetDataSet>
      <sheetData sheetId="0"/>
      <sheetData sheetId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STRUCTIVO DE DILIGENCIAMIENTO"/>
      <sheetName val="DOTACION CENTRO CRECER"/>
      <sheetName val="DATOS"/>
      <sheetName val="GENERAL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2006"/>
      <sheetName val="Base de Informacion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P27"/>
  <sheetViews>
    <sheetView tabSelected="1" view="pageBreakPreview" topLeftCell="A7" zoomScaleNormal="100" zoomScaleSheetLayoutView="100" workbookViewId="0">
      <selection activeCell="D14" sqref="D14"/>
    </sheetView>
  </sheetViews>
  <sheetFormatPr baseColWidth="10" defaultColWidth="11.42578125" defaultRowHeight="15" x14ac:dyDescent="0.25"/>
  <cols>
    <col min="1" max="1" width="11" customWidth="1"/>
    <col min="2" max="2" width="16.28515625" customWidth="1"/>
    <col min="3" max="3" width="64.42578125" style="2" customWidth="1"/>
    <col min="4" max="4" width="22.5703125" customWidth="1"/>
    <col min="6" max="7" width="22.5703125" customWidth="1"/>
    <col min="8" max="8" width="24.140625" customWidth="1"/>
    <col min="9" max="9" width="22.5703125" customWidth="1"/>
    <col min="10" max="10" width="24.5703125" customWidth="1"/>
    <col min="11" max="11" width="19.42578125" customWidth="1"/>
    <col min="12" max="12" width="19" customWidth="1"/>
    <col min="13" max="13" width="21.140625" customWidth="1"/>
    <col min="14" max="14" width="16.28515625" customWidth="1"/>
    <col min="15" max="15" width="16.85546875" customWidth="1"/>
    <col min="16" max="16" width="29.85546875" customWidth="1"/>
  </cols>
  <sheetData>
    <row r="1" spans="1:16" hidden="1" x14ac:dyDescent="0.25"/>
    <row r="2" spans="1:16" hidden="1" x14ac:dyDescent="0.25">
      <c r="F2" s="1"/>
      <c r="G2" s="11" t="s">
        <v>0</v>
      </c>
      <c r="H2" s="11" t="s">
        <v>1</v>
      </c>
      <c r="I2" s="11" t="s">
        <v>2</v>
      </c>
    </row>
    <row r="3" spans="1:16" hidden="1" x14ac:dyDescent="0.25">
      <c r="F3" s="12" t="s">
        <v>3</v>
      </c>
      <c r="G3" s="31">
        <v>4698416054</v>
      </c>
      <c r="H3" s="32">
        <v>0</v>
      </c>
      <c r="I3" s="32">
        <f>+G3-H3</f>
        <v>4698416054</v>
      </c>
    </row>
    <row r="4" spans="1:16" hidden="1" x14ac:dyDescent="0.25">
      <c r="F4" s="12" t="s">
        <v>4</v>
      </c>
      <c r="G4" s="31">
        <v>21107507638</v>
      </c>
      <c r="H4" s="32" t="e">
        <f>+#REF!</f>
        <v>#REF!</v>
      </c>
      <c r="I4" s="32" t="e">
        <f>+G4-H4</f>
        <v>#REF!</v>
      </c>
    </row>
    <row r="5" spans="1:16" hidden="1" x14ac:dyDescent="0.25">
      <c r="F5" s="12" t="s">
        <v>5</v>
      </c>
      <c r="G5" s="31">
        <f>+SUM(G3:G4)</f>
        <v>25805923692</v>
      </c>
      <c r="H5" s="31" t="e">
        <f>+SUM(H3:H4)</f>
        <v>#REF!</v>
      </c>
      <c r="I5" s="31" t="e">
        <f>+SUM(I3:I4)</f>
        <v>#REF!</v>
      </c>
    </row>
    <row r="6" spans="1:16" hidden="1" x14ac:dyDescent="0.25"/>
    <row r="8" spans="1:16" s="15" customFormat="1" ht="30" customHeight="1" x14ac:dyDescent="0.25">
      <c r="A8" s="10" t="s">
        <v>6</v>
      </c>
      <c r="B8" s="10" t="s">
        <v>7</v>
      </c>
      <c r="C8" s="10" t="s">
        <v>8</v>
      </c>
      <c r="D8" s="10" t="s">
        <v>9</v>
      </c>
      <c r="E8" s="10" t="s">
        <v>10</v>
      </c>
      <c r="F8" s="10" t="s">
        <v>11</v>
      </c>
      <c r="G8" s="10" t="s">
        <v>12</v>
      </c>
      <c r="H8" s="10" t="s">
        <v>13</v>
      </c>
      <c r="I8" s="10" t="s">
        <v>14</v>
      </c>
      <c r="J8" s="10" t="s">
        <v>15</v>
      </c>
      <c r="K8" s="10" t="s">
        <v>16</v>
      </c>
      <c r="L8" s="10" t="s">
        <v>17</v>
      </c>
      <c r="M8" s="10" t="s">
        <v>18</v>
      </c>
      <c r="N8" s="10" t="s">
        <v>19</v>
      </c>
      <c r="O8" s="13" t="s">
        <v>20</v>
      </c>
    </row>
    <row r="9" spans="1:16" s="24" customFormat="1" hidden="1" x14ac:dyDescent="0.25">
      <c r="A9" s="16" t="s">
        <v>21</v>
      </c>
      <c r="B9" s="17" t="s">
        <v>22</v>
      </c>
      <c r="C9" s="18" t="s">
        <v>23</v>
      </c>
      <c r="D9" s="19" t="s">
        <v>24</v>
      </c>
      <c r="E9" s="17">
        <v>300</v>
      </c>
      <c r="F9" s="20">
        <v>1967170009</v>
      </c>
      <c r="G9" s="20"/>
      <c r="H9" s="20"/>
      <c r="I9" s="20"/>
      <c r="J9" s="20"/>
      <c r="K9" s="21">
        <f>+I9+G9</f>
        <v>0</v>
      </c>
      <c r="L9" s="26">
        <f t="shared" ref="L9:L14" si="0">+K9/F9</f>
        <v>0</v>
      </c>
      <c r="M9" s="22">
        <f t="shared" ref="M9:M24" si="1">+F9-K9</f>
        <v>1967170009</v>
      </c>
      <c r="N9" s="23">
        <f>+M9/F9</f>
        <v>1</v>
      </c>
      <c r="O9" s="17" t="s">
        <v>25</v>
      </c>
    </row>
    <row r="10" spans="1:16" s="24" customFormat="1" hidden="1" x14ac:dyDescent="0.25">
      <c r="A10" s="16" t="s">
        <v>26</v>
      </c>
      <c r="B10" s="17" t="s">
        <v>27</v>
      </c>
      <c r="C10" s="18" t="s">
        <v>23</v>
      </c>
      <c r="D10" s="19" t="s">
        <v>28</v>
      </c>
      <c r="E10" s="17">
        <v>240</v>
      </c>
      <c r="F10" s="20">
        <v>1614839233</v>
      </c>
      <c r="G10" s="20"/>
      <c r="H10" s="20"/>
      <c r="I10" s="20"/>
      <c r="J10" s="20"/>
      <c r="K10" s="21">
        <f t="shared" ref="K10" si="2">+I10+G10</f>
        <v>0</v>
      </c>
      <c r="L10" s="26">
        <f t="shared" si="0"/>
        <v>0</v>
      </c>
      <c r="M10" s="22">
        <f t="shared" si="1"/>
        <v>1614839233</v>
      </c>
      <c r="N10" s="23">
        <f>+M10/F10</f>
        <v>1</v>
      </c>
      <c r="O10" s="17" t="s">
        <v>25</v>
      </c>
    </row>
    <row r="11" spans="1:16" s="24" customFormat="1" hidden="1" x14ac:dyDescent="0.25">
      <c r="A11" s="16" t="s">
        <v>29</v>
      </c>
      <c r="B11" s="17" t="s">
        <v>27</v>
      </c>
      <c r="C11" s="18" t="s">
        <v>23</v>
      </c>
      <c r="D11" s="19" t="s">
        <v>30</v>
      </c>
      <c r="E11" s="17">
        <v>240</v>
      </c>
      <c r="F11" s="20">
        <v>1614839233</v>
      </c>
      <c r="G11" s="20"/>
      <c r="H11" s="20"/>
      <c r="I11" s="20"/>
      <c r="J11" s="20"/>
      <c r="K11" s="21">
        <f>+I11+G11</f>
        <v>0</v>
      </c>
      <c r="L11" s="26">
        <f t="shared" si="0"/>
        <v>0</v>
      </c>
      <c r="M11" s="22">
        <f t="shared" si="1"/>
        <v>1614839233</v>
      </c>
      <c r="N11" s="23">
        <f>+M11/F11</f>
        <v>1</v>
      </c>
      <c r="O11" s="17" t="s">
        <v>25</v>
      </c>
    </row>
    <row r="12" spans="1:16" x14ac:dyDescent="0.25">
      <c r="A12" s="7" t="s">
        <v>31</v>
      </c>
      <c r="B12" s="6" t="s">
        <v>32</v>
      </c>
      <c r="C12" s="9" t="s">
        <v>33</v>
      </c>
      <c r="D12" s="8" t="s">
        <v>34</v>
      </c>
      <c r="E12" s="6">
        <v>180</v>
      </c>
      <c r="F12" s="29">
        <v>1241662015</v>
      </c>
      <c r="G12" s="29">
        <v>93310434</v>
      </c>
      <c r="H12" s="29">
        <v>30855768</v>
      </c>
      <c r="I12" s="29"/>
      <c r="J12" s="29"/>
      <c r="K12" s="29">
        <f>+I12+G12+H12+J12</f>
        <v>124166202</v>
      </c>
      <c r="L12" s="27">
        <f t="shared" si="0"/>
        <v>0.10000000040268607</v>
      </c>
      <c r="M12" s="30">
        <f t="shared" si="1"/>
        <v>1117495813</v>
      </c>
      <c r="N12" s="14">
        <f>+M12/F12</f>
        <v>0.89999999959731392</v>
      </c>
      <c r="O12" s="28">
        <v>1</v>
      </c>
    </row>
    <row r="13" spans="1:16" ht="27.75" customHeight="1" x14ac:dyDescent="0.25">
      <c r="A13" s="7" t="s">
        <v>35</v>
      </c>
      <c r="B13" s="6" t="s">
        <v>36</v>
      </c>
      <c r="C13" s="9" t="s">
        <v>37</v>
      </c>
      <c r="D13" s="8" t="s">
        <v>38</v>
      </c>
      <c r="E13" s="6">
        <v>120</v>
      </c>
      <c r="F13" s="29">
        <v>889339096</v>
      </c>
      <c r="G13" s="29">
        <v>59161930</v>
      </c>
      <c r="H13" s="29">
        <v>29771980</v>
      </c>
      <c r="I13" s="29">
        <v>500000</v>
      </c>
      <c r="J13" s="29"/>
      <c r="K13" s="62">
        <f>+I13+G13+H13+J13</f>
        <v>89433910</v>
      </c>
      <c r="L13" s="63">
        <f t="shared" si="0"/>
        <v>0.10056221569730699</v>
      </c>
      <c r="M13" s="64">
        <f t="shared" si="1"/>
        <v>799905186</v>
      </c>
      <c r="N13" s="14">
        <f t="shared" ref="N13:N14" si="3">+M13/F13</f>
        <v>0.89943778430269306</v>
      </c>
      <c r="O13" s="28">
        <v>1</v>
      </c>
      <c r="P13" s="33"/>
    </row>
    <row r="14" spans="1:16" ht="22.5" customHeight="1" x14ac:dyDescent="0.25">
      <c r="A14" s="7" t="s">
        <v>39</v>
      </c>
      <c r="B14" s="6" t="s">
        <v>40</v>
      </c>
      <c r="C14" s="9" t="s">
        <v>37</v>
      </c>
      <c r="D14" s="8" t="s">
        <v>41</v>
      </c>
      <c r="E14" s="6">
        <v>80</v>
      </c>
      <c r="F14" s="29">
        <v>631749559</v>
      </c>
      <c r="G14" s="29">
        <v>43326970</v>
      </c>
      <c r="H14" s="29">
        <v>19847986</v>
      </c>
      <c r="I14" s="29">
        <v>500000</v>
      </c>
      <c r="J14" s="29"/>
      <c r="K14" s="62">
        <f t="shared" ref="K14" si="4">+I14+G14+H14+J14</f>
        <v>63674956</v>
      </c>
      <c r="L14" s="63">
        <f t="shared" si="0"/>
        <v>0.10079145302577093</v>
      </c>
      <c r="M14" s="64">
        <f t="shared" si="1"/>
        <v>568074603</v>
      </c>
      <c r="N14" s="14">
        <f t="shared" si="3"/>
        <v>0.89920854697422903</v>
      </c>
      <c r="O14" s="28">
        <v>1</v>
      </c>
      <c r="P14" s="33"/>
    </row>
    <row r="15" spans="1:16" s="24" customFormat="1" hidden="1" x14ac:dyDescent="0.25">
      <c r="A15" s="16" t="s">
        <v>42</v>
      </c>
      <c r="B15" s="17" t="s">
        <v>43</v>
      </c>
      <c r="C15" s="18" t="s">
        <v>44</v>
      </c>
      <c r="D15" s="19" t="s">
        <v>45</v>
      </c>
      <c r="E15" s="17">
        <v>100</v>
      </c>
      <c r="F15" s="20">
        <v>726481197</v>
      </c>
      <c r="G15" s="20"/>
      <c r="H15" s="20"/>
      <c r="I15" s="20"/>
      <c r="J15" s="20"/>
      <c r="K15" s="21">
        <f>+I15+G15</f>
        <v>0</v>
      </c>
      <c r="L15" s="26">
        <f t="shared" ref="L15:L16" si="5">+K15/F15</f>
        <v>0</v>
      </c>
      <c r="M15" s="22">
        <f t="shared" si="1"/>
        <v>726481197</v>
      </c>
      <c r="N15" s="23">
        <f t="shared" ref="N15:N24" si="6">+M15/F15</f>
        <v>1</v>
      </c>
      <c r="O15" s="17" t="s">
        <v>25</v>
      </c>
    </row>
    <row r="16" spans="1:16" s="24" customFormat="1" hidden="1" x14ac:dyDescent="0.25">
      <c r="A16" s="16" t="s">
        <v>42</v>
      </c>
      <c r="B16" s="17" t="s">
        <v>36</v>
      </c>
      <c r="C16" s="18" t="s">
        <v>44</v>
      </c>
      <c r="D16" s="19" t="s">
        <v>45</v>
      </c>
      <c r="E16" s="17">
        <v>120</v>
      </c>
      <c r="F16" s="20">
        <v>889340841</v>
      </c>
      <c r="G16" s="20"/>
      <c r="H16" s="20"/>
      <c r="I16" s="20"/>
      <c r="J16" s="20"/>
      <c r="K16" s="21">
        <f>+I16+G16</f>
        <v>0</v>
      </c>
      <c r="L16" s="26">
        <f t="shared" si="5"/>
        <v>0</v>
      </c>
      <c r="M16" s="22">
        <f t="shared" si="1"/>
        <v>889340841</v>
      </c>
      <c r="N16" s="23">
        <f t="shared" si="6"/>
        <v>1</v>
      </c>
      <c r="O16" s="17" t="s">
        <v>25</v>
      </c>
    </row>
    <row r="17" spans="1:16" x14ac:dyDescent="0.25">
      <c r="A17" s="7" t="s">
        <v>26</v>
      </c>
      <c r="B17" s="6" t="s">
        <v>43</v>
      </c>
      <c r="C17" s="9" t="s">
        <v>46</v>
      </c>
      <c r="D17" s="8" t="s">
        <v>28</v>
      </c>
      <c r="E17" s="6">
        <v>100</v>
      </c>
      <c r="F17" s="29">
        <v>726473341</v>
      </c>
      <c r="G17" s="29"/>
      <c r="H17" s="29">
        <v>72647334</v>
      </c>
      <c r="I17" s="29"/>
      <c r="J17" s="29"/>
      <c r="K17" s="29">
        <f t="shared" ref="K17" si="7">+I17+G17+H17+J17</f>
        <v>72647334</v>
      </c>
      <c r="L17" s="27">
        <f>+K17/F17</f>
        <v>9.9999999862348699E-2</v>
      </c>
      <c r="M17" s="30">
        <f t="shared" si="1"/>
        <v>653826007</v>
      </c>
      <c r="N17" s="14">
        <f t="shared" si="6"/>
        <v>0.90000000013765125</v>
      </c>
      <c r="O17" s="28">
        <v>1</v>
      </c>
      <c r="P17" s="33"/>
    </row>
    <row r="18" spans="1:16" s="24" customFormat="1" hidden="1" x14ac:dyDescent="0.25">
      <c r="A18" s="16" t="s">
        <v>31</v>
      </c>
      <c r="B18" s="17" t="s">
        <v>36</v>
      </c>
      <c r="C18" s="25" t="s">
        <v>47</v>
      </c>
      <c r="D18" s="19" t="s">
        <v>34</v>
      </c>
      <c r="E18" s="17">
        <v>120</v>
      </c>
      <c r="F18" s="20">
        <v>889339096</v>
      </c>
      <c r="G18" s="20"/>
      <c r="H18" s="20"/>
      <c r="I18" s="20"/>
      <c r="J18" s="20"/>
      <c r="K18" s="21">
        <f>+I18+G18</f>
        <v>0</v>
      </c>
      <c r="L18" s="26">
        <f t="shared" ref="L18:L19" si="8">+K18/F18</f>
        <v>0</v>
      </c>
      <c r="M18" s="22">
        <f t="shared" si="1"/>
        <v>889339096</v>
      </c>
      <c r="N18" s="23">
        <f t="shared" si="6"/>
        <v>1</v>
      </c>
      <c r="O18" s="17" t="s">
        <v>25</v>
      </c>
    </row>
    <row r="19" spans="1:16" s="24" customFormat="1" ht="25.5" hidden="1" x14ac:dyDescent="0.25">
      <c r="A19" s="16" t="s">
        <v>29</v>
      </c>
      <c r="B19" s="17" t="s">
        <v>48</v>
      </c>
      <c r="C19" s="18" t="s">
        <v>49</v>
      </c>
      <c r="D19" s="19" t="s">
        <v>30</v>
      </c>
      <c r="E19" s="17">
        <v>60</v>
      </c>
      <c r="F19" s="20">
        <v>537010067</v>
      </c>
      <c r="G19" s="20"/>
      <c r="H19" s="20"/>
      <c r="I19" s="20"/>
      <c r="J19" s="20"/>
      <c r="K19" s="21">
        <f>+I19+G19</f>
        <v>0</v>
      </c>
      <c r="L19" s="26">
        <f t="shared" si="8"/>
        <v>0</v>
      </c>
      <c r="M19" s="22">
        <f t="shared" si="1"/>
        <v>537010067</v>
      </c>
      <c r="N19" s="23">
        <f t="shared" si="6"/>
        <v>1</v>
      </c>
      <c r="O19" s="17" t="s">
        <v>25</v>
      </c>
    </row>
    <row r="20" spans="1:16" s="24" customFormat="1" hidden="1" x14ac:dyDescent="0.25">
      <c r="A20" s="16" t="s">
        <v>42</v>
      </c>
      <c r="B20" s="17" t="s">
        <v>40</v>
      </c>
      <c r="C20" s="18" t="s">
        <v>50</v>
      </c>
      <c r="D20" s="19" t="s">
        <v>45</v>
      </c>
      <c r="E20" s="17">
        <v>80</v>
      </c>
      <c r="F20" s="34">
        <v>631749559</v>
      </c>
      <c r="G20" s="34"/>
      <c r="H20" s="34">
        <v>63174956</v>
      </c>
      <c r="I20" s="34"/>
      <c r="J20" s="34"/>
      <c r="K20" s="34">
        <f t="shared" ref="K20" si="9">+I20+G20+H20+J20</f>
        <v>63174956</v>
      </c>
      <c r="L20" s="35">
        <f>+K20/F20</f>
        <v>0.10000000015829057</v>
      </c>
      <c r="M20" s="36">
        <f t="shared" si="1"/>
        <v>568574603</v>
      </c>
      <c r="N20" s="23">
        <f t="shared" si="6"/>
        <v>0.89999999984170942</v>
      </c>
      <c r="O20" s="17" t="s">
        <v>25</v>
      </c>
      <c r="P20" s="37"/>
    </row>
    <row r="21" spans="1:16" s="24" customFormat="1" hidden="1" x14ac:dyDescent="0.25">
      <c r="A21" s="16" t="s">
        <v>42</v>
      </c>
      <c r="B21" s="17" t="s">
        <v>43</v>
      </c>
      <c r="C21" s="18" t="s">
        <v>50</v>
      </c>
      <c r="D21" s="19" t="s">
        <v>45</v>
      </c>
      <c r="E21" s="17">
        <v>100</v>
      </c>
      <c r="F21" s="20">
        <v>726481197</v>
      </c>
      <c r="G21" s="20"/>
      <c r="H21" s="20"/>
      <c r="I21" s="20"/>
      <c r="J21" s="20"/>
      <c r="K21" s="21">
        <f>+I21+G21</f>
        <v>0</v>
      </c>
      <c r="L21" s="26">
        <f>+K21/F21</f>
        <v>0</v>
      </c>
      <c r="M21" s="22">
        <f t="shared" si="1"/>
        <v>726481197</v>
      </c>
      <c r="N21" s="23">
        <f t="shared" si="6"/>
        <v>1</v>
      </c>
      <c r="O21" s="17" t="s">
        <v>25</v>
      </c>
    </row>
    <row r="22" spans="1:16" s="24" customFormat="1" hidden="1" x14ac:dyDescent="0.25">
      <c r="A22" s="16" t="s">
        <v>21</v>
      </c>
      <c r="B22" s="17" t="s">
        <v>40</v>
      </c>
      <c r="C22" s="18" t="s">
        <v>51</v>
      </c>
      <c r="D22" s="19" t="s">
        <v>24</v>
      </c>
      <c r="E22" s="17">
        <v>80</v>
      </c>
      <c r="F22" s="34">
        <v>631749559</v>
      </c>
      <c r="G22" s="34"/>
      <c r="H22" s="34">
        <v>63174956</v>
      </c>
      <c r="I22" s="34"/>
      <c r="J22" s="34"/>
      <c r="K22" s="34">
        <f t="shared" ref="K22" si="10">+I22+G22+H22+J22</f>
        <v>63174956</v>
      </c>
      <c r="L22" s="35">
        <f>+K22/F22</f>
        <v>0.10000000015829057</v>
      </c>
      <c r="M22" s="36">
        <f t="shared" si="1"/>
        <v>568574603</v>
      </c>
      <c r="N22" s="23">
        <f t="shared" si="6"/>
        <v>0.89999999984170942</v>
      </c>
      <c r="O22" s="17" t="s">
        <v>25</v>
      </c>
      <c r="P22" s="37"/>
    </row>
    <row r="23" spans="1:16" s="24" customFormat="1" hidden="1" x14ac:dyDescent="0.25">
      <c r="A23" s="16" t="s">
        <v>42</v>
      </c>
      <c r="B23" s="17" t="s">
        <v>27</v>
      </c>
      <c r="C23" s="18" t="s">
        <v>52</v>
      </c>
      <c r="D23" s="19" t="s">
        <v>45</v>
      </c>
      <c r="E23" s="17">
        <v>240</v>
      </c>
      <c r="F23" s="20">
        <v>1614847089</v>
      </c>
      <c r="G23" s="20"/>
      <c r="H23" s="20"/>
      <c r="I23" s="20"/>
      <c r="J23" s="20"/>
      <c r="K23" s="21">
        <f>+I23+G23</f>
        <v>0</v>
      </c>
      <c r="L23" s="26">
        <f>+K23/F23</f>
        <v>0</v>
      </c>
      <c r="M23" s="22">
        <f t="shared" si="1"/>
        <v>1614847089</v>
      </c>
      <c r="N23" s="23">
        <f t="shared" si="6"/>
        <v>1</v>
      </c>
      <c r="O23" s="17" t="s">
        <v>25</v>
      </c>
    </row>
    <row r="24" spans="1:16" s="24" customFormat="1" hidden="1" x14ac:dyDescent="0.25">
      <c r="A24" s="16" t="s">
        <v>42</v>
      </c>
      <c r="B24" s="17" t="s">
        <v>53</v>
      </c>
      <c r="C24" s="18" t="s">
        <v>52</v>
      </c>
      <c r="D24" s="19" t="s">
        <v>45</v>
      </c>
      <c r="E24" s="17">
        <v>300</v>
      </c>
      <c r="F24" s="20">
        <v>1967170009</v>
      </c>
      <c r="G24" s="20"/>
      <c r="H24" s="20"/>
      <c r="I24" s="20"/>
      <c r="J24" s="20"/>
      <c r="K24" s="21">
        <f>+I24+G24</f>
        <v>0</v>
      </c>
      <c r="L24" s="26">
        <f>+K24/F24</f>
        <v>0</v>
      </c>
      <c r="M24" s="22">
        <f t="shared" si="1"/>
        <v>1967170009</v>
      </c>
      <c r="N24" s="23">
        <f t="shared" si="6"/>
        <v>1</v>
      </c>
      <c r="O24" s="17" t="s">
        <v>25</v>
      </c>
    </row>
    <row r="25" spans="1:16" s="3" customFormat="1" ht="15.75" x14ac:dyDescent="0.25">
      <c r="C25" s="5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6" x14ac:dyDescent="0.25">
      <c r="K26" s="38"/>
    </row>
    <row r="27" spans="1:16" x14ac:dyDescent="0.25">
      <c r="K27" s="38"/>
    </row>
  </sheetData>
  <sheetProtection algorithmName="SHA-512" hashValue="PLcxKqYJYj0/eIHpZkF631anV6GsNaUcPKbjGdbqNbeK+Yz6f2xt2yhRW9jdDF54J31bcFUcW4AZRn+pGHeDKw==" saltValue="VQl9N9ImcU7PQSbh5XNVMQ==" spinCount="100000" sheet="1" objects="1" scenarios="1" autoFilter="0"/>
  <autoFilter ref="C8:O24" xr:uid="{00000000-0009-0000-0000-000000000000}">
    <filterColumn colId="0">
      <colorFilter dxfId="0"/>
    </filterColumn>
  </autoFilter>
  <pageMargins left="0.7" right="0.7" top="0.75" bottom="0.75" header="0.3" footer="0.3"/>
  <pageSetup paperSize="5" scale="47" orientation="landscape" r:id="rId1"/>
  <colBreaks count="1" manualBreakCount="1">
    <brk id="15" max="1048575" man="1"/>
  </colBreaks>
  <ignoredErrors>
    <ignoredError sqref="K17:K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"/>
  <sheetViews>
    <sheetView workbookViewId="0">
      <selection activeCell="C12" sqref="C12"/>
    </sheetView>
  </sheetViews>
  <sheetFormatPr baseColWidth="10" defaultColWidth="11.42578125" defaultRowHeight="15" x14ac:dyDescent="0.25"/>
  <cols>
    <col min="1" max="1" width="12.85546875" style="48" customWidth="1"/>
    <col min="2" max="2" width="54.5703125" style="49" customWidth="1"/>
    <col min="3" max="3" width="23.42578125" style="49" customWidth="1"/>
    <col min="4" max="4" width="15.5703125" style="50" customWidth="1"/>
    <col min="5" max="5" width="9.28515625" style="50" customWidth="1"/>
    <col min="6" max="6" width="11.7109375" style="50" customWidth="1"/>
    <col min="7" max="7" width="17.5703125" customWidth="1"/>
    <col min="8" max="8" width="14.85546875" style="50" customWidth="1"/>
    <col min="9" max="9" width="15.140625" style="50" customWidth="1"/>
    <col min="10" max="10" width="19.42578125" style="50" customWidth="1"/>
    <col min="11" max="12" width="18.140625" style="50" customWidth="1"/>
    <col min="13" max="13" width="30.5703125" style="50" customWidth="1"/>
  </cols>
  <sheetData>
    <row r="1" spans="1:13" ht="30" x14ac:dyDescent="0.25">
      <c r="A1" s="52" t="s">
        <v>54</v>
      </c>
      <c r="B1" s="56" t="s">
        <v>55</v>
      </c>
      <c r="C1" s="56" t="s">
        <v>56</v>
      </c>
      <c r="D1" s="52" t="s">
        <v>57</v>
      </c>
      <c r="E1" s="54" t="s">
        <v>58</v>
      </c>
      <c r="F1" s="53" t="s">
        <v>10</v>
      </c>
      <c r="G1" s="52" t="s">
        <v>59</v>
      </c>
      <c r="H1" s="52" t="s">
        <v>60</v>
      </c>
      <c r="I1" s="52" t="s">
        <v>61</v>
      </c>
      <c r="J1" s="52" t="s">
        <v>62</v>
      </c>
      <c r="K1" s="52"/>
      <c r="L1" s="39" t="s">
        <v>63</v>
      </c>
      <c r="M1" s="54" t="s">
        <v>64</v>
      </c>
    </row>
    <row r="2" spans="1:13" ht="15.75" thickBot="1" x14ac:dyDescent="0.3">
      <c r="A2" s="53"/>
      <c r="B2" s="54"/>
      <c r="C2" s="54"/>
      <c r="D2" s="53"/>
      <c r="E2" s="55"/>
      <c r="F2" s="57"/>
      <c r="G2" s="53"/>
      <c r="H2" s="53"/>
      <c r="I2" s="53"/>
      <c r="J2" s="40" t="s">
        <v>65</v>
      </c>
      <c r="K2" s="40" t="s">
        <v>66</v>
      </c>
      <c r="L2" s="41"/>
      <c r="M2" s="55"/>
    </row>
    <row r="3" spans="1:13" ht="15.75" thickBot="1" x14ac:dyDescent="0.3">
      <c r="A3" s="42">
        <v>2</v>
      </c>
      <c r="B3" s="43" t="s">
        <v>33</v>
      </c>
      <c r="C3" s="43" t="s">
        <v>67</v>
      </c>
      <c r="D3" s="44">
        <v>10</v>
      </c>
      <c r="E3" s="44">
        <v>7</v>
      </c>
      <c r="F3" s="44">
        <v>180</v>
      </c>
      <c r="G3" s="45" t="s">
        <v>68</v>
      </c>
      <c r="H3" s="45" t="s">
        <v>68</v>
      </c>
      <c r="I3" s="45" t="s">
        <v>68</v>
      </c>
      <c r="J3" s="45" t="s">
        <v>68</v>
      </c>
      <c r="K3" s="45" t="s">
        <v>68</v>
      </c>
      <c r="L3" s="45" t="s">
        <v>68</v>
      </c>
      <c r="M3" s="47">
        <v>15</v>
      </c>
    </row>
    <row r="4" spans="1:13" ht="15.75" thickBot="1" x14ac:dyDescent="0.3">
      <c r="A4" s="58">
        <v>3</v>
      </c>
      <c r="B4" s="60" t="s">
        <v>69</v>
      </c>
      <c r="C4" s="60" t="s">
        <v>70</v>
      </c>
      <c r="D4" s="44">
        <v>6</v>
      </c>
      <c r="E4" s="44">
        <v>4</v>
      </c>
      <c r="F4" s="44">
        <v>120</v>
      </c>
      <c r="G4" s="45" t="s">
        <v>68</v>
      </c>
      <c r="H4" s="45" t="s">
        <v>68</v>
      </c>
      <c r="I4" s="45" t="s">
        <v>68</v>
      </c>
      <c r="J4" s="45" t="s">
        <v>68</v>
      </c>
      <c r="K4" s="45" t="s">
        <v>68</v>
      </c>
      <c r="L4" s="45" t="s">
        <v>68</v>
      </c>
      <c r="M4" s="47">
        <v>60</v>
      </c>
    </row>
    <row r="5" spans="1:13" ht="15.75" thickBot="1" x14ac:dyDescent="0.3">
      <c r="A5" s="59"/>
      <c r="B5" s="61"/>
      <c r="C5" s="61"/>
      <c r="D5" s="46">
        <v>45</v>
      </c>
      <c r="E5" s="46">
        <v>2</v>
      </c>
      <c r="F5" s="46">
        <v>80</v>
      </c>
      <c r="G5" s="45" t="s">
        <v>68</v>
      </c>
      <c r="H5" s="45" t="s">
        <v>68</v>
      </c>
      <c r="I5" s="45" t="s">
        <v>68</v>
      </c>
      <c r="J5" s="45" t="s">
        <v>68</v>
      </c>
      <c r="K5" s="45" t="s">
        <v>68</v>
      </c>
      <c r="L5" s="45" t="s">
        <v>68</v>
      </c>
      <c r="M5" s="47">
        <v>50</v>
      </c>
    </row>
    <row r="6" spans="1:13" ht="15.75" thickBot="1" x14ac:dyDescent="0.3">
      <c r="A6" s="42">
        <v>5</v>
      </c>
      <c r="B6" s="43" t="s">
        <v>46</v>
      </c>
      <c r="C6" s="43" t="s">
        <v>71</v>
      </c>
      <c r="D6" s="44">
        <v>49</v>
      </c>
      <c r="E6" s="44">
        <v>3</v>
      </c>
      <c r="F6" s="44">
        <v>100</v>
      </c>
      <c r="G6" s="45" t="s">
        <v>68</v>
      </c>
      <c r="H6" s="45" t="s">
        <v>68</v>
      </c>
      <c r="I6" s="45" t="s">
        <v>68</v>
      </c>
      <c r="J6" s="45" t="s">
        <v>68</v>
      </c>
      <c r="K6" s="45" t="s">
        <v>68</v>
      </c>
      <c r="L6" s="45" t="s">
        <v>68</v>
      </c>
      <c r="M6" s="47">
        <v>20</v>
      </c>
    </row>
  </sheetData>
  <mergeCells count="14">
    <mergeCell ref="A4:A5"/>
    <mergeCell ref="B4:B5"/>
    <mergeCell ref="C4:C5"/>
    <mergeCell ref="G1:G2"/>
    <mergeCell ref="H1:H2"/>
    <mergeCell ref="I1:I2"/>
    <mergeCell ref="J1:K1"/>
    <mergeCell ref="M1:M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C180D-0FA3-4BE5-A0F8-C75F033C3812}">
  <dimension ref="B2:D52"/>
  <sheetViews>
    <sheetView workbookViewId="0">
      <selection activeCell="F42" sqref="F42"/>
    </sheetView>
  </sheetViews>
  <sheetFormatPr baseColWidth="10" defaultColWidth="11.42578125" defaultRowHeight="15" x14ac:dyDescent="0.25"/>
  <cols>
    <col min="3" max="3" width="18.85546875" style="50" customWidth="1"/>
    <col min="4" max="4" width="48.7109375" customWidth="1"/>
  </cols>
  <sheetData>
    <row r="2" spans="2:4" x14ac:dyDescent="0.25">
      <c r="B2" s="51" t="s">
        <v>72</v>
      </c>
      <c r="C2" s="51" t="s">
        <v>73</v>
      </c>
      <c r="D2" s="51" t="s">
        <v>74</v>
      </c>
    </row>
    <row r="3" spans="2:4" x14ac:dyDescent="0.25">
      <c r="B3" t="s">
        <v>75</v>
      </c>
      <c r="C3" s="50" t="s">
        <v>76</v>
      </c>
      <c r="D3" t="s">
        <v>77</v>
      </c>
    </row>
    <row r="4" spans="2:4" x14ac:dyDescent="0.25">
      <c r="B4" t="s">
        <v>78</v>
      </c>
      <c r="C4" s="50" t="s">
        <v>76</v>
      </c>
      <c r="D4" t="s">
        <v>77</v>
      </c>
    </row>
    <row r="5" spans="2:4" x14ac:dyDescent="0.25">
      <c r="B5" t="s">
        <v>79</v>
      </c>
      <c r="C5" s="50" t="s">
        <v>76</v>
      </c>
      <c r="D5" t="s">
        <v>77</v>
      </c>
    </row>
    <row r="6" spans="2:4" x14ac:dyDescent="0.25">
      <c r="B6" t="s">
        <v>80</v>
      </c>
      <c r="C6" s="50" t="s">
        <v>76</v>
      </c>
      <c r="D6" t="s">
        <v>77</v>
      </c>
    </row>
    <row r="7" spans="2:4" x14ac:dyDescent="0.25">
      <c r="B7" t="s">
        <v>81</v>
      </c>
      <c r="C7" s="50" t="s">
        <v>76</v>
      </c>
      <c r="D7" t="s">
        <v>77</v>
      </c>
    </row>
    <row r="8" spans="2:4" x14ac:dyDescent="0.25">
      <c r="B8" t="s">
        <v>82</v>
      </c>
      <c r="C8" s="50" t="s">
        <v>76</v>
      </c>
      <c r="D8" t="s">
        <v>83</v>
      </c>
    </row>
    <row r="9" spans="2:4" x14ac:dyDescent="0.25">
      <c r="B9" t="s">
        <v>84</v>
      </c>
      <c r="C9" s="50" t="s">
        <v>76</v>
      </c>
      <c r="D9" t="s">
        <v>77</v>
      </c>
    </row>
    <row r="10" spans="2:4" x14ac:dyDescent="0.25">
      <c r="B10" t="s">
        <v>85</v>
      </c>
      <c r="C10" s="50" t="s">
        <v>76</v>
      </c>
      <c r="D10" t="s">
        <v>77</v>
      </c>
    </row>
    <row r="11" spans="2:4" x14ac:dyDescent="0.25">
      <c r="B11" t="s">
        <v>86</v>
      </c>
      <c r="C11" s="50" t="s">
        <v>76</v>
      </c>
      <c r="D11" t="s">
        <v>83</v>
      </c>
    </row>
    <row r="12" spans="2:4" x14ac:dyDescent="0.25">
      <c r="B12" t="s">
        <v>87</v>
      </c>
      <c r="C12" s="50" t="s">
        <v>76</v>
      </c>
      <c r="D12" t="s">
        <v>83</v>
      </c>
    </row>
    <row r="13" spans="2:4" x14ac:dyDescent="0.25">
      <c r="B13" t="s">
        <v>88</v>
      </c>
      <c r="C13" s="50" t="s">
        <v>76</v>
      </c>
      <c r="D13" t="s">
        <v>83</v>
      </c>
    </row>
    <row r="14" spans="2:4" x14ac:dyDescent="0.25">
      <c r="B14" t="s">
        <v>89</v>
      </c>
      <c r="C14" s="50" t="s">
        <v>76</v>
      </c>
      <c r="D14" t="s">
        <v>83</v>
      </c>
    </row>
    <row r="15" spans="2:4" x14ac:dyDescent="0.25">
      <c r="B15" t="s">
        <v>90</v>
      </c>
      <c r="C15" s="50" t="s">
        <v>76</v>
      </c>
      <c r="D15" t="s">
        <v>77</v>
      </c>
    </row>
    <row r="16" spans="2:4" x14ac:dyDescent="0.25">
      <c r="B16" t="s">
        <v>91</v>
      </c>
      <c r="C16" s="50" t="s">
        <v>76</v>
      </c>
      <c r="D16" t="s">
        <v>77</v>
      </c>
    </row>
    <row r="17" spans="2:4" x14ac:dyDescent="0.25">
      <c r="B17" t="s">
        <v>92</v>
      </c>
      <c r="C17" s="50" t="s">
        <v>76</v>
      </c>
      <c r="D17" t="s">
        <v>83</v>
      </c>
    </row>
    <row r="18" spans="2:4" x14ac:dyDescent="0.25">
      <c r="B18" t="s">
        <v>93</v>
      </c>
      <c r="C18" s="50" t="s">
        <v>76</v>
      </c>
      <c r="D18" t="s">
        <v>77</v>
      </c>
    </row>
    <row r="19" spans="2:4" x14ac:dyDescent="0.25">
      <c r="B19" t="s">
        <v>94</v>
      </c>
      <c r="C19" s="50" t="s">
        <v>76</v>
      </c>
      <c r="D19" t="s">
        <v>83</v>
      </c>
    </row>
    <row r="20" spans="2:4" x14ac:dyDescent="0.25">
      <c r="B20" t="s">
        <v>95</v>
      </c>
      <c r="C20" s="50" t="s">
        <v>76</v>
      </c>
      <c r="D20" t="s">
        <v>77</v>
      </c>
    </row>
    <row r="21" spans="2:4" x14ac:dyDescent="0.25">
      <c r="B21" t="s">
        <v>96</v>
      </c>
      <c r="C21" s="50" t="s">
        <v>76</v>
      </c>
      <c r="D21" t="s">
        <v>77</v>
      </c>
    </row>
    <row r="22" spans="2:4" x14ac:dyDescent="0.25">
      <c r="B22" t="s">
        <v>97</v>
      </c>
      <c r="C22" s="50" t="s">
        <v>76</v>
      </c>
      <c r="D22" t="s">
        <v>83</v>
      </c>
    </row>
    <row r="23" spans="2:4" x14ac:dyDescent="0.25">
      <c r="B23" t="s">
        <v>98</v>
      </c>
      <c r="C23" s="50" t="s">
        <v>76</v>
      </c>
      <c r="D23" t="s">
        <v>77</v>
      </c>
    </row>
    <row r="24" spans="2:4" x14ac:dyDescent="0.25">
      <c r="B24" t="s">
        <v>99</v>
      </c>
      <c r="C24" s="50" t="s">
        <v>76</v>
      </c>
      <c r="D24" t="s">
        <v>77</v>
      </c>
    </row>
    <row r="25" spans="2:4" x14ac:dyDescent="0.25">
      <c r="B25" t="s">
        <v>100</v>
      </c>
      <c r="C25" s="50" t="s">
        <v>76</v>
      </c>
      <c r="D25" t="s">
        <v>77</v>
      </c>
    </row>
    <row r="26" spans="2:4" x14ac:dyDescent="0.25">
      <c r="B26" t="s">
        <v>101</v>
      </c>
      <c r="C26" s="50" t="s">
        <v>76</v>
      </c>
      <c r="D26" t="s">
        <v>77</v>
      </c>
    </row>
    <row r="27" spans="2:4" x14ac:dyDescent="0.25">
      <c r="B27" t="s">
        <v>102</v>
      </c>
      <c r="C27" s="50" t="s">
        <v>76</v>
      </c>
      <c r="D27" t="s">
        <v>77</v>
      </c>
    </row>
    <row r="28" spans="2:4" x14ac:dyDescent="0.25">
      <c r="B28" t="s">
        <v>103</v>
      </c>
      <c r="C28" s="50" t="s">
        <v>76</v>
      </c>
      <c r="D28" t="s">
        <v>77</v>
      </c>
    </row>
    <row r="29" spans="2:4" x14ac:dyDescent="0.25">
      <c r="B29" t="s">
        <v>104</v>
      </c>
      <c r="C29" s="50" t="s">
        <v>76</v>
      </c>
      <c r="D29" t="s">
        <v>77</v>
      </c>
    </row>
    <row r="30" spans="2:4" x14ac:dyDescent="0.25">
      <c r="B30" t="s">
        <v>105</v>
      </c>
      <c r="C30" s="50" t="s">
        <v>76</v>
      </c>
      <c r="D30" t="s">
        <v>77</v>
      </c>
    </row>
    <row r="31" spans="2:4" x14ac:dyDescent="0.25">
      <c r="B31" t="s">
        <v>106</v>
      </c>
      <c r="C31" s="50" t="s">
        <v>76</v>
      </c>
      <c r="D31" t="s">
        <v>77</v>
      </c>
    </row>
    <row r="32" spans="2:4" x14ac:dyDescent="0.25">
      <c r="B32" t="s">
        <v>107</v>
      </c>
      <c r="C32" s="50" t="s">
        <v>76</v>
      </c>
      <c r="D32" t="s">
        <v>77</v>
      </c>
    </row>
    <row r="33" spans="2:4" x14ac:dyDescent="0.25">
      <c r="B33" t="s">
        <v>108</v>
      </c>
      <c r="C33" s="50" t="s">
        <v>76</v>
      </c>
      <c r="D33" t="s">
        <v>83</v>
      </c>
    </row>
    <row r="34" spans="2:4" x14ac:dyDescent="0.25">
      <c r="B34" t="s">
        <v>109</v>
      </c>
      <c r="C34" s="50" t="s">
        <v>76</v>
      </c>
      <c r="D34" t="s">
        <v>77</v>
      </c>
    </row>
    <row r="35" spans="2:4" x14ac:dyDescent="0.25">
      <c r="B35" t="s">
        <v>110</v>
      </c>
      <c r="C35" s="50" t="s">
        <v>76</v>
      </c>
      <c r="D35" t="s">
        <v>83</v>
      </c>
    </row>
    <row r="36" spans="2:4" x14ac:dyDescent="0.25">
      <c r="B36" t="s">
        <v>111</v>
      </c>
      <c r="C36" s="50" t="s">
        <v>76</v>
      </c>
      <c r="D36" t="s">
        <v>77</v>
      </c>
    </row>
    <row r="37" spans="2:4" x14ac:dyDescent="0.25">
      <c r="B37" t="s">
        <v>112</v>
      </c>
      <c r="C37" s="50" t="s">
        <v>76</v>
      </c>
      <c r="D37" t="s">
        <v>77</v>
      </c>
    </row>
    <row r="38" spans="2:4" x14ac:dyDescent="0.25">
      <c r="B38" t="s">
        <v>113</v>
      </c>
      <c r="C38" s="50" t="s">
        <v>76</v>
      </c>
      <c r="D38" t="s">
        <v>77</v>
      </c>
    </row>
    <row r="39" spans="2:4" x14ac:dyDescent="0.25">
      <c r="B39" t="s">
        <v>114</v>
      </c>
      <c r="C39" s="50" t="s">
        <v>76</v>
      </c>
      <c r="D39" t="s">
        <v>77</v>
      </c>
    </row>
    <row r="40" spans="2:4" x14ac:dyDescent="0.25">
      <c r="B40" t="s">
        <v>115</v>
      </c>
      <c r="C40" s="50" t="s">
        <v>76</v>
      </c>
      <c r="D40" t="s">
        <v>77</v>
      </c>
    </row>
    <row r="41" spans="2:4" x14ac:dyDescent="0.25">
      <c r="B41" t="s">
        <v>116</v>
      </c>
      <c r="C41" s="50" t="s">
        <v>76</v>
      </c>
      <c r="D41" t="s">
        <v>77</v>
      </c>
    </row>
    <row r="42" spans="2:4" x14ac:dyDescent="0.25">
      <c r="B42" t="s">
        <v>117</v>
      </c>
      <c r="C42" s="50" t="s">
        <v>76</v>
      </c>
      <c r="D42" t="s">
        <v>77</v>
      </c>
    </row>
    <row r="43" spans="2:4" x14ac:dyDescent="0.25">
      <c r="B43" t="s">
        <v>118</v>
      </c>
      <c r="C43" s="50" t="s">
        <v>76</v>
      </c>
      <c r="D43" t="s">
        <v>77</v>
      </c>
    </row>
    <row r="44" spans="2:4" x14ac:dyDescent="0.25">
      <c r="B44" t="s">
        <v>119</v>
      </c>
      <c r="C44" s="50" t="s">
        <v>76</v>
      </c>
      <c r="D44" t="s">
        <v>77</v>
      </c>
    </row>
    <row r="45" spans="2:4" x14ac:dyDescent="0.25">
      <c r="B45" t="s">
        <v>120</v>
      </c>
      <c r="C45" s="50" t="s">
        <v>76</v>
      </c>
      <c r="D45" t="s">
        <v>83</v>
      </c>
    </row>
    <row r="46" spans="2:4" x14ac:dyDescent="0.25">
      <c r="B46" t="s">
        <v>121</v>
      </c>
      <c r="C46" s="50" t="s">
        <v>76</v>
      </c>
      <c r="D46" t="s">
        <v>77</v>
      </c>
    </row>
    <row r="47" spans="2:4" x14ac:dyDescent="0.25">
      <c r="B47" t="s">
        <v>122</v>
      </c>
      <c r="C47" s="50" t="s">
        <v>76</v>
      </c>
      <c r="D47" t="s">
        <v>83</v>
      </c>
    </row>
    <row r="48" spans="2:4" x14ac:dyDescent="0.25">
      <c r="B48" t="s">
        <v>123</v>
      </c>
      <c r="C48" s="50" t="s">
        <v>76</v>
      </c>
      <c r="D48" t="s">
        <v>83</v>
      </c>
    </row>
    <row r="49" spans="2:4" x14ac:dyDescent="0.25">
      <c r="B49" t="s">
        <v>124</v>
      </c>
      <c r="C49" s="50" t="s">
        <v>76</v>
      </c>
      <c r="D49" t="s">
        <v>83</v>
      </c>
    </row>
    <row r="50" spans="2:4" x14ac:dyDescent="0.25">
      <c r="B50" t="s">
        <v>125</v>
      </c>
      <c r="C50" s="50" t="s">
        <v>76</v>
      </c>
      <c r="D50" t="s">
        <v>83</v>
      </c>
    </row>
    <row r="51" spans="2:4" x14ac:dyDescent="0.25">
      <c r="B51" t="s">
        <v>126</v>
      </c>
      <c r="C51" s="50" t="s">
        <v>76</v>
      </c>
      <c r="D51" t="s">
        <v>77</v>
      </c>
    </row>
    <row r="52" spans="2:4" x14ac:dyDescent="0.25">
      <c r="B52" t="s">
        <v>127</v>
      </c>
      <c r="C52" s="50" t="s">
        <v>76</v>
      </c>
      <c r="D52" t="s">
        <v>77</v>
      </c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 1. CONTROL PRESUPUESTAL</vt:lpstr>
      <vt:lpstr>HOJA 2 LOTES ADJUDICADOS</vt:lpstr>
      <vt:lpstr>HOJA 3 LOTES DESIERTOS</vt:lpstr>
      <vt:lpstr>'HOJA 1. CONTROL PRESUPUESTAL'!Área_de_impresión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Juan Pablo Navarrete</cp:lastModifiedBy>
  <cp:revision/>
  <dcterms:created xsi:type="dcterms:W3CDTF">2026-05-21T18:13:03Z</dcterms:created>
  <dcterms:modified xsi:type="dcterms:W3CDTF">2026-05-28T00:48:47Z</dcterms:modified>
  <cp:category/>
  <cp:contentStatus/>
</cp:coreProperties>
</file>