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SANDRA BARON\OneDrive\Documentos\1. MIOS PARTE UNO\2026 INVIAS\PROYECTO DE PLIEGO\CMA-023 FABRICA\"/>
    </mc:Choice>
  </mc:AlternateContent>
  <xr:revisionPtr revIDLastSave="0" documentId="13_ncr:1_{EB87953E-6A74-4500-B5EB-ABA18B1B7ACD}" xr6:coauthVersionLast="47" xr6:coauthVersionMax="47" xr10:uidLastSave="{00000000-0000-0000-0000-000000000000}"/>
  <bookViews>
    <workbookView xWindow="-108" yWindow="-108" windowWidth="23256" windowHeight="12456" xr2:uid="{00000000-000D-0000-FFFF-FFFF00000000}"/>
  </bookViews>
  <sheets>
    <sheet name="MATRIZ RIESGOS INTERVENTORIA" sheetId="1" r:id="rId1"/>
    <sheet name="CRITERIOS VALORACION DEL RIESGO" sheetId="2" r:id="rId2"/>
  </sheets>
  <definedNames>
    <definedName name="_xlnm._FilterDatabase" localSheetId="0" hidden="1">'MATRIZ RIESGOS INTERVENTORIA'!$F$1:$F$31</definedName>
    <definedName name="_xlnm.Print_Area" localSheetId="0">'MATRIZ RIESGOS INTERVENTORIA'!$A$1:$Y$16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3" i="1" l="1"/>
  <c r="S13" i="1" s="1"/>
  <c r="K13" i="1"/>
  <c r="L13" i="1" s="1"/>
  <c r="R30" i="1"/>
  <c r="S30" i="1" s="1"/>
  <c r="K30" i="1"/>
  <c r="L30" i="1" s="1"/>
  <c r="R17" i="1"/>
  <c r="S17" i="1" s="1"/>
  <c r="K17" i="1"/>
  <c r="L17" i="1" s="1"/>
  <c r="R20" i="1"/>
  <c r="R21" i="1"/>
  <c r="K20" i="1"/>
  <c r="L20" i="1" s="1"/>
  <c r="K24" i="1"/>
  <c r="L24" i="1" s="1"/>
  <c r="K33" i="1"/>
  <c r="L33" i="1" s="1"/>
  <c r="R33" i="1"/>
  <c r="T33" i="1" s="1"/>
  <c r="S33" i="1"/>
  <c r="R19" i="1"/>
  <c r="K19" i="1"/>
  <c r="L19" i="1" s="1"/>
  <c r="K29" i="1"/>
  <c r="L29" i="1" s="1"/>
  <c r="R29" i="1"/>
  <c r="S29" i="1" s="1"/>
  <c r="R31" i="1"/>
  <c r="S31" i="1" s="1"/>
  <c r="R32" i="1"/>
  <c r="S32" i="1" s="1"/>
  <c r="R15" i="1"/>
  <c r="S15" i="1" s="1"/>
  <c r="K15" i="1"/>
  <c r="L15" i="1" s="1"/>
  <c r="R24" i="1"/>
  <c r="S24" i="1" s="1"/>
  <c r="K21" i="1"/>
  <c r="L21" i="1" s="1"/>
  <c r="R8" i="1"/>
  <c r="S8" i="1" s="1"/>
  <c r="R9" i="1"/>
  <c r="S9" i="1" s="1"/>
  <c r="R10" i="1"/>
  <c r="S10" i="1" s="1"/>
  <c r="R11" i="1"/>
  <c r="S11" i="1" s="1"/>
  <c r="R12" i="1"/>
  <c r="S12" i="1" s="1"/>
  <c r="R14" i="1"/>
  <c r="S14" i="1" s="1"/>
  <c r="R16" i="1"/>
  <c r="S16" i="1" s="1"/>
  <c r="R18" i="1"/>
  <c r="S18" i="1" s="1"/>
  <c r="R22" i="1"/>
  <c r="S22" i="1" s="1"/>
  <c r="R23" i="1"/>
  <c r="S23" i="1" s="1"/>
  <c r="R25" i="1"/>
  <c r="S25" i="1" s="1"/>
  <c r="R26" i="1"/>
  <c r="S26" i="1" s="1"/>
  <c r="R27" i="1"/>
  <c r="S27" i="1" s="1"/>
  <c r="R28" i="1"/>
  <c r="S28" i="1" s="1"/>
  <c r="K8" i="1"/>
  <c r="L8" i="1" s="1"/>
  <c r="K9" i="1"/>
  <c r="L9" i="1" s="1"/>
  <c r="K10" i="1"/>
  <c r="L10" i="1" s="1"/>
  <c r="K11" i="1"/>
  <c r="L11" i="1" s="1"/>
  <c r="K12" i="1"/>
  <c r="L12" i="1" s="1"/>
  <c r="K14" i="1"/>
  <c r="L14" i="1" s="1"/>
  <c r="K16" i="1"/>
  <c r="L16" i="1" s="1"/>
  <c r="K18" i="1"/>
  <c r="L18" i="1" s="1"/>
  <c r="K22" i="1"/>
  <c r="L22" i="1" s="1"/>
  <c r="K23" i="1"/>
  <c r="L23" i="1" s="1"/>
  <c r="K25" i="1"/>
  <c r="L25" i="1" s="1"/>
  <c r="K26" i="1"/>
  <c r="L26" i="1" s="1"/>
  <c r="K27" i="1"/>
  <c r="L27" i="1" s="1"/>
  <c r="K28" i="1"/>
  <c r="L28" i="1" s="1"/>
  <c r="K31" i="1"/>
  <c r="L31" i="1" s="1"/>
  <c r="K32" i="1"/>
  <c r="L32" i="1" s="1"/>
  <c r="R7" i="1"/>
  <c r="S7" i="1" s="1"/>
  <c r="K7" i="1"/>
  <c r="L7" i="1" s="1"/>
</calcChain>
</file>

<file path=xl/sharedStrings.xml><?xml version="1.0" encoding="utf-8"?>
<sst xmlns="http://schemas.openxmlformats.org/spreadsheetml/2006/main" count="449" uniqueCount="240">
  <si>
    <t>No.</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</si>
  <si>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</si>
  <si>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</si>
  <si>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</si>
  <si>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</si>
  <si>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</si>
  <si>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</si>
  <si>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</si>
  <si>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</si>
  <si>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</si>
  <si>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</si>
  <si>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</si>
  <si>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</si>
  <si>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</si>
  <si>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</si>
  <si>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</si>
  <si>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</si>
  <si>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</si>
  <si>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</si>
  <si>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X</t>
  </si>
  <si>
    <t>SI</t>
  </si>
  <si>
    <t>Al inicio de la manifestación del riesgo</t>
  </si>
  <si>
    <t>A la terminación de la ocurrencia del evento</t>
  </si>
  <si>
    <t>Cuando se presente el evento</t>
  </si>
  <si>
    <t>Externo</t>
  </si>
  <si>
    <t>Especifico</t>
  </si>
  <si>
    <t>Riesgo Operacional</t>
  </si>
  <si>
    <t>A la terminación de la ejecución del contrato</t>
  </si>
  <si>
    <t>Mensual</t>
  </si>
  <si>
    <t>Al inicio de la ejecución contractual</t>
  </si>
  <si>
    <t>Permanente</t>
  </si>
  <si>
    <t>Riesgo de la Naturaleza</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</si>
  <si>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</si>
  <si>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</si>
  <si>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</si>
  <si>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</si>
  <si>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</si>
  <si>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</si>
  <si>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</si>
  <si>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</si>
  <si>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</si>
  <si>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</si>
  <si>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</si>
  <si>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</si>
  <si>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</si>
  <si>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</si>
  <si>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</si>
  <si>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</si>
  <si>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</si>
  <si>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</si>
  <si>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</si>
  <si>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</si>
  <si>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</si>
  <si>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</si>
  <si>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</si>
  <si>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</si>
  <si>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</si>
  <si>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</si>
  <si>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</si>
  <si>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</si>
  <si>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</si>
  <si>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Riesgo político-social, Riesgo de la naturaleza</t>
  </si>
  <si>
    <t xml:space="preserve">Revisión de la información obtenida, para tomar las medidas a que haya lugar </t>
  </si>
  <si>
    <t>Al inicio de la manifestación y/o evidencia del evento</t>
  </si>
  <si>
    <t>Cuando se presente el evento.</t>
  </si>
  <si>
    <t>Semanal</t>
  </si>
  <si>
    <t>Retrasos o suspensión dentro de la ejecución del contrato.</t>
  </si>
  <si>
    <t>Si</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</si>
  <si>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</si>
  <si>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Revisión y seguimiento de avances parciales durante la ejecución del contrato</t>
  </si>
  <si>
    <t>Riesgo Sociales o Políticos</t>
  </si>
  <si>
    <t>Riesgo Financiero</t>
  </si>
  <si>
    <t>Riesgo Regulatorio</t>
  </si>
  <si>
    <t>Riesgos de la Salud</t>
  </si>
  <si>
    <t>Al inicio de la ejecución del contrato</t>
  </si>
  <si>
    <t>A la terminación del contrato</t>
  </si>
  <si>
    <t>Al inicio de la ejecución del contrato y de manera permanente.</t>
  </si>
  <si>
    <t>Diario</t>
  </si>
  <si>
    <t xml:space="preserve">Interna </t>
  </si>
  <si>
    <t xml:space="preserve">Planeación </t>
  </si>
  <si>
    <t xml:space="preserve">Riesgo Procesal </t>
  </si>
  <si>
    <t xml:space="preserve">Selección </t>
  </si>
  <si>
    <t>Con la revisión de hojas de vida y verificación de cumplimiento de perfiles.</t>
  </si>
  <si>
    <t>Con la aprobación de hojas de vida y durante la ejecución del contrato.</t>
  </si>
  <si>
    <t>Verificación de Hojas de Vida por parte del Invias (supervisor)</t>
  </si>
  <si>
    <t>Vigilancia permanente de los cambios de salud de los colaboradores. 
Reportes de ARL sobre el cumplimiento de estos elementos.</t>
  </si>
  <si>
    <t>Interno</t>
  </si>
  <si>
    <t>Cada vez que se requiera</t>
  </si>
  <si>
    <t>Selección - Ejecución</t>
  </si>
  <si>
    <t>NO</t>
  </si>
  <si>
    <t xml:space="preserve">Mesas de Trabajo Internas Interdisciplinarias, Monitoreo a etapas de Planificación, Estructuración y precontractuales </t>
  </si>
  <si>
    <t xml:space="preserve">Contratación </t>
  </si>
  <si>
    <t>Seguimiento y Verificación  para que se aporten las garantías requeridas</t>
  </si>
  <si>
    <t xml:space="preserve"> Desde el inicio del proceso contractual </t>
  </si>
  <si>
    <t>Hasta la suscripción del contrato</t>
  </si>
  <si>
    <t>Riesgo Económico  Riesgo Operacional</t>
  </si>
  <si>
    <t xml:space="preserve">Desde el inicio del proceso contractual </t>
  </si>
  <si>
    <t xml:space="preserve">Mesas de trabajo internas interdisciplinarias. 
Monitoreo a etapas de planificación, estructuración y precontractuales </t>
  </si>
  <si>
    <t xml:space="preserve">Que no se firme el contrato </t>
  </si>
  <si>
    <t xml:space="preserve">Seguimiento a las obligación del Consultor para que se firme el contrato </t>
  </si>
  <si>
    <t>Retraso o incumplimiento en el perfeccionamiento del contrato</t>
  </si>
  <si>
    <t>Hasta la liquidación del contrato</t>
  </si>
  <si>
    <t>Fase precontractual,   y cuando se expida la nueva  normatividad que pueda afectar el contrato</t>
  </si>
  <si>
    <t>Al inicio de la presentación del evento</t>
  </si>
  <si>
    <t>Riesgos de Corrupción</t>
  </si>
  <si>
    <t>Graves daños personales e Institucionales.
 Daño a la reputación de la entidad, pérdida de recursos y daños sociales.</t>
  </si>
  <si>
    <t>Riesgo Tecnológico</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</si>
  <si>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</si>
  <si>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</si>
  <si>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</si>
  <si>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Tecnológico</t>
  </si>
  <si>
    <t>Contar con equipos de tecnología actualizada y debidamente calibrados y certificados por entes competentes.</t>
  </si>
  <si>
    <t>A la terminación de la ejecución contractual</t>
  </si>
  <si>
    <t xml:space="preserve">Instituto
</t>
  </si>
  <si>
    <t>Instituto</t>
  </si>
  <si>
    <t>A la terminación del evento</t>
  </si>
  <si>
    <t>Inicio del contrato</t>
  </si>
  <si>
    <t>Accidentes de trabajo y posible exposición a riegos operacionales</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</si>
  <si>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</si>
  <si>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Orden público y seguridad: Posible ocurrencia de actos terroristas, paros, huelgas, manifestaciones, disturbios y demás que afecten el orden público y se ubiquen en las zonas de influencia del contrato de Consultoría.  </t>
  </si>
  <si>
    <t>Selección</t>
  </si>
  <si>
    <t>Colusión en el proceso</t>
  </si>
  <si>
    <t>Apertura del proceso de contratación</t>
  </si>
  <si>
    <t>Adjudicación del proceso de contratación</t>
  </si>
  <si>
    <t>Seguimiento y control del proceso precontractual por parte del área encargada</t>
  </si>
  <si>
    <t>Que se describa de manera inadecuada la necesidad que se pretende satisfacer con especificaciones técnicas incompletas o erróneas</t>
  </si>
  <si>
    <t xml:space="preserve">
CONSULTOR
</t>
  </si>
  <si>
    <t>Factor Multiplicador y Precios Por debajo del Presupuesto Oficial en la propuesta del Proponente  y/o Consultor</t>
  </si>
  <si>
    <t>Impacto económico al Consultor</t>
  </si>
  <si>
    <t>Implementación de Controles en la Fase contractual que aseguren la eficiencia del Consultor en la ejecución del contrato conforme a sus obligaciones contractuales y a la oferta  económica presentada.</t>
  </si>
  <si>
    <t>Consultor</t>
  </si>
  <si>
    <t>Seguimiento y control al cumplimiento de  todas las obligaciones del contrato de Consultoría.  
Visitas de supervisión.  
Seguimiento a informes y requerimientos escritos.</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</si>
  <si>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consultor y requisitos habilitantes (si aplican, según modalidad de contratación) ). </t>
  </si>
  <si>
    <t>Entorpece la ejecución contractual
Afectación al cronograma del proceso, desencadenando el reinicio del mismo para la escogencia del nuevo Consultor.</t>
  </si>
  <si>
    <t>Instituto
Consultor</t>
  </si>
  <si>
    <t>Afectación del inicio de la ejecución contractual
Mayores costos y plazos asociados al proceso de contratación e imposibilidad de ejecutar el contrato.</t>
  </si>
  <si>
    <t xml:space="preserve">Que se seleccione a un futuro consultor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</si>
  <si>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Consultor seleccionado.    </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</si>
  <si>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</si>
  <si>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Disposición de Personal no idóneo. Consiste en asignar por parte de la Consultoría a personal sin las competencias funcionales, capacitación o entrenamiento para la realización de las labores de su contrato de Estudios y Diseños en cualquiera de sus etapas y/o Volúmenes.</t>
  </si>
  <si>
    <t xml:space="preserve">Cambio del Equipo de Trabajo. Se refiere a la posibilidad que durante la ejecución de la Consultoría sea necesario el cambio parcial o total del equipo de trabajo. </t>
  </si>
  <si>
    <t>Éxito en el cumplimiento de las metas propuesta de la Consultoría y las obligaciones contractuales.</t>
  </si>
  <si>
    <t>El Consultor deberá garantizar la selección idónea de personal que este a su cargo, en cumplimiento de los perfiles especializados así como los de gestión profesional y apoyo de los otros componentes o hitos a desarrollar.</t>
  </si>
  <si>
    <t xml:space="preserve">El Consultor deberá suministrar todos los EPP a sus colaboradores  o solicitar a la ARL que los suministre </t>
  </si>
  <si>
    <t xml:space="preserve">Posible pérdida de Bienes del Consultor.
Reprogramación de cronogramas, retrasos en la ejecución del contrato </t>
  </si>
  <si>
    <t>El Consultor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</si>
  <si>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 xml:space="preserve">A partir de la información oficial, información del Consultor, de las Territoriales del Instituto, se determinan acciones a seguir, para procurar la menor afectación al contrato.
Reunión de seguimiento periódica </t>
  </si>
  <si>
    <t>Revisiones de expertos del Consultor en los tratamientos y controles  a ser implementados</t>
  </si>
  <si>
    <t>Determinadas por los expertos del Consultor en esta materia</t>
  </si>
  <si>
    <t xml:space="preserve">Falta de información oportuna para el cumplimiento del objeto contractual. 
Pérdida parcial o total de la información digital de trazabilidad de la Consultoría </t>
  </si>
  <si>
    <t>Información errónea o inadecuada de los datos durante la  ejecución del contrato de Consultoría</t>
  </si>
  <si>
    <t>Afectación en el cumplimiento de las obligaciones, entregables y pagos que se llegasen a causar a favor del Consultor.</t>
  </si>
  <si>
    <t>Realizar mayores reprocesos que impactan el objeto del contrato
Incumplimiento del objeto del contrato. 
Deficiente calidad de los procesos y productos</t>
  </si>
  <si>
    <t xml:space="preserve">INSTITUTO NACIONAL DE VÍAS
MATRIZ DE RIESGOS </t>
  </si>
  <si>
    <t>Riesgo Económico</t>
  </si>
  <si>
    <t>Retrasos en la Ejecución del Contrato</t>
  </si>
  <si>
    <t>Riesgo Bajo</t>
  </si>
  <si>
    <t>Riesgo Procesal
Operacional</t>
  </si>
  <si>
    <t>Riesgo Procesal 
Operacional</t>
  </si>
  <si>
    <t>El Consultor deberá realizar la Planeación y Programación de Gastos que determine un razonable Flujo de Caja.</t>
  </si>
  <si>
    <t>Desde el Inicio de la Ejecución del Contrato</t>
  </si>
  <si>
    <t>A la Terminación del Contrato</t>
  </si>
  <si>
    <t xml:space="preserve">
Consultor</t>
  </si>
  <si>
    <t>Confidencialidad y seguridad de los Datos: Esta relacionado con la protección de datos sensibles o secretos comerciales</t>
  </si>
  <si>
    <t xml:space="preserve">Seguimiento y monitoreo al futuro Consultor para revisar las condiciones que impidan la suscripción </t>
  </si>
  <si>
    <t>Verificación de la gestión ambiental y social, realizada y sus resultados por parte del Especialista Ambiental del Interventor.   
Comités Técnicos, seguimiento a informes ambientales por parte de la Supervisión ambiental, requerimientos escritos.
Retroalimentación en los procedimientos adelantados por los responsables del tratamiento.</t>
  </si>
  <si>
    <t xml:space="preserve">Realizar mayores reprocesos en la ejecución del contrato de Consultoría,  por la  contratación de nuevo equipo de trabajo. </t>
  </si>
  <si>
    <t>Mayores Costos de la Consultoría. Se refiere a la posibilidad que la Consultoría pueda incurrir en mayores gastos ocasionados por deficiencias en el control presupuestal de personal y costos directos.</t>
  </si>
  <si>
    <t>Interferencia  en la ejecución de la Consultoría. 
Podía generar  parálisis parcial o total de la ejecución. 
Afectación en los entregables de la Consultoría .</t>
  </si>
  <si>
    <t xml:space="preserve">Fuerza mayor asegurable.  Son las relacionadas con los impactos adversos debido a la ocurrencia de desastres naturales, que afecten los bienes, equipos, maquinaria, personal, insumos, materiales, etc. De propiedad del Consultor.  Riesgo que asume el PROPONENTE Y/O CONSULTOR.  Se excluyen daños en bienes de la nación que estarán a cargo de El Instituto. </t>
  </si>
  <si>
    <t xml:space="preserve">Fallas en los equipos tecnológicos utilizados para la toma y procesamiento de la información y el control del desarrollo de los estudios objeto del contrato de Consultoría
  </t>
  </si>
  <si>
    <t>Instituto
consultor</t>
  </si>
  <si>
    <t>Disponibilidad de los Elementos de Protección Personal. Se refiere a la posibilidad de que el Consultor no disponga o suministre a sus colaboradores en sitio de los Elementos de Protección Personal EPP y los de Riesgo Bilógico.</t>
  </si>
  <si>
    <t>Iliquidez del Consultor para garantizar la continuidad y cumplimiento del contrato.</t>
  </si>
  <si>
    <t>Demoras en la Información: El Consultor deberá atender los requerimientos o aclaraciones que efectúe el INVIAS, ante la evidencia de deficiencia de la información, falta de claridad de criterios y conceptos técnicos y/o calidad del producto.</t>
  </si>
  <si>
    <t>Reprogramación de los cronogramas de ejecución y entrega de productos</t>
  </si>
  <si>
    <t>Afectación en el desarrollo del contrato 
Modificación de Estudios y Diseños.</t>
  </si>
  <si>
    <t>Proceso precontractual con las normas aplicables vigentes.   Revisión de  los cambios sustanciales de normas que se produzcan posterior al cierre del proceso y que afecten el normal desarrollo del contrato,  con el fin de estudiar los ajustes pertinentes a que hubiere lugar.
Disponer de las información actualizada respecto a Normas Técnicas</t>
  </si>
  <si>
    <t>Específico</t>
  </si>
  <si>
    <t>Demoras para iniciar la ejecución y/o dificultades y/ o interferencias en el normal desarrollo del contrato.
Eventual necesidad de
suspensión de actividades del contrato.
Modificación o retrasos del
cronograma o plan  detallado de trabajo.</t>
  </si>
  <si>
    <t>Se deberán definir acuerdos contractuales de coexistencia
Se deberá tratar la delimitación y responsabilidad de las actividades 
El consultor debe establecer y mantener los canales de comunicación y coordinación con los demás proyectos que le afectan o puedan llegar a afectarle</t>
  </si>
  <si>
    <t>Coexistencia de Proyectos: Llevar a cabo un análisis de posibles conflictos con otros proyectos e infraestructura existentes.</t>
  </si>
  <si>
    <t>Cambio en las Normas Técnicas: Se refiere a posibles cambios en las normas asociadas a aspectos técnicos y normas ambientales y prediales que podrían influir considerablemente en los Estudios y diseños.</t>
  </si>
  <si>
    <r>
      <t xml:space="preserve">Gestión Indebida y dolosa de los Recursos Financieros, de Insumos. Se refiere a la posibilidad de que el </t>
    </r>
    <r>
      <rPr>
        <u/>
        <sz val="11"/>
        <rFont val="Calibri"/>
        <family val="2"/>
        <scheme val="minor"/>
      </rPr>
      <t xml:space="preserve"> </t>
    </r>
    <r>
      <rPr>
        <sz val="11"/>
        <rFont val="Calibri"/>
        <family val="2"/>
        <scheme val="minor"/>
      </rPr>
      <t>Consultor, la Interventoría y los funcionarios del Instituto, promuevan y participen de acciones fraudulentas en el manejo de los recursos sin la respectiva justificación.</t>
    </r>
  </si>
  <si>
    <t>Vigilancia de cada una de las actuaciones de los participantes del contrato de consultoría</t>
  </si>
  <si>
    <t xml:space="preserve">Verificar durante la ejecución del contrato y el adecuado funcionamiento y estado de los equipos y sistemas tecnológicos utilizados. </t>
  </si>
  <si>
    <t>Revisión preliminar de la necesidad acorde con el presupuesto de la Consultoría. 
Elaboración de los documentos precontractuales con las respectivas justificaciones y soportes.</t>
  </si>
  <si>
    <t>CLASE</t>
  </si>
  <si>
    <t>FUENTE</t>
  </si>
  <si>
    <t>ETAPA</t>
  </si>
  <si>
    <t>TIPO DE RIESGO</t>
  </si>
  <si>
    <t>DESCRIPCIÓN (QUE PUEDE PASAR Y COMO PUEDE OCURRIR)</t>
  </si>
  <si>
    <t>CONSECUENCIA DE OCURRENCIA DEL EVENTO</t>
  </si>
  <si>
    <t>VALORACIÓN</t>
  </si>
  <si>
    <t>CATEGORÍA</t>
  </si>
  <si>
    <t xml:space="preserve">Diario, atendiendo el cronograma de contratación </t>
  </si>
  <si>
    <t>Posibles perjuicios técnicos, financieros  y/o  legales contra la entidad  e imposibilidad de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</si>
  <si>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</si>
  <si>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Reunión de seguimiento y comunicación con el Consultor
Implementar un sistema de alertas para identificar rápidamente evidencias de deficiencias o retrasos en la información.
Llevar un registro documentado de todos los requerimientos, aclaraciones y respuestas, asegurando trazabilidad y seguimiento</t>
  </si>
  <si>
    <t>A la terminación del cumplimiento de la obligación</t>
  </si>
  <si>
    <t>Monitoreo financiero y técnico por parte de la interventoría y la supervisión de la consultoría. 
Comités técnicos y financieros
Requerimientos escritos</t>
  </si>
  <si>
    <t>Pérdida o daño de bienes entregados por la entidad para el desarrollo del contrato.</t>
  </si>
  <si>
    <t xml:space="preserve">Impactos financieros para el consultor Afectación en el desarrollo de la consultoría generando retrasos en la ejecución por falta de equipos o materiales.
 Posibles sanciones legales o administrativas para el Consultor. </t>
  </si>
  <si>
    <t xml:space="preserve">El consultor deberá implementar un sistema de gestión de activos que garantice el cuidado, custodia y trazabilidad de los bienes entregados por la entidad. 
Capacitación al personal del Consultor en el manejo adecuado de los bienes y establecer procedimientos para reportar cualquier incidente de forma inmediata. </t>
  </si>
  <si>
    <t>Retrasos en la ejecución del contrato, limitando la capacidad de seguimiento técnico y comprometiendo la toma de decisiones oportunas por parte de la entidad.</t>
  </si>
  <si>
    <t>Riesgo Ambiental
Riesgo Social</t>
  </si>
  <si>
    <t>Demora en la ejecución del contrato. 
Pérdida de bienes del Consultor</t>
  </si>
  <si>
    <t>Afectación al cronograma del contrato
Retraso en la ejecución de los trabajos
Posibles sanciones administrativas, conflictos con comunidades, pérdida de confianza institucional afectaciones a la imagen de la entidad</t>
  </si>
  <si>
    <t>El consultor deberá implementar un plan de gestión ambiental y social que contemple la identificación temprana de requisitos normativos, la recopilación rigurosa de información técnica y jurídica, y la articulación con las autoridades ambientales locales
El consultor deberá diseñar e implementar estrategias de divulgación y participación comunitaria que garanticen la transparencia, el acceso a la información y la construcción de confianza con los actores sociales involucrados</t>
  </si>
  <si>
    <t>El Consultor deberá  garantizar el cumplimiento y suficiencia de requerimientos técnicos, establecidos en los términos de referencias para  cada una de las solicitudes o requerimientos hechos por la Entidad y/o la interventoría.
El consultor deberá atender los requerimientos de información adicional y/o falta de claridad de criterios y conceptos técnicos y/o calidad del producto</t>
  </si>
  <si>
    <t>Impacto financiero a los flujos de la Consultoría</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</si>
  <si>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contrato y tomar las medidas tendiente a mitigar el impacto.  
Ante la aparición del evento efectuar los ajustes.
En caso de guerra tratar y acordar con El Instituto el tratamiento contractual </t>
  </si>
  <si>
    <t xml:space="preserve">Recopilación de datos estadísticos e información a partir  de las fuentes oficiales durante la etapa precontractual y contractual, sobre la ocurrencia de desastres naturales en la región del contrato, para adoptar medidas tendientes a mitigar su impacto sobre bienes del Consultor. </t>
  </si>
  <si>
    <t>Todos los participantes de la Ejecución de del contrato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</si>
  <si>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Retrasos en la entrega de documentos básicos de verificación del avance del contrato por parte del consultor</t>
  </si>
  <si>
    <t>El consultor deberá establecer un sistema de planificación y control documental que asegure la entrega puntual de los documentos requeridos, conforme a los hitos definidos en el contrato. 
Además, deberá mantener una comunicación fluida con la  interventoría y la supervisión del contrato para anticipar posibles ajustes y responder oportunamente a observaciones,  que puedan comprometer el avance del contrato de consultoría</t>
  </si>
  <si>
    <t>El Consultor deberá garantizar una estabilidad organizacional y laboral favorable que mitigue la deserción de personal. Se hará el cambio de profesionales que requiera el supervisor del contrato manteniendo los mínimos de formación y experiencia del componente humano ofertad</t>
  </si>
  <si>
    <t>Seguimiento permanente por parte de la Interventoría y/o Supervisión del contrato.
Comités Técnicos
 Informes de resultados, requerimientos escritos.</t>
  </si>
  <si>
    <t>Limitación en la movilidad. Se refiere a la posibilidad de encontrar limitaciones o restricciones en los Departamentos, Municipios, Veredas, corregimientos o sectores necesarios para acceder al lugar donde se desarrolle el mismo.</t>
  </si>
  <si>
    <t xml:space="preserve">El Consultor deberá analizar al momento de la estructuración de su oferta las condiciones de movilidad y acceso de los sectores propios de la ejecución del contrato, así como los necesarios para el transporte de materiales, personal o servicios.
El Consultor e Interventor deberán adoptar medidas de contingencia para superar los atrasos.
El INVIAS realizará la solicitud a las autoridades a fin de que se llegue a soluciones que permitan la continuidad en la ejecución del contrato. 
</t>
  </si>
  <si>
    <t>Planes de contingencia que permitan superar el evento y evitar retrasos en el cronograma del contrato.
Reuniones de seguimiento por parte de la interventoría y la Supervisión del contrato</t>
  </si>
  <si>
    <t xml:space="preserve">Seguimiento a la implementación de la nueva normatividad que aplique al contrato y a las medidas tomadas para mitigar su efecto. 
 Informes, requerimientos escritos. </t>
  </si>
  <si>
    <t>La supervisión e interventoría del contrato, deberán hacer seguimiento técnico y administrativo continuo a los entregables del consultor, mediante la revisión de cronogramas, validación de metodologías y control de calidad de los documentos recibidos.
Comités técnicos
Requerimientos escritos</t>
  </si>
  <si>
    <t xml:space="preserve">La interventoría y supervisión del contrato deberán hacer seguimiento al estado y uso de los bienes entregados, mediante inspecciones físicas, revisión de inventarios, auditorías documentales y validación de reportes periódicos del consultor.
Comités técnicos
Requerimientos escritos </t>
  </si>
  <si>
    <t>Ausencia o deficiencia en la elaboración de estudios y diseños para vías nuevas a nivel de Fase I, II, II. 
Vías existentes (estudios y diseños para vías de mejoramiento, rehabilitación y/o pavimentación, puntos críticos, puentes nuevos, reforzamiento y/o rehabilitación y/o repotenciación de puente)</t>
  </si>
  <si>
    <t xml:space="preserve">Incumplimiento de especificaciones técnicas
Retrasos en los cronogramas establecidos 
</t>
  </si>
  <si>
    <t>La interventoría y la supervisión, deberá realizar un seguimiento técnico  a los estudios y diseños entregados por el consultor mediante la revisión documental, validación de modelos, inspecciones de campo y participación en comités técnicos. Así mismo deberán evaluar el cumplimiento del cronograma de entregables y la calidad de los productos técnicos.</t>
  </si>
  <si>
    <t>Riesgo Predial</t>
  </si>
  <si>
    <t>Incumplimiento del Consultor en las gestiones ambientales y sociales necesarias para el desarrollo del contrato de consultoría, según particularidad de cada orden de servicio</t>
  </si>
  <si>
    <t>Incumplimiento del Consultor en las gestiones prediales, según particularidad de cada orden de servicio</t>
  </si>
  <si>
    <t xml:space="preserve">Afectación al cronograma de la consultoría impactando los costos de la consultoría </t>
  </si>
  <si>
    <t xml:space="preserve">El Consultor debe implementar un plan de gestión predial específico para cada orden de servicio, el cual debe incluir un cronogramas de avance, estrategias de concertación con propietarios, trámites ante entidades competentes y mecanismos para resolver conflictos. </t>
  </si>
  <si>
    <t>La interventoría y supervisión del contrato de consultoría deberán realizar un seguimiento técnico, jurídico y administrativo a las gestiones prediales adelantadas por el Consultor, mediante la revisión de informes, validación de avances frente al cronograma, y verificación del cumplimiento de requisitos legales. 
Requerimientos escritos 
Comités técnicos</t>
  </si>
  <si>
    <t>Incumplimiento en la elaboración de volúmenes y capítulos conforme a los requerimientos técnicos y alcances contractuales.</t>
  </si>
  <si>
    <t>Inconsistencias en los entregables, afectando la calidad, coherencia y utilidad de los estudios y diseños.
Afectación al cumplimiento del cronograma establecido
Incumplimientos contractuales que afecten el avance del proyecto, generando impacto en los flujos financieros del contrato de consultoría</t>
  </si>
  <si>
    <t xml:space="preserve">El consultor debe implementar un sistema de control técnico que garantice la elaboración precisa, completa y alineada de los volúmenes y capítulos con los requerimientos definidos en el anexo técnico y los documentos contractuales. 
Asimismo, debe establecer un cronograma interno de revisión y entrega, asignar responsables por componente, y mantener comunicación constante con la interventoría a y el supervisor de la Entidad para resolver dudas o ajustar enfoques. </t>
  </si>
  <si>
    <t>La interventoría y la Supervisión,  deben realizar un seguimiento técnico y documental a los productos entregados por el consultor, mediante la revisión estructural y de contenido de cada volumen y capítulo, validando su coherencia con los requerimientos técnicos y el objeto contractual. 
Comités técnicos
Requerimientos por escrito</t>
  </si>
  <si>
    <t>El consultor deberá implementar un enfoque técnico riguroso en la elaboración de los estudios y diseños, garantizando que cada fase (I, II, III) cumpla con los estándares normativos, metodologías aprobadas y condiciones específicas determinadas y especificadas en los documentos del presente proceso. 
El consultor deberá establecer controles internos de calidad, realizar revisiones y entregar los productos conforme al cronograma pactado. En caso de hallazgos en campo que modifiquen las condiciones iniciales, el consultor deberá ajustar los diseños oportunamente y someterlos a revisión de la entidad.</t>
  </si>
  <si>
    <t>EJECUCIÓN DE ACTIVIDADES Y PRODUCTOS REQUERIDOS PARA EL FORTALECIMIENTO Y APOYO TÉCNICO ESPECIALIZADO DEL INVIAS, MEDIANTE EL MODELO DE FÁBRICA DE DISEÑOS Y ESTUDIOS TÉCNICOS, DE ACUERDO CON LAS ESPECIFICACIONES DEFINIDAS POR LA ENTIDAD.</t>
  </si>
  <si>
    <t>CMA-DTE-SPI-023-2026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</si>
</sst>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u/>
      <sz val="11"/>
      <name val="Calibri"/>
      <family val="2"/>
      <scheme val="minor"/>
    </font>
    <font>
      <sz val="11"/>
      <color rgb="FF00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9">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0" fontId="4" fillId="0" borderId="0" xfId="0" applyFont="1" applyAlignment="1">
      <alignment horizontal="center" vertical="center"/>
    </xf>
    <xf numFmtId="0" fontId="7" fillId="0" borderId="8" xfId="1" applyFont="1" applyBorder="1" applyAlignment="1">
      <alignment horizontal="center" vertical="center" textRotation="90" wrapText="1"/>
    </xf>
    <xf numFmtId="0" fontId="4"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4" fillId="0" borderId="2" xfId="0" applyFont="1" applyBorder="1" applyAlignment="1">
      <alignment horizontal="center" vertical="center" wrapText="1"/>
    </xf>
    <xf numFmtId="0" fontId="8"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4" fillId="0" borderId="8" xfId="0" applyFont="1" applyBorder="1" applyAlignment="1">
      <alignment horizontal="center" vertical="center" wrapText="1"/>
    </xf>
    <xf numFmtId="0" fontId="7" fillId="3" borderId="1" xfId="0" applyFont="1" applyFill="1" applyBorder="1" applyAlignment="1">
      <alignment horizontal="center" vertical="center" textRotation="90"/>
    </xf>
    <xf numFmtId="0" fontId="4"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7" xfId="0" applyBorder="1" applyAlignment="1">
      <alignment horizontal="center" vertical="center" wrapText="1"/>
    </xf>
    <xf numFmtId="0" fontId="0" fillId="0" borderId="1" xfId="0" applyBorder="1" applyAlignment="1">
      <alignment horizontal="center" vertical="center"/>
    </xf>
    <xf numFmtId="0" fontId="4" fillId="0" borderId="1" xfId="0" applyFont="1" applyBorder="1"/>
    <xf numFmtId="0" fontId="10" fillId="0" borderId="1" xfId="0"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wrapText="1"/>
    </xf>
    <xf numFmtId="0" fontId="7" fillId="3" borderId="1" xfId="0" applyFont="1" applyFill="1" applyBorder="1" applyAlignment="1">
      <alignment horizontal="center" vertical="center" textRotation="90" wrapText="1"/>
    </xf>
    <xf numFmtId="0" fontId="7" fillId="0" borderId="1" xfId="0" applyFont="1" applyBorder="1" applyAlignment="1">
      <alignment horizontal="center" vertical="center"/>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342684</xdr:rowOff>
    </xdr:from>
    <xdr:to>
      <xdr:col>5</xdr:col>
      <xdr:colOff>65314</xdr:colOff>
      <xdr:row>2</xdr:row>
      <xdr:rowOff>151</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489" y="342684"/>
          <a:ext cx="1658711" cy="661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3"/>
  <sheetViews>
    <sheetView showGridLines="0" tabSelected="1" topLeftCell="G1" zoomScaleNormal="100" workbookViewId="0">
      <selection activeCell="G2" sqref="G2:Y2"/>
    </sheetView>
  </sheetViews>
  <sheetFormatPr baseColWidth="10" defaultColWidth="10.88671875" defaultRowHeight="106.2" customHeight="1" x14ac:dyDescent="0.3"/>
  <cols>
    <col min="1" max="1" width="2.109375" style="2" customWidth="1"/>
    <col min="2" max="2" width="5.6640625" style="2" bestFit="1" customWidth="1"/>
    <col min="3" max="3" width="5.44140625" style="9" customWidth="1"/>
    <col min="4" max="4" width="6.6640625" style="9" customWidth="1"/>
    <col min="5" max="5" width="8.109375" style="9" bestFit="1" customWidth="1"/>
    <col min="6" max="6" width="7.44140625" style="9" customWidth="1"/>
    <col min="7" max="7" width="55.33203125" style="10" customWidth="1"/>
    <col min="8" max="8" width="37.44140625" style="10" customWidth="1"/>
    <col min="9" max="11" width="10.5546875" style="2" customWidth="1"/>
    <col min="12" max="12" width="14.44140625" style="9" customWidth="1"/>
    <col min="13" max="13" width="10.5546875" style="2" customWidth="1"/>
    <col min="14" max="14" width="17.77734375" style="2" customWidth="1"/>
    <col min="15" max="15" width="60.33203125" style="2" customWidth="1"/>
    <col min="16" max="18" width="11.109375" style="2" customWidth="1"/>
    <col min="19" max="19" width="11.109375" style="9" customWidth="1"/>
    <col min="20" max="20" width="15.109375" style="2" customWidth="1"/>
    <col min="21" max="21" width="20.33203125" style="2" customWidth="1"/>
    <col min="22" max="22" width="20.109375" style="2" customWidth="1"/>
    <col min="23" max="23" width="19.5546875" style="2" customWidth="1"/>
    <col min="24" max="24" width="56.109375" style="2" customWidth="1"/>
    <col min="25" max="25" width="27.33203125" style="2" customWidth="1"/>
    <col min="26" max="16384" width="10.88671875" style="2"/>
  </cols>
  <sheetData>
    <row r="1" spans="1:25" s="9" customFormat="1" ht="50.4" customHeight="1" x14ac:dyDescent="0.3">
      <c r="B1" s="40"/>
      <c r="C1" s="41"/>
      <c r="D1" s="41"/>
      <c r="E1" s="41"/>
      <c r="F1" s="42"/>
      <c r="G1" s="49" t="s">
        <v>153</v>
      </c>
      <c r="H1" s="50"/>
      <c r="I1" s="50"/>
      <c r="J1" s="50"/>
      <c r="K1" s="50"/>
      <c r="L1" s="50"/>
      <c r="M1" s="50"/>
      <c r="N1" s="50"/>
      <c r="O1" s="50"/>
      <c r="P1" s="50"/>
      <c r="Q1" s="50"/>
      <c r="R1" s="50"/>
      <c r="S1" s="50"/>
      <c r="T1" s="50"/>
      <c r="U1" s="50"/>
      <c r="V1" s="50"/>
      <c r="W1" s="50"/>
      <c r="X1" s="50"/>
      <c r="Y1" s="51"/>
    </row>
    <row r="2" spans="1:25" s="9" customFormat="1" ht="28.8" customHeight="1" x14ac:dyDescent="0.3">
      <c r="B2" s="43"/>
      <c r="C2" s="44"/>
      <c r="D2" s="44"/>
      <c r="E2" s="44"/>
      <c r="F2" s="45"/>
      <c r="G2" s="52" t="s">
        <v>239</v>
      </c>
      <c r="H2" s="53"/>
      <c r="I2" s="53"/>
      <c r="J2" s="53"/>
      <c r="K2" s="53"/>
      <c r="L2" s="53"/>
      <c r="M2" s="53"/>
      <c r="N2" s="53"/>
      <c r="O2" s="53"/>
      <c r="P2" s="53"/>
      <c r="Q2" s="53"/>
      <c r="R2" s="53"/>
      <c r="S2" s="53"/>
      <c r="T2" s="53"/>
      <c r="U2" s="53"/>
      <c r="V2" s="53"/>
      <c r="W2" s="53"/>
      <c r="X2" s="53"/>
      <c r="Y2" s="54"/>
    </row>
    <row r="3" spans="1:25" s="9" customFormat="1" ht="29.4" customHeight="1" x14ac:dyDescent="0.3">
      <c r="B3" s="46"/>
      <c r="C3" s="47"/>
      <c r="D3" s="47"/>
      <c r="E3" s="47"/>
      <c r="F3" s="48"/>
      <c r="G3" s="49" t="s">
        <v>238</v>
      </c>
      <c r="H3" s="55"/>
      <c r="I3" s="55"/>
      <c r="J3" s="55"/>
      <c r="K3" s="55"/>
      <c r="L3" s="55"/>
      <c r="M3" s="55"/>
      <c r="N3" s="55"/>
      <c r="O3" s="55"/>
      <c r="P3" s="55"/>
      <c r="Q3" s="55"/>
      <c r="R3" s="55"/>
      <c r="S3" s="55"/>
      <c r="T3" s="55"/>
      <c r="U3" s="55"/>
      <c r="V3" s="55"/>
      <c r="W3" s="55"/>
      <c r="X3" s="55"/>
      <c r="Y3" s="56"/>
    </row>
    <row r="4" spans="1:25" s="9" customFormat="1" ht="22.2" customHeight="1" x14ac:dyDescent="0.3">
      <c r="B4" s="37" t="s">
        <v>0</v>
      </c>
      <c r="C4" s="37" t="s">
        <v>187</v>
      </c>
      <c r="D4" s="37" t="s">
        <v>188</v>
      </c>
      <c r="E4" s="37" t="s">
        <v>189</v>
      </c>
      <c r="F4" s="37" t="s">
        <v>190</v>
      </c>
      <c r="G4" s="64" t="s">
        <v>191</v>
      </c>
      <c r="H4" s="64" t="s">
        <v>192</v>
      </c>
      <c r="I4" s="37" t="s">
        <v>8</v>
      </c>
      <c r="J4" s="37" t="s">
        <v>9</v>
      </c>
      <c r="K4" s="37" t="s">
        <v>193</v>
      </c>
      <c r="L4" s="37" t="s">
        <v>194</v>
      </c>
      <c r="M4" s="57" t="s">
        <v>1</v>
      </c>
      <c r="N4" s="58"/>
      <c r="O4" s="34" t="s">
        <v>2</v>
      </c>
      <c r="P4" s="57" t="s">
        <v>3</v>
      </c>
      <c r="Q4" s="61"/>
      <c r="R4" s="61"/>
      <c r="S4" s="58"/>
      <c r="T4" s="34" t="s">
        <v>4</v>
      </c>
      <c r="U4" s="34" t="s">
        <v>5</v>
      </c>
      <c r="V4" s="34" t="s">
        <v>12</v>
      </c>
      <c r="W4" s="34" t="s">
        <v>13</v>
      </c>
      <c r="X4" s="63" t="s">
        <v>6</v>
      </c>
      <c r="Y4" s="63"/>
    </row>
    <row r="5" spans="1:25" s="9" customFormat="1" ht="13.8" customHeight="1" x14ac:dyDescent="0.3">
      <c r="B5" s="38"/>
      <c r="C5" s="38"/>
      <c r="D5" s="38"/>
      <c r="E5" s="38"/>
      <c r="F5" s="38"/>
      <c r="G5" s="65"/>
      <c r="H5" s="65"/>
      <c r="I5" s="38"/>
      <c r="J5" s="38"/>
      <c r="K5" s="38"/>
      <c r="L5" s="38"/>
      <c r="M5" s="59"/>
      <c r="N5" s="60"/>
      <c r="O5" s="35"/>
      <c r="P5" s="59"/>
      <c r="Q5" s="62"/>
      <c r="R5" s="62"/>
      <c r="S5" s="60"/>
      <c r="T5" s="35"/>
      <c r="U5" s="35"/>
      <c r="V5" s="35"/>
      <c r="W5" s="35"/>
      <c r="X5" s="63"/>
      <c r="Y5" s="63"/>
    </row>
    <row r="6" spans="1:25" s="9" customFormat="1" ht="73.8" customHeight="1" x14ac:dyDescent="0.3">
      <c r="B6" s="39"/>
      <c r="C6" s="39"/>
      <c r="D6" s="39"/>
      <c r="E6" s="39"/>
      <c r="F6" s="39"/>
      <c r="G6" s="66"/>
      <c r="H6" s="66"/>
      <c r="I6" s="39"/>
      <c r="J6" s="39"/>
      <c r="K6" s="39"/>
      <c r="L6" s="39"/>
      <c r="M6" s="27" t="s">
        <v>7</v>
      </c>
      <c r="N6" s="28" t="s">
        <v>126</v>
      </c>
      <c r="O6" s="36"/>
      <c r="P6" s="30" t="s">
        <v>8</v>
      </c>
      <c r="Q6" s="30" t="s">
        <v>9</v>
      </c>
      <c r="R6" s="30" t="s">
        <v>10</v>
      </c>
      <c r="S6" s="30" t="s">
        <v>11</v>
      </c>
      <c r="T6" s="36"/>
      <c r="U6" s="36"/>
      <c r="V6" s="36"/>
      <c r="W6" s="36"/>
      <c r="X6" s="29" t="s">
        <v>14</v>
      </c>
      <c r="Y6" s="27" t="s">
        <v>15</v>
      </c>
    </row>
    <row r="7" spans="1:25" ht="84" customHeight="1" x14ac:dyDescent="0.3">
      <c r="A7" s="12"/>
      <c r="B7" s="33">
        <v>1</v>
      </c>
      <c r="C7" s="13" t="s">
        <v>25</v>
      </c>
      <c r="D7" s="13" t="s">
        <v>78</v>
      </c>
      <c r="E7" s="11" t="s">
        <v>79</v>
      </c>
      <c r="F7" s="11" t="s">
        <v>80</v>
      </c>
      <c r="G7" s="14" t="s">
        <v>125</v>
      </c>
      <c r="H7" s="14" t="s">
        <v>151</v>
      </c>
      <c r="I7" s="14">
        <v>2</v>
      </c>
      <c r="J7" s="14">
        <v>3</v>
      </c>
      <c r="K7" s="14">
        <f>+I7+J7</f>
        <v>5</v>
      </c>
      <c r="L7" s="31" t="str">
        <f>+IF(AND(K7&gt;=2,K7&lt;=4),"Riesgo Bajo",IF(K7=5,"Riesgo Medio",IF(AND(K7&gt;=6,K7&lt;=7),"Riesgo Alto",IF(AND(K7&gt;=8,K7&lt;=10),"Riesgo Extremo",""))))</f>
        <v>Riesgo Medio</v>
      </c>
      <c r="M7" s="14" t="s">
        <v>19</v>
      </c>
      <c r="N7" s="14"/>
      <c r="O7" s="14" t="s">
        <v>186</v>
      </c>
      <c r="P7" s="14">
        <v>1</v>
      </c>
      <c r="Q7" s="14">
        <v>2</v>
      </c>
      <c r="R7" s="14">
        <f>+P7+Q7</f>
        <v>3</v>
      </c>
      <c r="S7" s="31" t="str">
        <f>+IF(AND(R7&gt;=2,R7&lt;=4),"Riesgo Bajo",IF(R7=5,"Riesgo Medio",IF(AND(R7&gt;=6,R7&lt;=7),"Riesgo Alto",IF(AND(R7&gt;=8,R7&lt;=10),"Riesgo Extremo",""))))</f>
        <v>Riesgo Bajo</v>
      </c>
      <c r="T7" s="14" t="s">
        <v>20</v>
      </c>
      <c r="U7" s="14" t="s">
        <v>113</v>
      </c>
      <c r="V7" s="14" t="s">
        <v>93</v>
      </c>
      <c r="W7" s="14" t="s">
        <v>94</v>
      </c>
      <c r="X7" s="14" t="s">
        <v>90</v>
      </c>
      <c r="Y7" s="14" t="s">
        <v>195</v>
      </c>
    </row>
    <row r="8" spans="1:25" ht="120" customHeight="1" x14ac:dyDescent="0.3">
      <c r="A8" s="10"/>
      <c r="B8" s="33">
        <v>2</v>
      </c>
      <c r="C8" s="13" t="s">
        <v>16</v>
      </c>
      <c r="D8" s="13" t="s">
        <v>24</v>
      </c>
      <c r="E8" s="13" t="s">
        <v>120</v>
      </c>
      <c r="F8" s="11" t="s">
        <v>80</v>
      </c>
      <c r="G8" s="14" t="s">
        <v>121</v>
      </c>
      <c r="H8" s="14" t="s">
        <v>196</v>
      </c>
      <c r="I8" s="14">
        <v>2</v>
      </c>
      <c r="J8" s="14">
        <v>3</v>
      </c>
      <c r="K8" s="14">
        <f t="shared" ref="K8:K33" si="0">+I8+J8</f>
        <v>5</v>
      </c>
      <c r="L8" s="31" t="str">
        <f t="shared" ref="L8:L33" si="1">+IF(AND(K8&gt;=2,K8&lt;=4),"Riesgo Bajo",IF(K8=5,"Riesgo Medio",IF(AND(K8&gt;=6,K8&lt;=7),"Riesgo Alto",IF(AND(K8&gt;=8,K8&lt;=10),"Riesgo Extremo",""))))</f>
        <v>Riesgo Medio</v>
      </c>
      <c r="M8" s="14" t="s">
        <v>19</v>
      </c>
      <c r="N8" s="14" t="s">
        <v>19</v>
      </c>
      <c r="O8" s="14" t="s">
        <v>197</v>
      </c>
      <c r="P8" s="14">
        <v>1</v>
      </c>
      <c r="Q8" s="14">
        <v>2</v>
      </c>
      <c r="R8" s="14">
        <f t="shared" ref="R8:R33" si="2">+P8+Q8</f>
        <v>3</v>
      </c>
      <c r="S8" s="31" t="str">
        <f t="shared" ref="S8:S33" si="3">+IF(AND(R8&gt;=2,R8&lt;=4),"Riesgo Bajo",IF(R8=5,"Riesgo Medio",IF(AND(R8&gt;=6,R8&lt;=7),"Riesgo Alto",IF(AND(R8&gt;=8,R8&lt;=10),"Riesgo Extremo",""))))</f>
        <v>Riesgo Bajo</v>
      </c>
      <c r="T8" s="14" t="s">
        <v>20</v>
      </c>
      <c r="U8" s="14" t="s">
        <v>134</v>
      </c>
      <c r="V8" s="14" t="s">
        <v>122</v>
      </c>
      <c r="W8" s="14" t="s">
        <v>123</v>
      </c>
      <c r="X8" s="14" t="s">
        <v>124</v>
      </c>
      <c r="Y8" s="14" t="s">
        <v>195</v>
      </c>
    </row>
    <row r="9" spans="1:25" ht="106.2" customHeight="1" x14ac:dyDescent="0.3">
      <c r="B9" s="33">
        <v>3</v>
      </c>
      <c r="C9" s="13" t="s">
        <v>16</v>
      </c>
      <c r="D9" s="13" t="s">
        <v>24</v>
      </c>
      <c r="E9" s="13" t="s">
        <v>88</v>
      </c>
      <c r="F9" s="15" t="s">
        <v>95</v>
      </c>
      <c r="G9" s="14" t="s">
        <v>127</v>
      </c>
      <c r="H9" s="14" t="s">
        <v>128</v>
      </c>
      <c r="I9" s="14">
        <v>2</v>
      </c>
      <c r="J9" s="14">
        <v>3</v>
      </c>
      <c r="K9" s="14">
        <f t="shared" si="0"/>
        <v>5</v>
      </c>
      <c r="L9" s="31" t="str">
        <f t="shared" si="1"/>
        <v>Riesgo Medio</v>
      </c>
      <c r="M9" s="14"/>
      <c r="N9" s="14" t="s">
        <v>19</v>
      </c>
      <c r="O9" s="14" t="s">
        <v>129</v>
      </c>
      <c r="P9" s="14">
        <v>1</v>
      </c>
      <c r="Q9" s="14">
        <v>2</v>
      </c>
      <c r="R9" s="14">
        <f t="shared" si="2"/>
        <v>3</v>
      </c>
      <c r="S9" s="31" t="str">
        <f t="shared" si="3"/>
        <v>Riesgo Bajo</v>
      </c>
      <c r="T9" s="14" t="s">
        <v>89</v>
      </c>
      <c r="U9" s="14" t="s">
        <v>130</v>
      </c>
      <c r="V9" s="14" t="s">
        <v>74</v>
      </c>
      <c r="W9" s="14" t="s">
        <v>27</v>
      </c>
      <c r="X9" s="14" t="s">
        <v>131</v>
      </c>
      <c r="Y9" s="14" t="s">
        <v>195</v>
      </c>
    </row>
    <row r="10" spans="1:25" ht="142.19999999999999" customHeight="1" x14ac:dyDescent="0.3">
      <c r="B10" s="33">
        <v>4</v>
      </c>
      <c r="C10" s="13" t="s">
        <v>25</v>
      </c>
      <c r="D10" s="13" t="s">
        <v>78</v>
      </c>
      <c r="E10" s="13" t="s">
        <v>81</v>
      </c>
      <c r="F10" s="15" t="s">
        <v>157</v>
      </c>
      <c r="G10" s="14" t="s">
        <v>136</v>
      </c>
      <c r="H10" s="14" t="s">
        <v>137</v>
      </c>
      <c r="I10" s="14">
        <v>2</v>
      </c>
      <c r="J10" s="14">
        <v>3</v>
      </c>
      <c r="K10" s="14">
        <f t="shared" si="0"/>
        <v>5</v>
      </c>
      <c r="L10" s="31" t="str">
        <f t="shared" si="1"/>
        <v>Riesgo Medio</v>
      </c>
      <c r="M10" s="14" t="s">
        <v>19</v>
      </c>
      <c r="N10" s="14"/>
      <c r="O10" s="14" t="s">
        <v>132</v>
      </c>
      <c r="P10" s="14">
        <v>1</v>
      </c>
      <c r="Q10" s="14">
        <v>2</v>
      </c>
      <c r="R10" s="14">
        <f t="shared" si="2"/>
        <v>3</v>
      </c>
      <c r="S10" s="31" t="str">
        <f t="shared" si="3"/>
        <v>Riesgo Bajo</v>
      </c>
      <c r="T10" s="14" t="s">
        <v>20</v>
      </c>
      <c r="U10" s="14" t="s">
        <v>114</v>
      </c>
      <c r="V10" s="14" t="s">
        <v>96</v>
      </c>
      <c r="W10" s="14" t="s">
        <v>94</v>
      </c>
      <c r="X10" s="14" t="s">
        <v>97</v>
      </c>
      <c r="Y10" s="14" t="s">
        <v>195</v>
      </c>
    </row>
    <row r="11" spans="1:25" ht="106.2" customHeight="1" x14ac:dyDescent="0.3">
      <c r="B11" s="33">
        <v>5</v>
      </c>
      <c r="C11" s="13" t="s">
        <v>25</v>
      </c>
      <c r="D11" s="13" t="s">
        <v>17</v>
      </c>
      <c r="E11" s="13" t="s">
        <v>91</v>
      </c>
      <c r="F11" s="15" t="s">
        <v>158</v>
      </c>
      <c r="G11" s="14" t="s">
        <v>98</v>
      </c>
      <c r="H11" s="14" t="s">
        <v>133</v>
      </c>
      <c r="I11" s="14">
        <v>2</v>
      </c>
      <c r="J11" s="14">
        <v>3</v>
      </c>
      <c r="K11" s="14">
        <f t="shared" si="0"/>
        <v>5</v>
      </c>
      <c r="L11" s="31" t="str">
        <f t="shared" si="1"/>
        <v>Riesgo Medio</v>
      </c>
      <c r="M11" s="14" t="s">
        <v>19</v>
      </c>
      <c r="N11" s="14" t="s">
        <v>19</v>
      </c>
      <c r="O11" s="14" t="s">
        <v>99</v>
      </c>
      <c r="P11" s="14">
        <v>1</v>
      </c>
      <c r="Q11" s="14">
        <v>2</v>
      </c>
      <c r="R11" s="14">
        <f t="shared" si="2"/>
        <v>3</v>
      </c>
      <c r="S11" s="31" t="str">
        <f t="shared" si="3"/>
        <v>Riesgo Bajo</v>
      </c>
      <c r="T11" s="14" t="s">
        <v>20</v>
      </c>
      <c r="U11" s="14" t="s">
        <v>134</v>
      </c>
      <c r="V11" s="14" t="s">
        <v>93</v>
      </c>
      <c r="W11" s="14" t="s">
        <v>94</v>
      </c>
      <c r="X11" s="14" t="s">
        <v>164</v>
      </c>
      <c r="Y11" s="14" t="s">
        <v>195</v>
      </c>
    </row>
    <row r="12" spans="1:25" ht="141" customHeight="1" x14ac:dyDescent="0.3">
      <c r="B12" s="33">
        <v>6</v>
      </c>
      <c r="C12" s="13" t="s">
        <v>25</v>
      </c>
      <c r="D12" s="13" t="s">
        <v>17</v>
      </c>
      <c r="E12" s="13" t="s">
        <v>91</v>
      </c>
      <c r="F12" s="15" t="s">
        <v>158</v>
      </c>
      <c r="G12" s="14" t="s">
        <v>100</v>
      </c>
      <c r="H12" s="14" t="s">
        <v>135</v>
      </c>
      <c r="I12" s="14">
        <v>2</v>
      </c>
      <c r="J12" s="14">
        <v>3</v>
      </c>
      <c r="K12" s="14">
        <f t="shared" si="0"/>
        <v>5</v>
      </c>
      <c r="L12" s="31" t="str">
        <f t="shared" si="1"/>
        <v>Riesgo Medio</v>
      </c>
      <c r="M12" s="14"/>
      <c r="N12" s="14" t="s">
        <v>19</v>
      </c>
      <c r="O12" s="14" t="s">
        <v>138</v>
      </c>
      <c r="P12" s="14">
        <v>1</v>
      </c>
      <c r="Q12" s="14">
        <v>2</v>
      </c>
      <c r="R12" s="14">
        <f t="shared" si="2"/>
        <v>3</v>
      </c>
      <c r="S12" s="31" t="str">
        <f t="shared" si="3"/>
        <v>Riesgo Bajo</v>
      </c>
      <c r="T12" s="14" t="s">
        <v>20</v>
      </c>
      <c r="U12" s="14" t="s">
        <v>162</v>
      </c>
      <c r="V12" s="14" t="s">
        <v>93</v>
      </c>
      <c r="W12" s="14" t="s">
        <v>101</v>
      </c>
      <c r="X12" s="14" t="s">
        <v>92</v>
      </c>
      <c r="Y12" s="14" t="s">
        <v>23</v>
      </c>
    </row>
    <row r="13" spans="1:25" ht="141" customHeight="1" x14ac:dyDescent="0.3">
      <c r="B13" s="33"/>
      <c r="C13" s="13" t="s">
        <v>16</v>
      </c>
      <c r="D13" s="13" t="s">
        <v>24</v>
      </c>
      <c r="E13" s="13" t="s">
        <v>18</v>
      </c>
      <c r="F13" s="13" t="s">
        <v>26</v>
      </c>
      <c r="G13" s="14" t="s">
        <v>233</v>
      </c>
      <c r="H13" s="14" t="s">
        <v>234</v>
      </c>
      <c r="I13" s="14">
        <v>3</v>
      </c>
      <c r="J13" s="14">
        <v>3</v>
      </c>
      <c r="K13" s="14">
        <f t="shared" ref="K13" si="4">+I13+J13</f>
        <v>6</v>
      </c>
      <c r="L13" s="31" t="str">
        <f t="shared" ref="L13" si="5">+IF(AND(K13&gt;=2,K13&lt;=4),"Riesgo Bajo",IF(K13=5,"Riesgo Medio",IF(AND(K13&gt;=6,K13&lt;=7),"Riesgo Alto",IF(AND(K13&gt;=8,K13&lt;=10),"Riesgo Extremo",""))))</f>
        <v>Riesgo Alto</v>
      </c>
      <c r="M13" s="14"/>
      <c r="N13" s="14" t="s">
        <v>19</v>
      </c>
      <c r="O13" s="14" t="s">
        <v>235</v>
      </c>
      <c r="P13" s="14">
        <v>2</v>
      </c>
      <c r="Q13" s="14">
        <v>2</v>
      </c>
      <c r="R13" s="14">
        <f t="shared" ref="R13" si="6">+P13+Q13</f>
        <v>4</v>
      </c>
      <c r="S13" s="31" t="str">
        <f t="shared" ref="S13" si="7">+IF(AND(R13&gt;=2,R13&lt;=4),"Riesgo Bajo",IF(R13=5,"Riesgo Medio",IF(AND(R13&gt;=6,R13&lt;=7),"Riesgo Alto",IF(AND(R13&gt;=8,R13&lt;=10),"Riesgo Extremo",""))))</f>
        <v>Riesgo Bajo</v>
      </c>
      <c r="T13" s="14" t="s">
        <v>20</v>
      </c>
      <c r="U13" s="14" t="s">
        <v>130</v>
      </c>
      <c r="V13" s="14" t="s">
        <v>29</v>
      </c>
      <c r="W13" s="14" t="s">
        <v>112</v>
      </c>
      <c r="X13" s="14" t="s">
        <v>236</v>
      </c>
      <c r="Y13" s="14" t="s">
        <v>28</v>
      </c>
    </row>
    <row r="14" spans="1:25" ht="132.6" customHeight="1" x14ac:dyDescent="0.3">
      <c r="B14" s="33">
        <v>7</v>
      </c>
      <c r="C14" s="13" t="s">
        <v>16</v>
      </c>
      <c r="D14" s="13" t="s">
        <v>24</v>
      </c>
      <c r="E14" s="13" t="s">
        <v>18</v>
      </c>
      <c r="F14" s="13" t="s">
        <v>26</v>
      </c>
      <c r="G14" s="14" t="s">
        <v>174</v>
      </c>
      <c r="H14" s="14" t="s">
        <v>175</v>
      </c>
      <c r="I14" s="14">
        <v>3</v>
      </c>
      <c r="J14" s="14">
        <v>3</v>
      </c>
      <c r="K14" s="14">
        <f t="shared" si="0"/>
        <v>6</v>
      </c>
      <c r="L14" s="31" t="str">
        <f t="shared" si="1"/>
        <v>Riesgo Alto</v>
      </c>
      <c r="M14" s="14"/>
      <c r="N14" s="14" t="s">
        <v>19</v>
      </c>
      <c r="O14" s="14" t="s">
        <v>209</v>
      </c>
      <c r="P14" s="14">
        <v>2</v>
      </c>
      <c r="Q14" s="14">
        <v>2</v>
      </c>
      <c r="R14" s="14">
        <f t="shared" si="2"/>
        <v>4</v>
      </c>
      <c r="S14" s="31" t="str">
        <f t="shared" si="3"/>
        <v>Riesgo Bajo</v>
      </c>
      <c r="T14" s="14" t="s">
        <v>20</v>
      </c>
      <c r="U14" s="14" t="s">
        <v>130</v>
      </c>
      <c r="V14" s="14" t="s">
        <v>29</v>
      </c>
      <c r="W14" s="14" t="s">
        <v>115</v>
      </c>
      <c r="X14" s="14" t="s">
        <v>198</v>
      </c>
      <c r="Y14" s="14" t="s">
        <v>30</v>
      </c>
    </row>
    <row r="15" spans="1:25" ht="174" customHeight="1" x14ac:dyDescent="0.3">
      <c r="B15" s="33">
        <v>8</v>
      </c>
      <c r="C15" s="13" t="s">
        <v>25</v>
      </c>
      <c r="D15" s="13" t="s">
        <v>24</v>
      </c>
      <c r="E15" s="13" t="s">
        <v>18</v>
      </c>
      <c r="F15" s="13" t="s">
        <v>26</v>
      </c>
      <c r="G15" s="14" t="s">
        <v>224</v>
      </c>
      <c r="H15" s="14" t="s">
        <v>225</v>
      </c>
      <c r="I15" s="14">
        <v>3</v>
      </c>
      <c r="J15" s="14">
        <v>4</v>
      </c>
      <c r="K15" s="14">
        <f t="shared" ref="K15" si="8">+I15+J15</f>
        <v>7</v>
      </c>
      <c r="L15" s="31" t="str">
        <f t="shared" ref="L15" si="9">+IF(AND(K15&gt;=2,K15&lt;=4),"Riesgo Bajo",IF(K15=5,"Riesgo Medio",IF(AND(K15&gt;=6,K15&lt;=7),"Riesgo Alto",IF(AND(K15&gt;=8,K15&lt;=10),"Riesgo Extremo",""))))</f>
        <v>Riesgo Alto</v>
      </c>
      <c r="M15" s="14"/>
      <c r="N15" s="14" t="s">
        <v>19</v>
      </c>
      <c r="O15" s="14" t="s">
        <v>237</v>
      </c>
      <c r="P15" s="14">
        <v>2</v>
      </c>
      <c r="Q15" s="14">
        <v>2</v>
      </c>
      <c r="R15" s="14">
        <f t="shared" ref="R15" si="10">+P15+Q15</f>
        <v>4</v>
      </c>
      <c r="S15" s="31" t="str">
        <f t="shared" ref="S15" si="11">+IF(AND(R15&gt;=2,R15&lt;=4),"Riesgo Bajo",IF(R15=5,"Riesgo Medio",IF(AND(R15&gt;=6,R15&lt;=7),"Riesgo Alto",IF(AND(R15&gt;=8,R15&lt;=10),"Riesgo Extremo",""))))</f>
        <v>Riesgo Bajo</v>
      </c>
      <c r="T15" s="14" t="s">
        <v>20</v>
      </c>
      <c r="U15" s="14" t="s">
        <v>130</v>
      </c>
      <c r="V15" s="14" t="s">
        <v>29</v>
      </c>
      <c r="W15" s="14" t="s">
        <v>199</v>
      </c>
      <c r="X15" s="14" t="s">
        <v>226</v>
      </c>
      <c r="Y15" s="14" t="s">
        <v>28</v>
      </c>
    </row>
    <row r="16" spans="1:25" ht="106.2" customHeight="1" x14ac:dyDescent="0.3">
      <c r="B16" s="33">
        <v>9</v>
      </c>
      <c r="C16" s="13" t="s">
        <v>25</v>
      </c>
      <c r="D16" s="13" t="s">
        <v>24</v>
      </c>
      <c r="E16" s="13" t="s">
        <v>18</v>
      </c>
      <c r="F16" s="13" t="s">
        <v>26</v>
      </c>
      <c r="G16" s="14" t="s">
        <v>139</v>
      </c>
      <c r="H16" s="22" t="s">
        <v>152</v>
      </c>
      <c r="I16" s="14">
        <v>3</v>
      </c>
      <c r="J16" s="14">
        <v>3</v>
      </c>
      <c r="K16" s="14">
        <f t="shared" si="0"/>
        <v>6</v>
      </c>
      <c r="L16" s="31" t="str">
        <f t="shared" si="1"/>
        <v>Riesgo Alto</v>
      </c>
      <c r="M16" s="14"/>
      <c r="N16" s="14" t="s">
        <v>19</v>
      </c>
      <c r="O16" s="14" t="s">
        <v>142</v>
      </c>
      <c r="P16" s="14">
        <v>1</v>
      </c>
      <c r="Q16" s="14">
        <v>2</v>
      </c>
      <c r="R16" s="14">
        <f t="shared" si="2"/>
        <v>3</v>
      </c>
      <c r="S16" s="31" t="str">
        <f t="shared" si="3"/>
        <v>Riesgo Bajo</v>
      </c>
      <c r="T16" s="14" t="s">
        <v>20</v>
      </c>
      <c r="U16" s="14" t="s">
        <v>130</v>
      </c>
      <c r="V16" s="14" t="s">
        <v>82</v>
      </c>
      <c r="W16" s="14" t="s">
        <v>83</v>
      </c>
      <c r="X16" s="14" t="s">
        <v>84</v>
      </c>
      <c r="Y16" s="23" t="s">
        <v>87</v>
      </c>
    </row>
    <row r="17" spans="2:25" ht="106.2" customHeight="1" x14ac:dyDescent="0.3">
      <c r="B17" s="33">
        <v>11</v>
      </c>
      <c r="C17" s="13" t="s">
        <v>16</v>
      </c>
      <c r="D17" s="13" t="s">
        <v>24</v>
      </c>
      <c r="E17" s="13" t="s">
        <v>18</v>
      </c>
      <c r="F17" s="15" t="s">
        <v>26</v>
      </c>
      <c r="G17" s="14" t="s">
        <v>214</v>
      </c>
      <c r="H17" s="22" t="s">
        <v>204</v>
      </c>
      <c r="I17" s="14">
        <v>3</v>
      </c>
      <c r="J17" s="14">
        <v>3</v>
      </c>
      <c r="K17" s="14">
        <f t="shared" ref="K17" si="12">+I17+J17</f>
        <v>6</v>
      </c>
      <c r="L17" s="31" t="str">
        <f t="shared" ref="L17" si="13">+IF(AND(K17&gt;=2,K17&lt;=4),"Riesgo Bajo",IF(K17=5,"Riesgo Medio",IF(AND(K17&gt;=6,K17&lt;=7),"Riesgo Alto",IF(AND(K17&gt;=8,K17&lt;=10),"Riesgo Extremo",""))))</f>
        <v>Riesgo Alto</v>
      </c>
      <c r="M17" s="14"/>
      <c r="N17" s="14" t="s">
        <v>19</v>
      </c>
      <c r="O17" s="14" t="s">
        <v>215</v>
      </c>
      <c r="P17" s="14">
        <v>1</v>
      </c>
      <c r="Q17" s="14">
        <v>2</v>
      </c>
      <c r="R17" s="14">
        <f t="shared" ref="R17" si="14">+P17+Q17</f>
        <v>3</v>
      </c>
      <c r="S17" s="31" t="str">
        <f t="shared" ref="S17" si="15">+IF(AND(R17&gt;=2,R17&lt;=4),"Riesgo Bajo",IF(R17=5,"Riesgo Medio",IF(AND(R17&gt;=6,R17&lt;=7),"Riesgo Alto",IF(AND(R17&gt;=8,R17&lt;=10),"Riesgo Extremo",""))))</f>
        <v>Riesgo Bajo</v>
      </c>
      <c r="T17" s="14" t="s">
        <v>20</v>
      </c>
      <c r="U17" s="14" t="s">
        <v>130</v>
      </c>
      <c r="V17" s="14" t="s">
        <v>29</v>
      </c>
      <c r="W17" s="14" t="s">
        <v>112</v>
      </c>
      <c r="X17" s="14" t="s">
        <v>222</v>
      </c>
      <c r="Y17" s="22" t="s">
        <v>28</v>
      </c>
    </row>
    <row r="18" spans="2:25" ht="106.2" customHeight="1" x14ac:dyDescent="0.3">
      <c r="B18" s="33">
        <v>12</v>
      </c>
      <c r="C18" s="13" t="s">
        <v>25</v>
      </c>
      <c r="D18" s="13" t="s">
        <v>24</v>
      </c>
      <c r="E18" s="13" t="s">
        <v>18</v>
      </c>
      <c r="F18" s="15" t="s">
        <v>26</v>
      </c>
      <c r="G18" s="14" t="s">
        <v>140</v>
      </c>
      <c r="H18" s="14" t="s">
        <v>166</v>
      </c>
      <c r="I18" s="12">
        <v>2</v>
      </c>
      <c r="J18" s="12">
        <v>3</v>
      </c>
      <c r="K18" s="14">
        <f t="shared" si="0"/>
        <v>5</v>
      </c>
      <c r="L18" s="31" t="str">
        <f t="shared" si="1"/>
        <v>Riesgo Medio</v>
      </c>
      <c r="M18" s="14"/>
      <c r="N18" s="14" t="s">
        <v>19</v>
      </c>
      <c r="O18" s="14" t="s">
        <v>216</v>
      </c>
      <c r="P18" s="14">
        <v>1</v>
      </c>
      <c r="Q18" s="14">
        <v>2</v>
      </c>
      <c r="R18" s="14">
        <f t="shared" si="2"/>
        <v>3</v>
      </c>
      <c r="S18" s="31" t="str">
        <f t="shared" si="3"/>
        <v>Riesgo Bajo</v>
      </c>
      <c r="T18" s="14" t="s">
        <v>20</v>
      </c>
      <c r="U18" s="14" t="s">
        <v>130</v>
      </c>
      <c r="V18" s="14" t="s">
        <v>21</v>
      </c>
      <c r="W18" s="14" t="s">
        <v>22</v>
      </c>
      <c r="X18" s="14" t="s">
        <v>141</v>
      </c>
      <c r="Y18" s="14" t="s">
        <v>87</v>
      </c>
    </row>
    <row r="19" spans="2:25" ht="118.2" customHeight="1" x14ac:dyDescent="0.3">
      <c r="B19" s="33">
        <v>13</v>
      </c>
      <c r="C19" s="13" t="s">
        <v>178</v>
      </c>
      <c r="D19" s="13" t="s">
        <v>86</v>
      </c>
      <c r="E19" s="15" t="s">
        <v>18</v>
      </c>
      <c r="F19" s="15" t="s">
        <v>26</v>
      </c>
      <c r="G19" s="14" t="s">
        <v>181</v>
      </c>
      <c r="H19" s="14" t="s">
        <v>179</v>
      </c>
      <c r="I19" s="14">
        <v>3</v>
      </c>
      <c r="J19" s="14">
        <v>3</v>
      </c>
      <c r="K19" s="12">
        <f t="shared" si="0"/>
        <v>6</v>
      </c>
      <c r="L19" s="31" t="str">
        <f t="shared" si="1"/>
        <v>Riesgo Alto</v>
      </c>
      <c r="M19" s="14"/>
      <c r="N19" s="14" t="s">
        <v>19</v>
      </c>
      <c r="O19" s="14" t="s">
        <v>180</v>
      </c>
      <c r="P19" s="14">
        <v>2</v>
      </c>
      <c r="Q19" s="14">
        <v>2</v>
      </c>
      <c r="R19" s="14">
        <f t="shared" si="2"/>
        <v>4</v>
      </c>
      <c r="S19" s="31" t="s">
        <v>156</v>
      </c>
      <c r="T19" s="14" t="s">
        <v>20</v>
      </c>
      <c r="U19" s="14" t="s">
        <v>130</v>
      </c>
      <c r="V19" s="14" t="s">
        <v>74</v>
      </c>
      <c r="W19" s="16" t="s">
        <v>27</v>
      </c>
      <c r="X19" s="14" t="s">
        <v>217</v>
      </c>
      <c r="Y19" s="14" t="s">
        <v>28</v>
      </c>
    </row>
    <row r="20" spans="2:25" ht="116.4" customHeight="1" x14ac:dyDescent="0.3">
      <c r="B20" s="33">
        <v>14</v>
      </c>
      <c r="C20" s="13" t="s">
        <v>16</v>
      </c>
      <c r="D20" s="13" t="s">
        <v>24</v>
      </c>
      <c r="E20" s="13" t="s">
        <v>18</v>
      </c>
      <c r="F20" s="15" t="s">
        <v>154</v>
      </c>
      <c r="G20" s="14" t="s">
        <v>201</v>
      </c>
      <c r="H20" s="14" t="s">
        <v>202</v>
      </c>
      <c r="I20" s="12">
        <v>2</v>
      </c>
      <c r="J20" s="12">
        <v>3</v>
      </c>
      <c r="K20" s="14">
        <f t="shared" ref="K20" si="16">+I20+J20</f>
        <v>5</v>
      </c>
      <c r="L20" s="31" t="str">
        <f t="shared" ref="L20" si="17">+IF(AND(K20&gt;=2,K20&lt;=4),"Riesgo Bajo",IF(K20=5,"Riesgo Medio",IF(AND(K20&gt;=6,K20&lt;=7),"Riesgo Alto",IF(AND(K20&gt;=8,K20&lt;=10),"Riesgo Extremo",""))))</f>
        <v>Riesgo Medio</v>
      </c>
      <c r="M20" s="14"/>
      <c r="N20" s="14" t="s">
        <v>19</v>
      </c>
      <c r="O20" s="14" t="s">
        <v>203</v>
      </c>
      <c r="P20" s="14">
        <v>1</v>
      </c>
      <c r="Q20" s="14">
        <v>1</v>
      </c>
      <c r="R20" s="14">
        <f t="shared" ref="R20" si="18">+P20+Q20</f>
        <v>2</v>
      </c>
      <c r="S20" s="31" t="s">
        <v>156</v>
      </c>
      <c r="T20" s="14" t="s">
        <v>20</v>
      </c>
      <c r="U20" s="14" t="s">
        <v>130</v>
      </c>
      <c r="V20" s="14" t="s">
        <v>74</v>
      </c>
      <c r="W20" s="16" t="s">
        <v>27</v>
      </c>
      <c r="X20" s="14" t="s">
        <v>223</v>
      </c>
      <c r="Y20" s="14" t="s">
        <v>28</v>
      </c>
    </row>
    <row r="21" spans="2:25" ht="174" customHeight="1" x14ac:dyDescent="0.3">
      <c r="B21" s="33">
        <v>15</v>
      </c>
      <c r="C21" s="13" t="s">
        <v>16</v>
      </c>
      <c r="D21" s="13" t="s">
        <v>24</v>
      </c>
      <c r="E21" s="13" t="s">
        <v>18</v>
      </c>
      <c r="F21" s="15" t="s">
        <v>154</v>
      </c>
      <c r="G21" s="14" t="s">
        <v>218</v>
      </c>
      <c r="H21" s="14" t="s">
        <v>155</v>
      </c>
      <c r="I21" s="12">
        <v>2</v>
      </c>
      <c r="J21" s="12">
        <v>3</v>
      </c>
      <c r="K21" s="14">
        <f t="shared" si="0"/>
        <v>5</v>
      </c>
      <c r="L21" s="31" t="str">
        <f t="shared" si="1"/>
        <v>Riesgo Medio</v>
      </c>
      <c r="M21" s="14" t="s">
        <v>19</v>
      </c>
      <c r="N21" s="14" t="s">
        <v>19</v>
      </c>
      <c r="O21" s="14" t="s">
        <v>219</v>
      </c>
      <c r="P21" s="14">
        <v>1</v>
      </c>
      <c r="Q21" s="14">
        <v>1</v>
      </c>
      <c r="R21" s="14">
        <f t="shared" si="2"/>
        <v>2</v>
      </c>
      <c r="S21" s="31" t="s">
        <v>156</v>
      </c>
      <c r="T21" s="14" t="s">
        <v>20</v>
      </c>
      <c r="U21" s="14" t="s">
        <v>171</v>
      </c>
      <c r="V21" s="14" t="s">
        <v>103</v>
      </c>
      <c r="W21" s="14" t="s">
        <v>22</v>
      </c>
      <c r="X21" s="14" t="s">
        <v>220</v>
      </c>
      <c r="Y21" s="14" t="s">
        <v>28</v>
      </c>
    </row>
    <row r="22" spans="2:25" ht="106.2" customHeight="1" x14ac:dyDescent="0.3">
      <c r="B22" s="33">
        <v>16</v>
      </c>
      <c r="C22" s="13" t="s">
        <v>16</v>
      </c>
      <c r="D22" s="13" t="s">
        <v>24</v>
      </c>
      <c r="E22" s="13" t="s">
        <v>18</v>
      </c>
      <c r="F22" s="15" t="s">
        <v>72</v>
      </c>
      <c r="G22" s="14" t="s">
        <v>182</v>
      </c>
      <c r="H22" s="14" t="s">
        <v>176</v>
      </c>
      <c r="I22" s="12">
        <v>2</v>
      </c>
      <c r="J22" s="12">
        <v>3</v>
      </c>
      <c r="K22" s="14">
        <f t="shared" si="0"/>
        <v>5</v>
      </c>
      <c r="L22" s="31" t="str">
        <f t="shared" si="1"/>
        <v>Riesgo Medio</v>
      </c>
      <c r="M22" s="14" t="s">
        <v>19</v>
      </c>
      <c r="N22" s="14"/>
      <c r="O22" s="14" t="s">
        <v>177</v>
      </c>
      <c r="P22" s="14">
        <v>2</v>
      </c>
      <c r="Q22" s="14">
        <v>2</v>
      </c>
      <c r="R22" s="14">
        <f t="shared" si="2"/>
        <v>4</v>
      </c>
      <c r="S22" s="31" t="str">
        <f t="shared" si="3"/>
        <v>Riesgo Bajo</v>
      </c>
      <c r="T22" s="14" t="s">
        <v>89</v>
      </c>
      <c r="U22" s="14" t="s">
        <v>114</v>
      </c>
      <c r="V22" s="14" t="s">
        <v>102</v>
      </c>
      <c r="W22" s="14" t="s">
        <v>27</v>
      </c>
      <c r="X22" s="14" t="s">
        <v>221</v>
      </c>
      <c r="Y22" s="14" t="s">
        <v>28</v>
      </c>
    </row>
    <row r="23" spans="2:25" ht="106.2" customHeight="1" x14ac:dyDescent="0.3">
      <c r="B23" s="33">
        <v>17</v>
      </c>
      <c r="C23" s="13" t="s">
        <v>16</v>
      </c>
      <c r="D23" s="13" t="s">
        <v>24</v>
      </c>
      <c r="E23" s="13" t="s">
        <v>18</v>
      </c>
      <c r="F23" s="15" t="s">
        <v>71</v>
      </c>
      <c r="G23" s="14" t="s">
        <v>173</v>
      </c>
      <c r="H23" s="14" t="s">
        <v>66</v>
      </c>
      <c r="I23" s="12">
        <v>2</v>
      </c>
      <c r="J23" s="12">
        <v>3</v>
      </c>
      <c r="K23" s="14">
        <f t="shared" si="0"/>
        <v>5</v>
      </c>
      <c r="L23" s="31" t="str">
        <f t="shared" si="1"/>
        <v>Riesgo Medio</v>
      </c>
      <c r="M23" s="25"/>
      <c r="N23" s="14" t="s">
        <v>19</v>
      </c>
      <c r="O23" s="14" t="s">
        <v>68</v>
      </c>
      <c r="P23" s="14">
        <v>2</v>
      </c>
      <c r="Q23" s="14">
        <v>2</v>
      </c>
      <c r="R23" s="14">
        <f t="shared" si="2"/>
        <v>4</v>
      </c>
      <c r="S23" s="31" t="str">
        <f t="shared" si="3"/>
        <v>Riesgo Bajo</v>
      </c>
      <c r="T23" s="14" t="s">
        <v>67</v>
      </c>
      <c r="U23" s="14" t="s">
        <v>130</v>
      </c>
      <c r="V23" s="14" t="s">
        <v>116</v>
      </c>
      <c r="W23" s="14" t="s">
        <v>27</v>
      </c>
      <c r="X23" s="14" t="s">
        <v>69</v>
      </c>
      <c r="Y23" s="14" t="s">
        <v>28</v>
      </c>
    </row>
    <row r="24" spans="2:25" ht="106.2" customHeight="1" x14ac:dyDescent="0.3">
      <c r="B24" s="33">
        <v>18</v>
      </c>
      <c r="C24" s="17" t="s">
        <v>16</v>
      </c>
      <c r="D24" s="17" t="s">
        <v>24</v>
      </c>
      <c r="E24" s="17" t="s">
        <v>18</v>
      </c>
      <c r="F24" s="18" t="s">
        <v>71</v>
      </c>
      <c r="G24" s="22" t="s">
        <v>167</v>
      </c>
      <c r="H24" s="22" t="s">
        <v>210</v>
      </c>
      <c r="I24" s="24">
        <v>2</v>
      </c>
      <c r="J24" s="24">
        <v>3</v>
      </c>
      <c r="K24" s="14">
        <f t="shared" si="0"/>
        <v>5</v>
      </c>
      <c r="L24" s="31" t="str">
        <f t="shared" si="1"/>
        <v>Riesgo Medio</v>
      </c>
      <c r="M24" s="26"/>
      <c r="N24" s="26" t="s">
        <v>19</v>
      </c>
      <c r="O24" s="22" t="s">
        <v>159</v>
      </c>
      <c r="P24" s="22">
        <v>2</v>
      </c>
      <c r="Q24" s="22">
        <v>2</v>
      </c>
      <c r="R24" s="14">
        <f t="shared" si="2"/>
        <v>4</v>
      </c>
      <c r="S24" s="31" t="str">
        <f t="shared" si="3"/>
        <v>Riesgo Bajo</v>
      </c>
      <c r="T24" s="22" t="s">
        <v>20</v>
      </c>
      <c r="U24" s="22" t="s">
        <v>130</v>
      </c>
      <c r="V24" s="22" t="s">
        <v>160</v>
      </c>
      <c r="W24" s="22" t="s">
        <v>161</v>
      </c>
      <c r="X24" s="22" t="s">
        <v>200</v>
      </c>
      <c r="Y24" s="14" t="s">
        <v>28</v>
      </c>
    </row>
    <row r="25" spans="2:25" ht="106.2" customHeight="1" x14ac:dyDescent="0.3">
      <c r="B25" s="33">
        <v>19</v>
      </c>
      <c r="C25" s="13" t="s">
        <v>16</v>
      </c>
      <c r="D25" s="13" t="s">
        <v>24</v>
      </c>
      <c r="E25" s="13" t="s">
        <v>18</v>
      </c>
      <c r="F25" s="13" t="s">
        <v>73</v>
      </c>
      <c r="G25" s="14" t="s">
        <v>172</v>
      </c>
      <c r="H25" s="14" t="s">
        <v>117</v>
      </c>
      <c r="I25" s="12">
        <v>2</v>
      </c>
      <c r="J25" s="12">
        <v>3</v>
      </c>
      <c r="K25" s="14">
        <f t="shared" si="0"/>
        <v>5</v>
      </c>
      <c r="L25" s="31" t="str">
        <f t="shared" si="1"/>
        <v>Riesgo Medio</v>
      </c>
      <c r="M25" s="25"/>
      <c r="N25" s="14" t="s">
        <v>19</v>
      </c>
      <c r="O25" s="14" t="s">
        <v>143</v>
      </c>
      <c r="P25" s="14">
        <v>1</v>
      </c>
      <c r="Q25" s="14">
        <v>1</v>
      </c>
      <c r="R25" s="14">
        <f t="shared" si="2"/>
        <v>2</v>
      </c>
      <c r="S25" s="31" t="str">
        <f t="shared" si="3"/>
        <v>Riesgo Bajo</v>
      </c>
      <c r="T25" s="14" t="s">
        <v>20</v>
      </c>
      <c r="U25" s="14" t="s">
        <v>162</v>
      </c>
      <c r="V25" s="14" t="s">
        <v>76</v>
      </c>
      <c r="W25" s="14" t="s">
        <v>75</v>
      </c>
      <c r="X25" s="14" t="s">
        <v>85</v>
      </c>
      <c r="Y25" s="14" t="s">
        <v>77</v>
      </c>
    </row>
    <row r="26" spans="2:25" ht="106.2" customHeight="1" x14ac:dyDescent="0.3">
      <c r="B26" s="33">
        <v>20</v>
      </c>
      <c r="C26" s="13" t="s">
        <v>16</v>
      </c>
      <c r="D26" s="13" t="s">
        <v>24</v>
      </c>
      <c r="E26" s="13" t="s">
        <v>18</v>
      </c>
      <c r="F26" s="15" t="s">
        <v>70</v>
      </c>
      <c r="G26" s="14" t="s">
        <v>119</v>
      </c>
      <c r="H26" s="14" t="s">
        <v>144</v>
      </c>
      <c r="I26" s="12">
        <v>3</v>
      </c>
      <c r="J26" s="12">
        <v>3</v>
      </c>
      <c r="K26" s="14">
        <f t="shared" si="0"/>
        <v>6</v>
      </c>
      <c r="L26" s="31" t="str">
        <f t="shared" si="1"/>
        <v>Riesgo Alto</v>
      </c>
      <c r="M26" s="14" t="s">
        <v>19</v>
      </c>
      <c r="N26" s="14" t="s">
        <v>19</v>
      </c>
      <c r="O26" s="14" t="s">
        <v>145</v>
      </c>
      <c r="P26" s="14">
        <v>2</v>
      </c>
      <c r="Q26" s="14">
        <v>3</v>
      </c>
      <c r="R26" s="14">
        <f t="shared" si="2"/>
        <v>5</v>
      </c>
      <c r="S26" s="31" t="str">
        <f t="shared" si="3"/>
        <v>Riesgo Medio</v>
      </c>
      <c r="T26" s="14" t="s">
        <v>20</v>
      </c>
      <c r="U26" s="14" t="s">
        <v>134</v>
      </c>
      <c r="V26" s="14" t="s">
        <v>103</v>
      </c>
      <c r="W26" s="14" t="s">
        <v>22</v>
      </c>
      <c r="X26" s="14" t="s">
        <v>146</v>
      </c>
      <c r="Y26" s="14" t="s">
        <v>23</v>
      </c>
    </row>
    <row r="27" spans="2:25" ht="130.19999999999999" customHeight="1" x14ac:dyDescent="0.3">
      <c r="B27" s="33">
        <v>21</v>
      </c>
      <c r="C27" s="13" t="s">
        <v>16</v>
      </c>
      <c r="D27" s="13" t="s">
        <v>24</v>
      </c>
      <c r="E27" s="13" t="s">
        <v>18</v>
      </c>
      <c r="F27" s="15" t="s">
        <v>61</v>
      </c>
      <c r="G27" s="14" t="s">
        <v>118</v>
      </c>
      <c r="H27" s="14" t="s">
        <v>168</v>
      </c>
      <c r="I27" s="12">
        <v>3</v>
      </c>
      <c r="J27" s="12">
        <v>3</v>
      </c>
      <c r="K27" s="14">
        <f t="shared" si="0"/>
        <v>6</v>
      </c>
      <c r="L27" s="31" t="str">
        <f t="shared" si="1"/>
        <v>Riesgo Alto</v>
      </c>
      <c r="M27" s="14" t="s">
        <v>19</v>
      </c>
      <c r="N27" s="12" t="s">
        <v>19</v>
      </c>
      <c r="O27" s="14" t="s">
        <v>211</v>
      </c>
      <c r="P27" s="14">
        <v>2</v>
      </c>
      <c r="Q27" s="14">
        <v>3</v>
      </c>
      <c r="R27" s="14">
        <f t="shared" si="2"/>
        <v>5</v>
      </c>
      <c r="S27" s="31" t="str">
        <f t="shared" si="3"/>
        <v>Riesgo Medio</v>
      </c>
      <c r="T27" s="14" t="s">
        <v>20</v>
      </c>
      <c r="U27" s="14" t="s">
        <v>134</v>
      </c>
      <c r="V27" s="14" t="s">
        <v>63</v>
      </c>
      <c r="W27" s="14" t="s">
        <v>22</v>
      </c>
      <c r="X27" s="14" t="s">
        <v>62</v>
      </c>
      <c r="Y27" s="14" t="s">
        <v>64</v>
      </c>
    </row>
    <row r="28" spans="2:25" ht="106.2" customHeight="1" x14ac:dyDescent="0.3">
      <c r="B28" s="33">
        <v>22</v>
      </c>
      <c r="C28" s="13" t="s">
        <v>16</v>
      </c>
      <c r="D28" s="13" t="s">
        <v>24</v>
      </c>
      <c r="E28" s="13" t="s">
        <v>18</v>
      </c>
      <c r="F28" s="15" t="s">
        <v>31</v>
      </c>
      <c r="G28" s="14" t="s">
        <v>169</v>
      </c>
      <c r="H28" s="14" t="s">
        <v>206</v>
      </c>
      <c r="I28" s="12">
        <v>2</v>
      </c>
      <c r="J28" s="12">
        <v>3</v>
      </c>
      <c r="K28" s="14">
        <f t="shared" si="0"/>
        <v>5</v>
      </c>
      <c r="L28" s="31" t="str">
        <f t="shared" si="1"/>
        <v>Riesgo Medio</v>
      </c>
      <c r="M28" s="14"/>
      <c r="N28" s="14" t="s">
        <v>19</v>
      </c>
      <c r="O28" s="14" t="s">
        <v>212</v>
      </c>
      <c r="P28" s="14">
        <v>2</v>
      </c>
      <c r="Q28" s="14">
        <v>2</v>
      </c>
      <c r="R28" s="14">
        <f t="shared" si="2"/>
        <v>4</v>
      </c>
      <c r="S28" s="31" t="str">
        <f t="shared" si="3"/>
        <v>Riesgo Bajo</v>
      </c>
      <c r="T28" s="14"/>
      <c r="U28" s="14" t="s">
        <v>162</v>
      </c>
      <c r="V28" s="14" t="s">
        <v>76</v>
      </c>
      <c r="W28" s="14" t="s">
        <v>75</v>
      </c>
      <c r="X28" s="14" t="s">
        <v>147</v>
      </c>
      <c r="Y28" s="14" t="s">
        <v>148</v>
      </c>
    </row>
    <row r="29" spans="2:25" ht="164.4" customHeight="1" x14ac:dyDescent="0.3">
      <c r="B29" s="33">
        <v>23</v>
      </c>
      <c r="C29" s="20" t="s">
        <v>16</v>
      </c>
      <c r="D29" s="20" t="s">
        <v>24</v>
      </c>
      <c r="E29" s="20" t="s">
        <v>18</v>
      </c>
      <c r="F29" s="32" t="s">
        <v>205</v>
      </c>
      <c r="G29" s="14" t="s">
        <v>228</v>
      </c>
      <c r="H29" s="21" t="s">
        <v>207</v>
      </c>
      <c r="I29" s="12">
        <v>3</v>
      </c>
      <c r="J29" s="12">
        <v>3</v>
      </c>
      <c r="K29" s="14">
        <f t="shared" ref="K29" si="19">+I29+J29</f>
        <v>6</v>
      </c>
      <c r="L29" s="31" t="str">
        <f t="shared" ref="L29" si="20">+IF(AND(K29&gt;=2,K29&lt;=4),"Riesgo Bajo",IF(K29=5,"Riesgo Medio",IF(AND(K29&gt;=6,K29&lt;=7),"Riesgo Alto",IF(AND(K29&gt;=8,K29&lt;=10),"Riesgo Extremo",""))))</f>
        <v>Riesgo Alto</v>
      </c>
      <c r="M29" s="21"/>
      <c r="N29" s="21" t="s">
        <v>19</v>
      </c>
      <c r="O29" s="21" t="s">
        <v>208</v>
      </c>
      <c r="P29" s="14">
        <v>2</v>
      </c>
      <c r="Q29" s="14">
        <v>2</v>
      </c>
      <c r="R29" s="14">
        <f t="shared" ref="R29:R32" si="21">+P29+Q29</f>
        <v>4</v>
      </c>
      <c r="S29" s="31" t="str">
        <f t="shared" ref="S29:S32" si="22">+IF(AND(R29&gt;=2,R29&lt;=4),"Riesgo Bajo",IF(R29=5,"Riesgo Medio",IF(AND(R29&gt;=6,R29&lt;=7),"Riesgo Alto",IF(AND(R29&gt;=8,R29&lt;=10),"Riesgo Extremo",""))))</f>
        <v>Riesgo Bajo</v>
      </c>
      <c r="T29" s="14" t="s">
        <v>20</v>
      </c>
      <c r="U29" s="22" t="s">
        <v>130</v>
      </c>
      <c r="V29" s="21" t="s">
        <v>74</v>
      </c>
      <c r="W29" s="14" t="s">
        <v>22</v>
      </c>
      <c r="X29" s="21" t="s">
        <v>165</v>
      </c>
      <c r="Y29" s="21" t="s">
        <v>28</v>
      </c>
    </row>
    <row r="30" spans="2:25" ht="164.4" customHeight="1" x14ac:dyDescent="0.3">
      <c r="B30" s="33"/>
      <c r="C30" s="20" t="s">
        <v>16</v>
      </c>
      <c r="D30" s="20" t="s">
        <v>24</v>
      </c>
      <c r="E30" s="20" t="s">
        <v>18</v>
      </c>
      <c r="F30" s="32" t="s">
        <v>227</v>
      </c>
      <c r="G30" s="14" t="s">
        <v>229</v>
      </c>
      <c r="H30" s="21" t="s">
        <v>230</v>
      </c>
      <c r="I30" s="12">
        <v>3</v>
      </c>
      <c r="J30" s="12">
        <v>3</v>
      </c>
      <c r="K30" s="14">
        <f t="shared" ref="K30" si="23">+I30+J30</f>
        <v>6</v>
      </c>
      <c r="L30" s="31" t="str">
        <f t="shared" ref="L30" si="24">+IF(AND(K30&gt;=2,K30&lt;=4),"Riesgo Bajo",IF(K30=5,"Riesgo Medio",IF(AND(K30&gt;=6,K30&lt;=7),"Riesgo Alto",IF(AND(K30&gt;=8,K30&lt;=10),"Riesgo Extremo",""))))</f>
        <v>Riesgo Alto</v>
      </c>
      <c r="M30" s="21"/>
      <c r="N30" s="14" t="s">
        <v>19</v>
      </c>
      <c r="O30" s="21" t="s">
        <v>231</v>
      </c>
      <c r="P30" s="14">
        <v>2</v>
      </c>
      <c r="Q30" s="14">
        <v>2</v>
      </c>
      <c r="R30" s="14">
        <f t="shared" ref="R30" si="25">+P30+Q30</f>
        <v>4</v>
      </c>
      <c r="S30" s="31" t="str">
        <f t="shared" ref="S30" si="26">+IF(AND(R30&gt;=2,R30&lt;=4),"Riesgo Bajo",IF(R30=5,"Riesgo Medio",IF(AND(R30&gt;=6,R30&lt;=7),"Riesgo Alto",IF(AND(R30&gt;=8,R30&lt;=10),"Riesgo Extremo",""))))</f>
        <v>Riesgo Bajo</v>
      </c>
      <c r="T30" s="14" t="s">
        <v>20</v>
      </c>
      <c r="U30" s="14" t="s">
        <v>162</v>
      </c>
      <c r="V30" s="14" t="s">
        <v>74</v>
      </c>
      <c r="W30" s="14" t="s">
        <v>75</v>
      </c>
      <c r="X30" s="21" t="s">
        <v>232</v>
      </c>
      <c r="Y30" s="21" t="s">
        <v>28</v>
      </c>
    </row>
    <row r="31" spans="2:25" ht="106.2" customHeight="1" x14ac:dyDescent="0.3">
      <c r="B31" s="33">
        <v>24</v>
      </c>
      <c r="C31" s="13" t="s">
        <v>16</v>
      </c>
      <c r="D31" s="13" t="s">
        <v>24</v>
      </c>
      <c r="E31" s="13" t="s">
        <v>18</v>
      </c>
      <c r="F31" s="15" t="s">
        <v>104</v>
      </c>
      <c r="G31" s="14" t="s">
        <v>183</v>
      </c>
      <c r="H31" s="14" t="s">
        <v>105</v>
      </c>
      <c r="I31" s="12">
        <v>2</v>
      </c>
      <c r="J31" s="12">
        <v>2</v>
      </c>
      <c r="K31" s="14">
        <f t="shared" si="0"/>
        <v>4</v>
      </c>
      <c r="L31" s="31" t="str">
        <f t="shared" si="1"/>
        <v>Riesgo Bajo</v>
      </c>
      <c r="M31" s="14" t="s">
        <v>19</v>
      </c>
      <c r="N31" s="14" t="s">
        <v>19</v>
      </c>
      <c r="O31" s="14" t="s">
        <v>213</v>
      </c>
      <c r="P31" s="14">
        <v>2</v>
      </c>
      <c r="Q31" s="14">
        <v>2</v>
      </c>
      <c r="R31" s="14">
        <f t="shared" si="21"/>
        <v>4</v>
      </c>
      <c r="S31" s="31" t="str">
        <f t="shared" si="22"/>
        <v>Riesgo Bajo</v>
      </c>
      <c r="T31" s="14" t="s">
        <v>20</v>
      </c>
      <c r="U31" s="14" t="s">
        <v>134</v>
      </c>
      <c r="V31" s="14" t="s">
        <v>76</v>
      </c>
      <c r="W31" s="14" t="s">
        <v>75</v>
      </c>
      <c r="X31" s="14" t="s">
        <v>184</v>
      </c>
      <c r="Y31" s="14" t="s">
        <v>30</v>
      </c>
    </row>
    <row r="32" spans="2:25" ht="106.2" customHeight="1" x14ac:dyDescent="0.3">
      <c r="B32" s="33">
        <v>25</v>
      </c>
      <c r="C32" s="13" t="s">
        <v>16</v>
      </c>
      <c r="D32" s="13" t="s">
        <v>86</v>
      </c>
      <c r="E32" s="13" t="s">
        <v>18</v>
      </c>
      <c r="F32" s="15" t="s">
        <v>106</v>
      </c>
      <c r="G32" s="14" t="s">
        <v>163</v>
      </c>
      <c r="H32" s="14" t="s">
        <v>149</v>
      </c>
      <c r="I32" s="12">
        <v>2</v>
      </c>
      <c r="J32" s="12">
        <v>3</v>
      </c>
      <c r="K32" s="14">
        <f t="shared" si="0"/>
        <v>5</v>
      </c>
      <c r="L32" s="31" t="str">
        <f t="shared" si="1"/>
        <v>Riesgo Medio</v>
      </c>
      <c r="M32" s="14"/>
      <c r="N32" s="14" t="s">
        <v>19</v>
      </c>
      <c r="O32" s="14" t="s">
        <v>107</v>
      </c>
      <c r="P32" s="14">
        <v>2</v>
      </c>
      <c r="Q32" s="14">
        <v>2</v>
      </c>
      <c r="R32" s="14">
        <f t="shared" si="21"/>
        <v>4</v>
      </c>
      <c r="S32" s="31" t="str">
        <f t="shared" si="22"/>
        <v>Riesgo Bajo</v>
      </c>
      <c r="T32" s="14" t="s">
        <v>20</v>
      </c>
      <c r="U32" s="14" t="s">
        <v>162</v>
      </c>
      <c r="V32" s="19" t="s">
        <v>21</v>
      </c>
      <c r="W32" s="14" t="s">
        <v>75</v>
      </c>
      <c r="X32" s="16" t="s">
        <v>108</v>
      </c>
      <c r="Y32" s="14" t="s">
        <v>109</v>
      </c>
    </row>
    <row r="33" spans="2:25" ht="106.2" customHeight="1" x14ac:dyDescent="0.3">
      <c r="B33" s="33">
        <v>26</v>
      </c>
      <c r="C33" s="13" t="s">
        <v>16</v>
      </c>
      <c r="D33" s="15" t="s">
        <v>24</v>
      </c>
      <c r="E33" s="13" t="s">
        <v>18</v>
      </c>
      <c r="F33" s="15" t="s">
        <v>110</v>
      </c>
      <c r="G33" s="14" t="s">
        <v>170</v>
      </c>
      <c r="H33" s="14" t="s">
        <v>150</v>
      </c>
      <c r="I33" s="12">
        <v>2</v>
      </c>
      <c r="J33" s="12">
        <v>3</v>
      </c>
      <c r="K33" s="14">
        <f t="shared" si="0"/>
        <v>5</v>
      </c>
      <c r="L33" s="31" t="str">
        <f t="shared" si="1"/>
        <v>Riesgo Medio</v>
      </c>
      <c r="M33" s="25"/>
      <c r="N33" s="14" t="s">
        <v>19</v>
      </c>
      <c r="O33" s="14" t="s">
        <v>111</v>
      </c>
      <c r="P33" s="14">
        <v>1</v>
      </c>
      <c r="Q33" s="14">
        <v>1</v>
      </c>
      <c r="R33" s="14">
        <f t="shared" si="2"/>
        <v>2</v>
      </c>
      <c r="S33" s="31" t="str">
        <f t="shared" si="3"/>
        <v>Riesgo Bajo</v>
      </c>
      <c r="T33" s="19" t="str">
        <f>IF(R33&lt;=2,"NO",IF(R33&lt;=4,"NO",IF(R33&lt;=5,"SI")))</f>
        <v>NO</v>
      </c>
      <c r="U33" s="14" t="s">
        <v>162</v>
      </c>
      <c r="V33" s="14" t="s">
        <v>29</v>
      </c>
      <c r="W33" s="14" t="s">
        <v>112</v>
      </c>
      <c r="X33" s="14" t="s">
        <v>185</v>
      </c>
      <c r="Y33" s="14" t="s">
        <v>65</v>
      </c>
    </row>
  </sheetData>
  <mergeCells count="23">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 ref="U4:U6"/>
    <mergeCell ref="V4:V6"/>
    <mergeCell ref="I4:I6"/>
    <mergeCell ref="J4:J6"/>
    <mergeCell ref="K4:K6"/>
    <mergeCell ref="O4:O6"/>
    <mergeCell ref="T4:T6"/>
  </mergeCells>
  <dataValidations disablePrompts="1" count="1">
    <dataValidation type="list" allowBlank="1" showInputMessage="1" showErrorMessage="1" sqref="D33:E33" xr:uid="{CA49EBCC-4DF8-48A2-9B04-BECCC477DEDF}"/>
  </dataValidations>
  <pageMargins left="0.39370078740157483" right="0.39370078740157483" top="0.39370078740157483" bottom="0.39370078740157483" header="0" footer="0"/>
  <pageSetup scale="65" orientation="landscape" r:id="rId1"/>
  <rowBreaks count="1" manualBreakCount="1">
    <brk id="2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I4" sqref="I4"/>
    </sheetView>
  </sheetViews>
  <sheetFormatPr baseColWidth="10" defaultRowHeight="14.4" x14ac:dyDescent="0.3"/>
  <cols>
    <col min="2" max="2" width="15.6640625" customWidth="1"/>
    <col min="3" max="3" width="26.109375" customWidth="1"/>
    <col min="5" max="5" width="18.109375" customWidth="1"/>
    <col min="6" max="6" width="25.33203125" customWidth="1"/>
  </cols>
  <sheetData>
    <row r="1" spans="2:7" ht="15.6" x14ac:dyDescent="0.3">
      <c r="B1" s="67" t="s">
        <v>32</v>
      </c>
      <c r="C1" s="68"/>
      <c r="D1" s="4"/>
      <c r="E1" s="67" t="s">
        <v>33</v>
      </c>
      <c r="F1" s="68"/>
    </row>
    <row r="2" spans="2:7" ht="15.6" x14ac:dyDescent="0.3">
      <c r="B2" s="4"/>
      <c r="C2" s="4"/>
      <c r="D2" s="4"/>
      <c r="E2" s="1"/>
      <c r="F2" s="5"/>
    </row>
    <row r="3" spans="2:7" ht="31.2" x14ac:dyDescent="0.3">
      <c r="B3" s="6" t="s">
        <v>11</v>
      </c>
      <c r="C3" s="6" t="s">
        <v>10</v>
      </c>
      <c r="D3" s="4"/>
      <c r="E3" s="6" t="s">
        <v>34</v>
      </c>
      <c r="F3" s="3" t="s">
        <v>11</v>
      </c>
      <c r="G3" s="2"/>
    </row>
    <row r="4" spans="2:7" ht="15.6" x14ac:dyDescent="0.3">
      <c r="B4" s="4"/>
      <c r="C4" s="4"/>
      <c r="D4" s="4"/>
      <c r="E4" s="1"/>
      <c r="F4" s="5"/>
      <c r="G4" s="2"/>
    </row>
    <row r="5" spans="2:7" ht="16.8" x14ac:dyDescent="0.3">
      <c r="B5" s="6" t="s">
        <v>35</v>
      </c>
      <c r="C5" s="6">
        <v>1</v>
      </c>
      <c r="D5" s="4"/>
      <c r="E5" s="6" t="s">
        <v>36</v>
      </c>
      <c r="F5" s="7" t="s">
        <v>37</v>
      </c>
      <c r="G5" s="2"/>
    </row>
    <row r="6" spans="2:7" ht="16.8" x14ac:dyDescent="0.3">
      <c r="B6" s="6" t="s">
        <v>38</v>
      </c>
      <c r="C6" s="6">
        <v>2</v>
      </c>
      <c r="D6" s="4"/>
      <c r="E6" s="6" t="s">
        <v>39</v>
      </c>
      <c r="F6" s="7" t="s">
        <v>40</v>
      </c>
      <c r="G6" s="2"/>
    </row>
    <row r="7" spans="2:7" ht="16.8" x14ac:dyDescent="0.3">
      <c r="B7" s="6" t="s">
        <v>41</v>
      </c>
      <c r="C7" s="6">
        <v>3</v>
      </c>
      <c r="D7" s="4"/>
      <c r="E7" s="6">
        <v>5</v>
      </c>
      <c r="F7" s="7" t="s">
        <v>42</v>
      </c>
      <c r="G7" s="2"/>
    </row>
    <row r="8" spans="2:7" ht="16.8" x14ac:dyDescent="0.3">
      <c r="B8" s="6" t="s">
        <v>43</v>
      </c>
      <c r="C8" s="6">
        <v>4</v>
      </c>
      <c r="D8" s="4"/>
      <c r="E8" s="6" t="s">
        <v>44</v>
      </c>
      <c r="F8" s="7" t="s">
        <v>45</v>
      </c>
      <c r="G8" s="2"/>
    </row>
    <row r="9" spans="2:7" ht="33.6" x14ac:dyDescent="0.3">
      <c r="B9" s="6" t="s">
        <v>46</v>
      </c>
      <c r="C9" s="6">
        <v>5</v>
      </c>
      <c r="D9" s="4"/>
      <c r="E9" s="6">
        <v>1</v>
      </c>
      <c r="F9" s="7" t="s">
        <v>47</v>
      </c>
      <c r="G9" s="2"/>
    </row>
    <row r="10" spans="2:7" ht="15.6" x14ac:dyDescent="0.3">
      <c r="B10" s="8"/>
      <c r="C10" s="8"/>
      <c r="D10" s="4"/>
      <c r="E10" s="8"/>
      <c r="F10" s="8"/>
      <c r="G10" s="2"/>
    </row>
    <row r="11" spans="2:7" ht="15.6" x14ac:dyDescent="0.3">
      <c r="B11" s="8"/>
      <c r="C11" s="8"/>
      <c r="D11" s="1"/>
      <c r="E11" s="5"/>
      <c r="F11" s="5"/>
      <c r="G11" s="2"/>
    </row>
    <row r="12" spans="2:7" ht="15.6" x14ac:dyDescent="0.3">
      <c r="B12" s="67" t="s">
        <v>48</v>
      </c>
      <c r="C12" s="68"/>
      <c r="D12" s="1"/>
      <c r="E12" s="67" t="s">
        <v>33</v>
      </c>
      <c r="F12" s="68"/>
      <c r="G12" s="2"/>
    </row>
    <row r="13" spans="2:7" ht="15.6" x14ac:dyDescent="0.3">
      <c r="B13" s="4"/>
      <c r="C13" s="4"/>
      <c r="D13" s="1"/>
      <c r="E13" s="5"/>
      <c r="F13" s="5"/>
      <c r="G13" s="2"/>
    </row>
    <row r="14" spans="2:7" ht="15.6" x14ac:dyDescent="0.3">
      <c r="B14" s="6" t="s">
        <v>11</v>
      </c>
      <c r="C14" s="6" t="s">
        <v>49</v>
      </c>
      <c r="D14" s="1"/>
      <c r="E14" s="6" t="s">
        <v>50</v>
      </c>
      <c r="F14" s="3" t="s">
        <v>51</v>
      </c>
      <c r="G14" s="2"/>
    </row>
    <row r="15" spans="2:7" ht="15.6" x14ac:dyDescent="0.3">
      <c r="B15" s="4"/>
      <c r="C15" s="4"/>
      <c r="D15" s="1"/>
      <c r="E15" s="5"/>
      <c r="F15" s="5"/>
      <c r="G15" s="2"/>
    </row>
    <row r="16" spans="2:7" ht="15.6" x14ac:dyDescent="0.3">
      <c r="B16" s="6" t="s">
        <v>52</v>
      </c>
      <c r="C16" s="6">
        <v>1</v>
      </c>
      <c r="D16" s="1"/>
      <c r="E16" s="6" t="s">
        <v>53</v>
      </c>
      <c r="F16" s="3" t="s">
        <v>54</v>
      </c>
      <c r="G16" s="2"/>
    </row>
    <row r="17" spans="2:7" ht="15.6" x14ac:dyDescent="0.3">
      <c r="B17" s="6" t="s">
        <v>55</v>
      </c>
      <c r="C17" s="6">
        <v>2</v>
      </c>
      <c r="D17" s="1"/>
      <c r="E17" s="6" t="s">
        <v>56</v>
      </c>
      <c r="F17" s="3" t="s">
        <v>57</v>
      </c>
      <c r="G17" s="2"/>
    </row>
    <row r="18" spans="2:7" ht="15.6" x14ac:dyDescent="0.3">
      <c r="B18" s="6" t="s">
        <v>58</v>
      </c>
      <c r="C18" s="6">
        <v>3</v>
      </c>
      <c r="D18" s="1"/>
      <c r="E18" s="5"/>
      <c r="F18" s="5"/>
      <c r="G18" s="2"/>
    </row>
    <row r="19" spans="2:7" ht="15.6" x14ac:dyDescent="0.3">
      <c r="B19" s="6" t="s">
        <v>59</v>
      </c>
      <c r="C19" s="6">
        <v>4</v>
      </c>
      <c r="D19" s="1"/>
      <c r="E19" s="5"/>
      <c r="F19" s="5"/>
      <c r="G19" s="2"/>
    </row>
    <row r="20" spans="2:7" ht="15.6" x14ac:dyDescent="0.3">
      <c r="B20" s="6" t="s">
        <v>60</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779C67-9163-4112-B2B1-787EF2D0F4AF}">
  <ds:schemaRefs>
    <ds:schemaRef ds:uri="http://schemas.microsoft.com/office/2006/documentManagement/types"/>
    <ds:schemaRef ds:uri="http://purl.org/dc/terms/"/>
    <ds:schemaRef ds:uri="http://purl.org/dc/dcmitype/"/>
    <ds:schemaRef ds:uri="http://purl.org/dc/elements/1.1/"/>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6579B47C-EC55-4863-B5ED-AD77FCEB82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vt:lpstr>
      <vt:lpstr>CRITERIOS VALORACION DEL RIESGO</vt:lpstr>
      <vt:lpstr>'MATRIZ RIESGOS INTERVENTORIA'!Área_de_impresión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Sandra Liliana Baron Becerra</cp:lastModifiedBy>
  <cp:lastPrinted>2019-03-21T16:10:32Z</cp:lastPrinted>
  <dcterms:created xsi:type="dcterms:W3CDTF">2018-12-30T14:30:46Z</dcterms:created>
  <dcterms:modified xsi:type="dcterms:W3CDTF">2026-05-27T17:30:45Z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