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SENA\Downloads\"/>
    </mc:Choice>
  </mc:AlternateContent>
  <xr:revisionPtr revIDLastSave="0" documentId="13_ncr:1_{8B086E02-1DE4-4C2F-A08E-85CC0B7DD6A2}" xr6:coauthVersionLast="47" xr6:coauthVersionMax="47" xr10:uidLastSave="{00000000-0000-0000-0000-000000000000}"/>
  <bookViews>
    <workbookView xWindow="-120" yWindow="-120" windowWidth="20730" windowHeight="11040" xr2:uid="{00000000-000D-0000-FFFF-FFFF00000000}"/>
  </bookViews>
  <sheets>
    <sheet name="ANEXO OFERTA ECONOMICA" sheetId="2" r:id="rId1"/>
    <sheet name="Regionales" sheetId="5" state="hidden" r:id="rId2"/>
  </sheets>
  <externalReferences>
    <externalReference r:id="rId3"/>
  </externalReferences>
  <definedNames>
    <definedName name="_xlnm._FilterDatabase" localSheetId="0" hidden="1">'ANEXO OFERTA ECONOMICA'!$A$2:$F$10</definedName>
    <definedName name="Amazonas">Regionales!#REF!</definedName>
    <definedName name="Antioquia">Regionales!#REF!</definedName>
    <definedName name="Arauca">Regionales!#REF!</definedName>
    <definedName name="_xlnm.Print_Area" localSheetId="0">'ANEXO OFERTA ECONOMICA'!$A$1:$I$14</definedName>
    <definedName name="Atlántico">Regionales!#REF!</definedName>
    <definedName name="Bolívar">Regionales!#REF!</definedName>
    <definedName name="Boyacá">Regionales!#REF!</definedName>
    <definedName name="Caldas">Regionales!#REF!</definedName>
    <definedName name="Caquetá">Regionales!#REF!</definedName>
    <definedName name="Casanare">Regionales!#REF!</definedName>
    <definedName name="Cauca">Regionales!#REF!</definedName>
    <definedName name="Cesar">Regionales!#REF!</definedName>
    <definedName name="Choco">Regionales!#REF!</definedName>
    <definedName name="Córdoba">Regionales!#REF!</definedName>
    <definedName name="Cundinamarca">Regionales!#REF!</definedName>
    <definedName name="Distrito_Capital">Regionales!#REF!</definedName>
    <definedName name="Guainía">Regionales!#REF!</definedName>
    <definedName name="Guajira">Regionales!#REF!</definedName>
    <definedName name="Guaviare">Regionales!#REF!</definedName>
    <definedName name="Huila">Regionales!#REF!</definedName>
    <definedName name="Magdalena">Regionales!#REF!</definedName>
    <definedName name="Meta">Regionales!#REF!</definedName>
    <definedName name="Nariño">Regionales!#REF!</definedName>
    <definedName name="Norte_de_Santander">Regionales!#REF!</definedName>
    <definedName name="Putumayo">Regionales!#REF!</definedName>
    <definedName name="Quindío">Regionales!#REF!</definedName>
    <definedName name="REG">'ANEXO OFERTA ECONOMICA'!#REF!</definedName>
    <definedName name="REGIONALES">'[1]datos 2'!$C$2:$C$35</definedName>
    <definedName name="Risaralda">Regionales!#REF!</definedName>
    <definedName name="San_Andrés">Regionales!#REF!</definedName>
    <definedName name="Santander">Regionales!#REF!</definedName>
    <definedName name="Sucre">Regionales!#REF!</definedName>
    <definedName name="Tolima">Regionales!#REF!</definedName>
    <definedName name="Valle">Regionales!#REF!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 i="2" l="1"/>
  <c r="H13" i="2" s="1"/>
  <c r="G11" i="2"/>
  <c r="F10" i="2"/>
  <c r="F9" i="2"/>
  <c r="G12" i="2" l="1"/>
  <c r="G13" i="2" s="1"/>
  <c r="E4" i="5"/>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3" i="5"/>
</calcChain>
</file>

<file path=xl/sharedStrings.xml><?xml version="1.0" encoding="utf-8"?>
<sst xmlns="http://schemas.openxmlformats.org/spreadsheetml/2006/main" count="383" uniqueCount="250">
  <si>
    <t>ÍTEM</t>
  </si>
  <si>
    <t>CÓDIGO UNSPSC</t>
  </si>
  <si>
    <t xml:space="preserve">PRODUCTO </t>
  </si>
  <si>
    <t xml:space="preserve">DESCRIPCION TÉCNICA REQUERIDA DEL BIEN </t>
  </si>
  <si>
    <t xml:space="preserve">UNIDAD DE MEDIDA </t>
  </si>
  <si>
    <t xml:space="preserve">CENTRO DE FORMACIÓN </t>
  </si>
  <si>
    <t>REGIONALES</t>
  </si>
  <si>
    <t xml:space="preserve">REGIONAL </t>
  </si>
  <si>
    <t xml:space="preserve">CONCATENADO </t>
  </si>
  <si>
    <t xml:space="preserve">RED </t>
  </si>
  <si>
    <t xml:space="preserve">NIVEL </t>
  </si>
  <si>
    <t>Unidad de medida</t>
  </si>
  <si>
    <t>Amazonas</t>
  </si>
  <si>
    <t>9517 - Centro para la Biodiversidad y el Turismo del Amazonas</t>
  </si>
  <si>
    <t>ACTIVIDAD FÍSICA, RECREACIÓN Y DEPORTE</t>
  </si>
  <si>
    <t xml:space="preserve">AUXILAR </t>
  </si>
  <si>
    <t>Unidad</t>
  </si>
  <si>
    <t>Antioquia</t>
  </si>
  <si>
    <t>9101 - Centro de los Recursos Naturales Renovables -La Salada</t>
  </si>
  <si>
    <t>ACUÍCOLA Y PESCA</t>
  </si>
  <si>
    <t>COMPLEMENTARIA PRESENCIAL</t>
  </si>
  <si>
    <t xml:space="preserve">Metro </t>
  </si>
  <si>
    <t>Arauca</t>
  </si>
  <si>
    <t>9201 - Centro del Diseño y Manufactura del Cuero</t>
  </si>
  <si>
    <t>AEROESPACIAL</t>
  </si>
  <si>
    <t>COMPLEMENTARIA VIRTUAL</t>
  </si>
  <si>
    <t xml:space="preserve">Metro cuadrado </t>
  </si>
  <si>
    <t>Atlántico</t>
  </si>
  <si>
    <t>9202 - Centro de Formación en Diseño, Confección y Moda</t>
  </si>
  <si>
    <t>AGRÍCOLA</t>
  </si>
  <si>
    <t>ESPECIALIZACIÓN TECNOLÓGICA</t>
  </si>
  <si>
    <t xml:space="preserve">Metro Cúbico </t>
  </si>
  <si>
    <t>Bolívar</t>
  </si>
  <si>
    <t>9203 - Centro para el Desarrollo del Hábitat y la Construcción</t>
  </si>
  <si>
    <t>AMBIENTAL</t>
  </si>
  <si>
    <t xml:space="preserve">OPERARIO </t>
  </si>
  <si>
    <t xml:space="preserve">Centimetro </t>
  </si>
  <si>
    <t>Boyacá</t>
  </si>
  <si>
    <t>9204 - Centro de Tecnología de la Manufactura Avanzada.</t>
  </si>
  <si>
    <t>ARTES GRÁFICAS</t>
  </si>
  <si>
    <t>PROFUNDIZACIÓN TÉCNICA</t>
  </si>
  <si>
    <t xml:space="preserve">Centímetro cuadrado </t>
  </si>
  <si>
    <t>Caldas</t>
  </si>
  <si>
    <t>9205 - Centro Tecnológico del Mobiliario</t>
  </si>
  <si>
    <t>ARTESANÍAS</t>
  </si>
  <si>
    <t xml:space="preserve">TÉCNICO </t>
  </si>
  <si>
    <t>Milimetro</t>
  </si>
  <si>
    <t>Caquetá</t>
  </si>
  <si>
    <t>9206 - Centro Textil y de Gestión Industrial</t>
  </si>
  <si>
    <t>AUTOMOTOR</t>
  </si>
  <si>
    <t xml:space="preserve">TECNÓLOGO </t>
  </si>
  <si>
    <t xml:space="preserve">Kilogramo </t>
  </si>
  <si>
    <t>Casanare</t>
  </si>
  <si>
    <t>9301 - Centro de Comercio</t>
  </si>
  <si>
    <t>BIOTECNOLOGÍA</t>
  </si>
  <si>
    <t>Gramo</t>
  </si>
  <si>
    <t>Cauca</t>
  </si>
  <si>
    <t>9401 - Centro de Servicios de Salud</t>
  </si>
  <si>
    <t>COMERCIO Y VENTAS</t>
  </si>
  <si>
    <t>Miligramo</t>
  </si>
  <si>
    <t>Cesar</t>
  </si>
  <si>
    <t xml:space="preserve">9402 - Centro de Servicios y Gestión Empresarial </t>
  </si>
  <si>
    <t>CONSTRUCCIÓN EINFRAESTRUCTURA</t>
  </si>
  <si>
    <t>Litro</t>
  </si>
  <si>
    <t>Choco</t>
  </si>
  <si>
    <t>9501 - Complejo Tecnológico para la Gestión Agroempresarial</t>
  </si>
  <si>
    <t>CUERO, CALZADO Y MARROQUINERÍA</t>
  </si>
  <si>
    <t xml:space="preserve">Mililitro </t>
  </si>
  <si>
    <t>Córdoba</t>
  </si>
  <si>
    <t xml:space="preserve">9502 - Complejo Tecnológico Minero Agroempresarial </t>
  </si>
  <si>
    <t>CULTURA</t>
  </si>
  <si>
    <t>Galón</t>
  </si>
  <si>
    <t>Cundinamarca</t>
  </si>
  <si>
    <t>9503 - Centro de la Innovación, la Agroindustria y la Aviación</t>
  </si>
  <si>
    <t>ELECTRÓNICA Y AUTOMATIZACIÓN</t>
  </si>
  <si>
    <t>Libra</t>
  </si>
  <si>
    <t>Distrito_Capital</t>
  </si>
  <si>
    <t>9504 - Complejo Tecnológico Agroindustrial, Pecuario y Turístico</t>
  </si>
  <si>
    <t>ENERGÍA ELÉCTRICA</t>
  </si>
  <si>
    <t>Onza</t>
  </si>
  <si>
    <t>Guainía</t>
  </si>
  <si>
    <t>9549 - Complejo Tecnológico, Turístico y Agroindustrial del Occidente Antioqueño</t>
  </si>
  <si>
    <t>ENSEÑANZA DE IDIOMAS - RI</t>
  </si>
  <si>
    <t>Tonelada</t>
  </si>
  <si>
    <t>Guajira</t>
  </si>
  <si>
    <t>9127 - Centro de Formación Minero Ambiental</t>
  </si>
  <si>
    <t>GESTIÓN ADMINISTRATIVA Y FINANCIERA</t>
  </si>
  <si>
    <t>Pulgada</t>
  </si>
  <si>
    <t>Guaviare</t>
  </si>
  <si>
    <t>9530 - Centro de Gestión y Desarrollo Agroindustrial de Arauca</t>
  </si>
  <si>
    <t>HIDROCARBUROS</t>
  </si>
  <si>
    <t>Pie</t>
  </si>
  <si>
    <t>Huila</t>
  </si>
  <si>
    <t>9103 - Centro para el Desarrollo Agroecologico y Agroindustrial</t>
  </si>
  <si>
    <t>HOTELERÍA Y TURISMO</t>
  </si>
  <si>
    <t>Yarda</t>
  </si>
  <si>
    <t>Magdalena</t>
  </si>
  <si>
    <t>9207 - Centro Nacional Colombo Alemán</t>
  </si>
  <si>
    <t>INFORMÁTICA, DISEÑO Y DESARROLLO DE SOFTWARE</t>
  </si>
  <si>
    <t>Otro</t>
  </si>
  <si>
    <t>Meta</t>
  </si>
  <si>
    <t xml:space="preserve">9208 - Centro Industrial y de Aviación  </t>
  </si>
  <si>
    <t>LOGISTICA, GESTIÓN DE LA PRODUCCIÓN</t>
  </si>
  <si>
    <t>Nariño</t>
  </si>
  <si>
    <t>9302 - Centro de Comercio y Servicios</t>
  </si>
  <si>
    <t>MATERIALES PARA LA INDUSTRIA</t>
  </si>
  <si>
    <t>Norte_de_Santander</t>
  </si>
  <si>
    <t>9104 - Centro Agroempresarial y Minero</t>
  </si>
  <si>
    <t>MECÁNICA INDUSTRIAL</t>
  </si>
  <si>
    <t>Putumayo</t>
  </si>
  <si>
    <t>9105 - Centro Internacional Náutico, Fluvial y Portuario</t>
  </si>
  <si>
    <t>MINERÍA</t>
  </si>
  <si>
    <t>Quindío</t>
  </si>
  <si>
    <t>9218 - Centro para la Industria Petroquímica</t>
  </si>
  <si>
    <t>PECUARIA</t>
  </si>
  <si>
    <t>Risaralda</t>
  </si>
  <si>
    <t>9304 - Centro de Comercio y Servicios</t>
  </si>
  <si>
    <t>PEDAGOGÍA - RI</t>
  </si>
  <si>
    <t>San_Andrés</t>
  </si>
  <si>
    <t xml:space="preserve">9110 - Centro de Desarrollo Agropecuario y Agroindustrial </t>
  </si>
  <si>
    <t>QUÍMICA APLICADA</t>
  </si>
  <si>
    <t>Santander</t>
  </si>
  <si>
    <t>9111 - Centro  Minero</t>
  </si>
  <si>
    <t>SALUD</t>
  </si>
  <si>
    <t>Sucre</t>
  </si>
  <si>
    <t xml:space="preserve">9305 - Centro de Gestión Administrativa y Fortalecimiento Empresarial </t>
  </si>
  <si>
    <t>SERVICIOS PERSONALES</t>
  </si>
  <si>
    <t>Tolima</t>
  </si>
  <si>
    <t>9514 - Centro Industrial de Mantenimiento y Manufactura</t>
  </si>
  <si>
    <t>TELECOMUNICACIONES</t>
  </si>
  <si>
    <t>Valle</t>
  </si>
  <si>
    <t>9112 - Centro para la Formación Cafetera</t>
  </si>
  <si>
    <t>TEXTIL, CONFECCIÓN, DISEÑO Y MODA</t>
  </si>
  <si>
    <t>Vaupés</t>
  </si>
  <si>
    <t>9219 - Centro de Automatización Industrial</t>
  </si>
  <si>
    <t>TRANSPORTE</t>
  </si>
  <si>
    <t>Vichada</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</si>
  <si>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</si>
  <si>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</si>
  <si>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</si>
  <si>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</si>
  <si>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</si>
  <si>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</si>
  <si>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</si>
  <si>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</si>
  <si>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</si>
  <si>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</si>
  <si>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</si>
  <si>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</si>
  <si>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</si>
  <si>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</si>
  <si>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</si>
  <si>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</si>
  <si>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</si>
  <si>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</si>
  <si>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</si>
  <si>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</si>
  <si>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</si>
  <si>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</si>
  <si>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</si>
  <si>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</si>
  <si>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</si>
  <si>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</si>
  <si>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</si>
  <si>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</si>
  <si>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</si>
  <si>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</si>
  <si>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</si>
  <si>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</si>
  <si>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</si>
  <si>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</si>
  <si>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</si>
  <si>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</si>
  <si>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</si>
  <si>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</si>
  <si>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</si>
  <si>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</si>
  <si>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</si>
  <si>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</si>
  <si>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</si>
  <si>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</si>
  <si>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</si>
  <si>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</si>
  <si>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</si>
  <si>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</si>
  <si>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</si>
  <si>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</si>
  <si>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</si>
  <si>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</si>
  <si>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</si>
  <si>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</si>
  <si>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</si>
  <si>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</si>
  <si>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</si>
  <si>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</si>
  <si>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</si>
  <si>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</si>
  <si>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</si>
  <si>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</si>
  <si>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</si>
  <si>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</si>
  <si>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</si>
  <si>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</si>
  <si>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</si>
  <si>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</si>
  <si>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</si>
  <si>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</si>
  <si>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</si>
  <si>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</si>
  <si>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</si>
  <si>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</si>
  <si>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</si>
  <si>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</si>
  <si>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</si>
  <si>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</si>
  <si>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</si>
  <si>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</si>
  <si>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</si>
  <si>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</si>
  <si>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</si>
  <si>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</si>
  <si>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</si>
  <si>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Mantenimiento correctivo del sistema de control de presión de aire tipo presostato del sistema de combustión Riello de 400.000 BTU. Incluye reemplazo del presostato, Instalación, conexión y puesta en funcionamiento del sistema.</t>
  </si>
  <si>
    <t>Mantenimiento general de la caldera que incluye, revisión de todos los tubos pirotubulares, inspección de cámara de combustión, revisión de refractarios, prueba de válvula de seguridad, prueba de controles de bajo nivel, verificación del sistema de paro automático, prueba de hermeticidad en tuberías, revisión del tren de gas (válvulas, reguladores, solenoides) y prueba hidrostática por empresa acreditada por la ONAC.</t>
  </si>
  <si>
    <t>Mantenimiento correctivo en el sistema de control de nivel McDonnell Miller 157. Incluye reemplazo del McDonnell, Instalación y puesta en funcionamiento.</t>
  </si>
  <si>
    <t>Mantenimiento correctivo en el sistema de suministro de gas que incluye, reemplazo de la válvula de gas DUNGS Mag.Nr 100 IP54 15 VA para el ajuste fino de la calibración, Instalación, conexión y puesta en funcionamiento.</t>
  </si>
  <si>
    <t>Arranque y puesta en marcha de la caldera por personal certificado y capacitado según la resolución 1857 de 2024, incluye capacitación y certificación en operación de calderas de 80 horas por organismos certificadores de competencias laborales y centros de capacitación que cuente con instalaciones y equipos para tal fin para tres personas del centro de biotecnología industrial.</t>
  </si>
  <si>
    <t>Caldera Pirotubular Horizontal a Gas 10 BPH</t>
  </si>
  <si>
    <t>1.0</t>
  </si>
  <si>
    <t>1.1</t>
  </si>
  <si>
    <t>1.2</t>
  </si>
  <si>
    <t>1.3</t>
  </si>
  <si>
    <t>1.5</t>
  </si>
  <si>
    <t>1.7</t>
  </si>
  <si>
    <t>MANTENIMIENTO DE EQUIPO</t>
  </si>
  <si>
    <t xml:space="preserve">Realizar el mantenimiento del cerramiento perimetral existente del cuarto de la caldera. La actividad consiste en realizar la limpieza de la malla eslabonada existente, preparar la  superficie para la aplicación de pintura tipo exteriores y anticorrosiva, garantizando su adecuado estado para la reinstalación de la misma. </t>
  </si>
  <si>
    <t>Realizar la reposición de malla eslabonada galvanizada en caliente, calibre 10, con abertura de 2” x 2” y/o de características técnicas similares a la que está instalada en el resto del cerramiento perimetral, garantizando uniformidad estructural y estética del conjunto. 
La malla será nstalada sobre un marco conformado por ángulos metálicos dispuestos en dos niveles, con el fin de garantizar la adecuada tensión y estabilidad del cerramiento.
La actividad incluye el suministro e instalación de todos los materiales requeridos para la conformación del cerramiento perimetral, así como los elementos de fijación necesarios, asegurando su correcta instalación, alineación y anclaje a la estructura existente.</t>
  </si>
  <si>
    <t>2.3</t>
  </si>
  <si>
    <t>2.4</t>
  </si>
  <si>
    <t>Infraestructura</t>
  </si>
  <si>
    <t>72151200
72151201
72101506
72101505
72151202
81141504
76101604
41112400</t>
  </si>
  <si>
    <t xml:space="preserve">
72102900
72103300
72101507
72151900
</t>
  </si>
  <si>
    <t>TOTAL</t>
  </si>
  <si>
    <t>SUBTOTAL</t>
  </si>
  <si>
    <t>IVA</t>
  </si>
  <si>
    <t>PRECIO UNITARIO ESTIMADO</t>
  </si>
  <si>
    <t>PRECIO TOTAL ESTIMADO</t>
  </si>
  <si>
    <t>CANTIDAD REQUERIDA</t>
  </si>
  <si>
    <t>ANEXO OFERTA ECONOMICA _ CALDERAS</t>
  </si>
  <si>
    <t>PRECIO OFERTADO POR 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</si>
</sst>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17" x14ac:knownFonts="1">
    <font>
      <sz val="11"/>
      <color theme="1"/>
      <name val="Calibri"/>
      <family val="2"/>
      <scheme val="minor"/>
    </font>
    <font>
      <sz val="10"/>
      <name val="Arial"/>
      <family val="2"/>
    </font>
    <font>
      <sz val="10"/>
      <color theme="1"/>
      <name val="Arial"/>
      <family val="2"/>
    </font>
    <font>
      <b/>
      <sz val="10"/>
      <color theme="1"/>
      <name val="Arial"/>
      <family val="2"/>
    </font>
    <font>
      <b/>
      <sz val="11"/>
      <color theme="1"/>
      <name val="Calibri"/>
      <family val="2"/>
      <scheme val="minor"/>
    </font>
    <font>
      <sz val="12"/>
      <color theme="1"/>
      <name val="Calibri"/>
      <family val="2"/>
      <scheme val="minor"/>
    </font>
    <font>
      <sz val="8"/>
      <name val="Calibri"/>
      <family val="2"/>
      <scheme val="minor"/>
    </font>
    <font>
      <sz val="11"/>
      <color theme="1"/>
      <name val="Calibri"/>
      <family val="2"/>
      <scheme val="minor"/>
    </font>
    <font>
      <sz val="11"/>
      <color theme="1"/>
      <name val="Arial"/>
      <family val="2"/>
    </font>
    <font>
      <b/>
      <sz val="14"/>
      <color theme="1"/>
      <name val="Arial"/>
      <family val="2"/>
    </font>
    <font>
      <sz val="11"/>
      <name val="Calibri"/>
      <family val="2"/>
    </font>
    <font>
      <sz val="9"/>
      <color rgb="FF000000"/>
      <name val="Arial"/>
      <family val="2"/>
    </font>
    <font>
      <b/>
      <sz val="10"/>
      <color theme="1"/>
      <name val="Verdana"/>
      <family val="2"/>
    </font>
    <font>
      <sz val="10"/>
      <color theme="1"/>
      <name val="Verdana"/>
      <family val="2"/>
    </font>
    <font>
      <b/>
      <sz val="12"/>
      <color theme="1"/>
      <name val="Arial"/>
      <family val="2"/>
    </font>
    <font>
      <b/>
      <sz val="10"/>
      <name val="Arial"/>
      <family val="2"/>
    </font>
    <font>
      <sz val="10"/>
      <color rgb="FF000000"/>
      <name val="Arial"/>
      <family val="2"/>
    </font>
  </fonts>
  <fills count="8">
    <fill>
      <patternFill patternType="none"/>
    </fill>
    <fill>
      <patternFill patternType="gray125"/>
    </fill>
    <fill>
      <patternFill patternType="solid">
        <fgColor theme="0" tint="-0.34998626667073579"/>
        <bgColor indexed="64"/>
      </patternFill>
    </fill>
    <fill>
      <patternFill patternType="solid">
        <fgColor theme="0" tint="-4.9989318521683403E-2"/>
        <bgColor indexed="64"/>
      </patternFill>
    </fill>
    <fill>
      <patternFill patternType="solid">
        <fgColor theme="0"/>
        <bgColor indexed="64"/>
      </patternFill>
    </fill>
    <fill>
      <patternFill patternType="solid">
        <fgColor rgb="FFDBE5F1"/>
        <bgColor indexed="64"/>
      </patternFill>
    </fill>
    <fill>
      <patternFill patternType="solid">
        <fgColor rgb="FFF2F2F2"/>
        <bgColor indexed="64"/>
      </patternFill>
    </fill>
    <fill>
      <patternFill patternType="solid">
        <fgColor theme="0" tint="-0.24997711111789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9">
    <xf numFmtId="0" fontId="0" fillId="0" borderId="0"/>
    <xf numFmtId="0" fontId="1" fillId="0" borderId="0"/>
    <xf numFmtId="0" fontId="1" fillId="0" borderId="0"/>
    <xf numFmtId="0" fontId="1" fillId="0" borderId="0"/>
    <xf numFmtId="0" fontId="5" fillId="0" borderId="0"/>
    <xf numFmtId="44" fontId="7" fillId="0" borderId="0" applyFont="0" applyFill="0" applyBorder="0" applyAlignment="0" applyProtection="0"/>
    <xf numFmtId="0" fontId="1" fillId="0" borderId="0"/>
    <xf numFmtId="0" fontId="12" fillId="5" borderId="0" applyNumberFormat="0" applyBorder="0" applyProtection="0">
      <alignment horizontal="center" vertical="center"/>
    </xf>
    <xf numFmtId="49" fontId="13" fillId="0" borderId="0" applyFill="0" applyBorder="0" applyProtection="0">
      <alignment horizontal="left" vertical="center"/>
    </xf>
  </cellStyleXfs>
  <cellXfs count="56">
    <xf numFmtId="0" fontId="0" fillId="0" borderId="0" xfId="0"/>
    <xf numFmtId="0" fontId="1" fillId="0" borderId="1" xfId="0" applyFont="1" applyBorder="1" applyAlignment="1">
      <alignment horizontal="center" vertical="center" wrapText="1"/>
    </xf>
    <xf numFmtId="0" fontId="2" fillId="0" borderId="0" xfId="0" applyFont="1"/>
    <xf numFmtId="0" fontId="2" fillId="0" borderId="0" xfId="0" applyFont="1" applyAlignment="1">
      <alignment horizontal="center" vertical="center"/>
    </xf>
    <xf numFmtId="0" fontId="3" fillId="0" borderId="0" xfId="0" applyFont="1" applyAlignment="1">
      <alignment horizontal="center" vertical="center" wrapText="1"/>
    </xf>
    <xf numFmtId="0" fontId="0" fillId="0" borderId="1" xfId="0" applyBorder="1"/>
    <xf numFmtId="0" fontId="4" fillId="0" borderId="0" xfId="0" applyFont="1"/>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4" fillId="0" borderId="1" xfId="0" applyFont="1" applyBorder="1"/>
    <xf numFmtId="0" fontId="0" fillId="0" borderId="2" xfId="0" applyBorder="1"/>
    <xf numFmtId="0" fontId="8" fillId="0" borderId="1" xfId="0" applyFont="1" applyBorder="1" applyAlignment="1">
      <alignment horizontal="center" vertical="center"/>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3" borderId="7" xfId="0" applyFont="1" applyFill="1" applyBorder="1" applyAlignment="1">
      <alignment horizontal="center" vertical="center" wrapText="1"/>
    </xf>
    <xf numFmtId="0" fontId="11" fillId="0" borderId="0" xfId="0" applyFont="1"/>
    <xf numFmtId="0" fontId="0" fillId="0" borderId="0" xfId="0" applyAlignment="1">
      <alignment horizontal="center"/>
    </xf>
    <xf numFmtId="0" fontId="14" fillId="2" borderId="7" xfId="0" applyFont="1" applyFill="1" applyBorder="1" applyAlignment="1">
      <alignment horizontal="center" vertical="center" wrapText="1"/>
    </xf>
    <xf numFmtId="0" fontId="0" fillId="4" borderId="1" xfId="0" applyFill="1" applyBorder="1" applyAlignment="1">
      <alignment vertical="top" wrapText="1"/>
    </xf>
    <xf numFmtId="0" fontId="0" fillId="0" borderId="0" xfId="0" applyAlignment="1">
      <alignment horizontal="center" vertical="center"/>
    </xf>
    <xf numFmtId="0" fontId="4" fillId="2" borderId="1" xfId="0" applyFont="1" applyFill="1" applyBorder="1" applyAlignment="1">
      <alignment horizontal="center" vertical="center" wrapText="1"/>
    </xf>
    <xf numFmtId="0" fontId="2" fillId="0" borderId="0" xfId="0" applyFont="1" applyAlignment="1">
      <alignment vertical="center"/>
    </xf>
    <xf numFmtId="0" fontId="2" fillId="0" borderId="13" xfId="0" applyFont="1" applyBorder="1" applyAlignment="1">
      <alignment horizontal="center" vertical="center" wrapText="1"/>
    </xf>
    <xf numFmtId="0" fontId="2" fillId="0" borderId="7" xfId="0" applyFont="1" applyBorder="1" applyAlignment="1">
      <alignment horizontal="center" vertical="center" wrapText="1"/>
    </xf>
    <xf numFmtId="0" fontId="0" fillId="4" borderId="1" xfId="0" applyFill="1" applyBorder="1" applyAlignment="1">
      <alignment vertical="center" wrapText="1"/>
    </xf>
    <xf numFmtId="0" fontId="1" fillId="0" borderId="10" xfId="0" applyFont="1" applyBorder="1" applyAlignment="1">
      <alignment horizontal="center" vertical="center" wrapText="1"/>
    </xf>
    <xf numFmtId="0" fontId="10" fillId="0" borderId="14" xfId="6" applyFont="1" applyBorder="1" applyAlignment="1">
      <alignment vertical="center"/>
    </xf>
    <xf numFmtId="0" fontId="2" fillId="0" borderId="1" xfId="0" applyFont="1" applyBorder="1" applyAlignment="1">
      <alignment horizontal="center" vertical="center" wrapText="1"/>
    </xf>
    <xf numFmtId="0" fontId="1" fillId="0" borderId="6" xfId="0" applyFont="1" applyBorder="1" applyAlignment="1">
      <alignment horizontal="center" vertical="top" wrapText="1"/>
    </xf>
    <xf numFmtId="0" fontId="1" fillId="0" borderId="15" xfId="0" applyFont="1" applyBorder="1" applyAlignment="1">
      <alignment horizontal="center" vertical="center" wrapText="1"/>
    </xf>
    <xf numFmtId="0" fontId="0" fillId="4" borderId="7" xfId="0" applyFill="1" applyBorder="1" applyAlignment="1">
      <alignment vertical="center" wrapText="1"/>
    </xf>
    <xf numFmtId="0" fontId="15" fillId="0" borderId="2" xfId="0" applyFont="1" applyBorder="1" applyAlignment="1">
      <alignment horizontal="right" vertical="center" wrapText="1"/>
    </xf>
    <xf numFmtId="0" fontId="15" fillId="0" borderId="1" xfId="0" applyFont="1" applyBorder="1" applyAlignment="1">
      <alignment horizontal="right" vertical="center" wrapText="1"/>
    </xf>
    <xf numFmtId="49" fontId="14" fillId="2" borderId="0" xfId="0" applyNumberFormat="1" applyFont="1" applyFill="1" applyAlignment="1">
      <alignment horizontal="center" vertical="center" wrapText="1"/>
    </xf>
    <xf numFmtId="0" fontId="2" fillId="0" borderId="4" xfId="0" applyFont="1" applyBorder="1" applyAlignment="1">
      <alignment horizontal="center" vertical="center"/>
    </xf>
    <xf numFmtId="0" fontId="8" fillId="0" borderId="4" xfId="0" applyFont="1" applyBorder="1" applyAlignment="1">
      <alignment horizontal="center" vertical="center"/>
    </xf>
    <xf numFmtId="0" fontId="2" fillId="3" borderId="1"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15" fillId="0" borderId="9" xfId="0" applyFont="1" applyBorder="1" applyAlignment="1">
      <alignment horizontal="right" vertical="center" wrapText="1"/>
    </xf>
    <xf numFmtId="6" fontId="16" fillId="6" borderId="1" xfId="0" applyNumberFormat="1" applyFont="1" applyFill="1" applyBorder="1" applyAlignment="1">
      <alignment horizontal="center" vertical="center" wrapText="1"/>
    </xf>
    <xf numFmtId="9" fontId="15" fillId="0" borderId="1" xfId="0" applyNumberFormat="1" applyFont="1" applyBorder="1" applyAlignment="1">
      <alignment horizontal="right" vertical="center" wrapText="1"/>
    </xf>
    <xf numFmtId="6" fontId="16" fillId="6" borderId="1" xfId="0" applyNumberFormat="1" applyFont="1" applyFill="1" applyBorder="1" applyAlignment="1">
      <alignment vertical="top" wrapText="1"/>
    </xf>
    <xf numFmtId="6" fontId="16" fillId="0" borderId="1" xfId="0" applyNumberFormat="1" applyFont="1" applyBorder="1" applyAlignment="1">
      <alignment vertical="top"/>
    </xf>
    <xf numFmtId="3" fontId="16" fillId="0" borderId="1" xfId="0" applyNumberFormat="1" applyFont="1" applyBorder="1" applyAlignment="1">
      <alignment vertical="top"/>
    </xf>
    <xf numFmtId="6" fontId="15" fillId="0" borderId="9" xfId="0" applyNumberFormat="1" applyFont="1" applyBorder="1" applyAlignment="1">
      <alignment vertical="top" wrapText="1"/>
    </xf>
    <xf numFmtId="44" fontId="15" fillId="0" borderId="9" xfId="5" applyFont="1" applyBorder="1" applyAlignment="1">
      <alignment vertical="top" wrapText="1"/>
    </xf>
    <xf numFmtId="6" fontId="15" fillId="0" borderId="1" xfId="0" applyNumberFormat="1" applyFont="1" applyBorder="1" applyAlignment="1">
      <alignment vertical="top" wrapText="1"/>
    </xf>
    <xf numFmtId="44" fontId="15" fillId="0" borderId="1" xfId="5" applyFont="1" applyBorder="1" applyAlignment="1">
      <alignment vertical="top" wrapText="1"/>
    </xf>
    <xf numFmtId="0" fontId="3" fillId="7" borderId="17" xfId="0" applyFont="1" applyFill="1" applyBorder="1" applyAlignment="1">
      <alignment horizontal="center" vertical="center" wrapText="1"/>
    </xf>
    <xf numFmtId="0" fontId="3" fillId="7" borderId="16" xfId="0" applyFont="1" applyFill="1" applyBorder="1" applyAlignment="1">
      <alignment horizontal="center" vertical="center" wrapText="1"/>
    </xf>
    <xf numFmtId="0" fontId="15" fillId="0" borderId="1" xfId="0" applyFont="1" applyBorder="1" applyAlignment="1">
      <alignment horizontal="right" vertical="center" wrapText="1"/>
    </xf>
    <xf numFmtId="0" fontId="9" fillId="0" borderId="5" xfId="0" applyFont="1" applyBorder="1" applyAlignment="1">
      <alignment horizontal="center" vertical="center" wrapText="1"/>
    </xf>
    <xf numFmtId="49" fontId="14" fillId="2" borderId="11" xfId="0" applyNumberFormat="1" applyFont="1" applyFill="1" applyBorder="1" applyAlignment="1">
      <alignment horizontal="center" vertical="center" wrapText="1"/>
    </xf>
    <xf numFmtId="49" fontId="14" fillId="2" borderId="12" xfId="0" applyNumberFormat="1" applyFont="1" applyFill="1" applyBorder="1" applyAlignment="1">
      <alignment horizontal="center" vertical="center" wrapText="1"/>
    </xf>
    <xf numFmtId="0" fontId="15" fillId="0" borderId="4" xfId="0" applyFont="1" applyBorder="1" applyAlignment="1">
      <alignment horizontal="right" vertical="center" wrapText="1"/>
    </xf>
    <xf numFmtId="0" fontId="15" fillId="0" borderId="3" xfId="0" applyFont="1" applyBorder="1" applyAlignment="1">
      <alignment horizontal="right" vertical="center" wrapText="1"/>
    </xf>
  </cellXfs>
  <cellStyles count="9">
    <cellStyle name="BodyStyle" xfId="8" xr:uid="{961B5DF4-E2F2-4C41-8115-515704D484AE}"/>
    <cellStyle name="HeaderStyle" xfId="7" xr:uid="{FE854C81-8B1A-4801-8E64-9784042C843C}"/>
    <cellStyle name="Moneda" xfId="5" builtinId="4"/>
    <cellStyle name="Normal" xfId="0" builtinId="0"/>
    <cellStyle name="Normal 2" xfId="1" xr:uid="{00000000-0005-0000-0000-000001000000}"/>
    <cellStyle name="Normal 2 2" xfId="3" xr:uid="{DB137245-CC33-4617-9209-BC164C83B90A}"/>
    <cellStyle name="Normal 2 3" xfId="4" xr:uid="{5F287280-2D7C-4F05-AE61-D9DD69EE342F}"/>
    <cellStyle name="Normal 6" xfId="6" xr:uid="{FD61F5B2-9434-4B6C-914A-6C00E767CF49}"/>
    <cellStyle name="Normal 97" xfId="2" xr:uid="{00000000-0005-0000-0000-000002000000}"/>
  </cellStyles>
  <dxfs count="0"/>
  <tableStyles count="0" defaultTableStyle="TableStyleMedium2" defaultPivotStyle="PivotStyleMedium9"/>
  <colors>
    <mruColors>
      <color rgb="FF38AA0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1032935</xdr:colOff>
      <xdr:row>0</xdr:row>
      <xdr:rowOff>182298</xdr:rowOff>
    </xdr:from>
    <xdr:to>
      <xdr:col>7</xdr:col>
      <xdr:colOff>571500</xdr:colOff>
      <xdr:row>0</xdr:row>
      <xdr:rowOff>730249</xdr:rowOff>
    </xdr:to>
    <xdr:pic>
      <xdr:nvPicPr>
        <xdr:cNvPr id="4792" name="Imagen 4791">
          <a:extLst>
            <a:ext uri="{FF2B5EF4-FFF2-40B4-BE49-F238E27FC236}">
              <a16:creationId xmlns:a16="http://schemas.microsoft.com/office/drawing/2014/main" id="{7EE0B367-BD68-1C52-7D48-23B8FB67E1B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28518" y="182298"/>
          <a:ext cx="1697565" cy="5479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Lenovo/Downloads/GIL-F-014_FORMATO_SOLICITUD_BIENES_PARA_USO_CUENTADANTES%20(1).xlsx" TargetMode="External"/><Relationship Id="rId1" Type="http://schemas.openxmlformats.org/officeDocument/2006/relationships/externalLinkPath" Target="/Users/Lenovo/Downloads/GIL-F-014_FORMATO_SOLICITUD_BIENES_PARA_USO_CUENTADANTE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ciones"/>
      <sheetName val="FORMATO GIL-F-014"/>
      <sheetName val="datos 2"/>
    </sheetNames>
    <sheetDataSet>
      <sheetData sheetId="0" refreshError="1"/>
      <sheetData sheetId="1" refreshError="1"/>
      <sheetData sheetId="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97A24-5F9D-4395-8386-3BD6A2DD59D7}">
  <dimension ref="A1:J13"/>
  <sheetViews>
    <sheetView showGridLines="0" tabSelected="1" view="pageBreakPreview" zoomScale="90" zoomScaleNormal="90" zoomScaleSheetLayoutView="90" workbookViewId="0">
      <selection activeCell="E2" sqref="E2"/>
    </sheetView>
  </sheetViews>
  <sheetFormatPr baseColWidth="10" defaultColWidth="11.42578125" defaultRowHeight="15" x14ac:dyDescent="0.25"/>
  <cols>
    <col min="1" max="1" width="8.140625" style="2" customWidth="1"/>
    <col min="2" max="2" width="12.7109375" style="2" customWidth="1"/>
    <col min="3" max="3" width="20.7109375" style="21" customWidth="1"/>
    <col min="4" max="4" width="51.28515625" style="19" customWidth="1"/>
    <col min="5" max="5" width="12" style="16" customWidth="1"/>
    <col min="6" max="8" width="16.140625" style="3" customWidth="1"/>
    <col min="9" max="9" width="20.85546875" style="3" customWidth="1"/>
    <col min="10" max="16384" width="11.42578125" style="2"/>
  </cols>
  <sheetData>
    <row r="1" spans="1:10" customFormat="1" ht="70.5" customHeight="1" thickBot="1" x14ac:dyDescent="0.3">
      <c r="A1" s="51" t="s">
        <v>248</v>
      </c>
      <c r="B1" s="51"/>
      <c r="C1" s="51"/>
      <c r="D1" s="51"/>
      <c r="E1" s="51"/>
      <c r="F1" s="51"/>
      <c r="G1" s="51"/>
      <c r="H1" s="51"/>
      <c r="I1" s="51"/>
    </row>
    <row r="2" spans="1:10" ht="110.25" customHeight="1" thickBot="1" x14ac:dyDescent="0.25">
      <c r="A2" s="7" t="s">
        <v>0</v>
      </c>
      <c r="B2" s="8" t="s">
        <v>1</v>
      </c>
      <c r="C2" s="8" t="s">
        <v>2</v>
      </c>
      <c r="D2" s="20" t="s">
        <v>3</v>
      </c>
      <c r="E2" s="7" t="s">
        <v>4</v>
      </c>
      <c r="F2" s="48" t="s">
        <v>247</v>
      </c>
      <c r="G2" s="49" t="s">
        <v>245</v>
      </c>
      <c r="H2" s="49" t="s">
        <v>246</v>
      </c>
      <c r="I2" s="49" t="s">
        <v>249</v>
      </c>
    </row>
    <row r="3" spans="1:10" ht="27.95" customHeight="1" x14ac:dyDescent="0.2">
      <c r="A3" s="17" t="s">
        <v>228</v>
      </c>
      <c r="B3" s="52" t="s">
        <v>234</v>
      </c>
      <c r="C3" s="53"/>
      <c r="D3" s="53"/>
      <c r="E3" s="53"/>
      <c r="F3" s="33"/>
      <c r="G3" s="33"/>
      <c r="H3" s="33"/>
      <c r="I3" s="33"/>
    </row>
    <row r="4" spans="1:10" s="4" customFormat="1" ht="102" x14ac:dyDescent="0.2">
      <c r="A4" s="14" t="s">
        <v>229</v>
      </c>
      <c r="B4" s="22" t="s">
        <v>240</v>
      </c>
      <c r="C4" s="23" t="s">
        <v>227</v>
      </c>
      <c r="D4" s="24" t="s">
        <v>222</v>
      </c>
      <c r="E4" s="12" t="s">
        <v>16</v>
      </c>
      <c r="F4" s="37">
        <v>1</v>
      </c>
      <c r="G4" s="41">
        <v>4525000</v>
      </c>
      <c r="H4" s="41">
        <v>4525000</v>
      </c>
      <c r="I4" s="36"/>
      <c r="J4" s="2"/>
    </row>
    <row r="5" spans="1:10" ht="89.25" customHeight="1" x14ac:dyDescent="0.2">
      <c r="A5" s="28" t="s">
        <v>230</v>
      </c>
      <c r="B5" s="22" t="s">
        <v>240</v>
      </c>
      <c r="C5" s="23" t="s">
        <v>227</v>
      </c>
      <c r="D5" s="24" t="s">
        <v>223</v>
      </c>
      <c r="E5" s="12" t="s">
        <v>16</v>
      </c>
      <c r="F5" s="37">
        <v>1</v>
      </c>
      <c r="G5" s="41">
        <v>17750000</v>
      </c>
      <c r="H5" s="41">
        <v>17750000</v>
      </c>
      <c r="I5" s="36"/>
    </row>
    <row r="6" spans="1:10" ht="102" x14ac:dyDescent="0.2">
      <c r="A6" s="12" t="s">
        <v>231</v>
      </c>
      <c r="B6" s="22" t="s">
        <v>240</v>
      </c>
      <c r="C6" s="23" t="s">
        <v>227</v>
      </c>
      <c r="D6" s="24" t="s">
        <v>224</v>
      </c>
      <c r="E6" s="12" t="s">
        <v>16</v>
      </c>
      <c r="F6" s="37">
        <v>1</v>
      </c>
      <c r="G6" s="41">
        <v>14300000</v>
      </c>
      <c r="H6" s="41">
        <v>14300000</v>
      </c>
      <c r="I6" s="36"/>
    </row>
    <row r="7" spans="1:10" ht="102" x14ac:dyDescent="0.2">
      <c r="A7" s="12" t="s">
        <v>232</v>
      </c>
      <c r="B7" s="22" t="s">
        <v>240</v>
      </c>
      <c r="C7" s="23" t="s">
        <v>227</v>
      </c>
      <c r="D7" s="24" t="s">
        <v>225</v>
      </c>
      <c r="E7" s="12" t="s">
        <v>16</v>
      </c>
      <c r="F7" s="37">
        <v>1</v>
      </c>
      <c r="G7" s="42">
        <v>2245000</v>
      </c>
      <c r="H7" s="42">
        <v>2245000</v>
      </c>
      <c r="I7" s="36"/>
    </row>
    <row r="8" spans="1:10" ht="105" x14ac:dyDescent="0.2">
      <c r="A8" s="29" t="s">
        <v>233</v>
      </c>
      <c r="B8" s="22">
        <v>86101710</v>
      </c>
      <c r="C8" s="23" t="s">
        <v>227</v>
      </c>
      <c r="D8" s="30" t="s">
        <v>226</v>
      </c>
      <c r="E8" s="29" t="s">
        <v>16</v>
      </c>
      <c r="F8" s="35">
        <v>1</v>
      </c>
      <c r="G8" s="43">
        <v>22675000</v>
      </c>
      <c r="H8" s="43">
        <v>22675000</v>
      </c>
      <c r="I8" s="11"/>
    </row>
    <row r="9" spans="1:10" ht="90" x14ac:dyDescent="0.2">
      <c r="A9" s="25" t="s">
        <v>237</v>
      </c>
      <c r="B9" s="27" t="s">
        <v>241</v>
      </c>
      <c r="C9" s="26" t="s">
        <v>239</v>
      </c>
      <c r="D9" s="18" t="s">
        <v>235</v>
      </c>
      <c r="E9" s="13" t="s">
        <v>26</v>
      </c>
      <c r="F9" s="34">
        <f>3.6*1.8</f>
        <v>6.48</v>
      </c>
      <c r="G9" s="41">
        <v>195000</v>
      </c>
      <c r="H9" s="41">
        <v>1263600</v>
      </c>
      <c r="I9" s="39"/>
    </row>
    <row r="10" spans="1:10" ht="168" customHeight="1" x14ac:dyDescent="0.2">
      <c r="A10" s="25" t="s">
        <v>238</v>
      </c>
      <c r="B10" s="27" t="s">
        <v>241</v>
      </c>
      <c r="C10" s="26" t="s">
        <v>239</v>
      </c>
      <c r="D10" s="18" t="s">
        <v>236</v>
      </c>
      <c r="E10" s="1" t="s">
        <v>26</v>
      </c>
      <c r="F10" s="34">
        <f>0.6*3.6+(2.4*0.8)</f>
        <v>4.08</v>
      </c>
      <c r="G10" s="41">
        <v>185000</v>
      </c>
      <c r="H10" s="41">
        <v>754800</v>
      </c>
      <c r="I10" s="39"/>
    </row>
    <row r="11" spans="1:10" ht="15" customHeight="1" x14ac:dyDescent="0.2">
      <c r="A11" s="54" t="s">
        <v>243</v>
      </c>
      <c r="B11" s="55"/>
      <c r="C11" s="55"/>
      <c r="D11" s="55"/>
      <c r="E11" s="55"/>
      <c r="F11" s="31"/>
      <c r="G11" s="44">
        <f>SUM(G4:G10)</f>
        <v>61875000</v>
      </c>
      <c r="H11" s="45">
        <f>SUM(H4:H10)</f>
        <v>63513400</v>
      </c>
      <c r="I11" s="38"/>
    </row>
    <row r="12" spans="1:10" ht="15" customHeight="1" x14ac:dyDescent="0.2">
      <c r="A12" s="50" t="s">
        <v>244</v>
      </c>
      <c r="B12" s="50"/>
      <c r="C12" s="50"/>
      <c r="D12" s="50"/>
      <c r="E12" s="50"/>
      <c r="F12" s="40">
        <v>0.19</v>
      </c>
      <c r="G12" s="46">
        <f>G11*F12</f>
        <v>11756250</v>
      </c>
      <c r="H12" s="47">
        <v>16326950.33</v>
      </c>
      <c r="I12" s="32"/>
    </row>
    <row r="13" spans="1:10" ht="15" customHeight="1" x14ac:dyDescent="0.2">
      <c r="A13" s="50" t="s">
        <v>242</v>
      </c>
      <c r="B13" s="50"/>
      <c r="C13" s="50"/>
      <c r="D13" s="50"/>
      <c r="E13" s="50"/>
      <c r="F13" s="32"/>
      <c r="G13" s="46">
        <f>SUM(G11:G12)</f>
        <v>73631250</v>
      </c>
      <c r="H13" s="47">
        <f>SUM(H11:H12)</f>
        <v>79840350.329999998</v>
      </c>
      <c r="I13" s="32"/>
    </row>
  </sheetData>
  <mergeCells count="5">
    <mergeCell ref="A12:E12"/>
    <mergeCell ref="A13:E13"/>
    <mergeCell ref="A1:I1"/>
    <mergeCell ref="B3:E3"/>
    <mergeCell ref="A11:E11"/>
  </mergeCells>
  <phoneticPr fontId="6" type="noConversion"/>
  <dataValidations xWindow="455" yWindow="552" count="1">
    <dataValidation type="whole" allowBlank="1" showInputMessage="1" showErrorMessage="1" sqref="I8 F11:I11 F8" xr:uid="{0C978F58-A19C-471A-A666-1C6981C59CCE}">
      <formula1>0</formula1>
      <formula2>9.99999999999999E+30</formula2>
    </dataValidation>
  </dataValidations>
  <pageMargins left="0.7" right="0.7" top="0.75" bottom="0.75" header="0.3" footer="0.3"/>
  <pageSetup paperSize="9" scale="20" orientation="portrait" r:id="rId1"/>
  <headerFooter>
    <oddHeader>&amp;C
&amp;G</oddHeader>
  </headerFooter>
  <drawing r:id="rId2"/>
  <legacyDrawingHF r:id="rId3"/>
  <extLst>
    <ext xmlns:x14="http://schemas.microsoft.com/office/spreadsheetml/2009/9/main" uri="{CCE6A557-97BC-4b89-ADB6-D9C93CAAB3DF}">
      <x14:dataValidations xmlns:xm="http://schemas.microsoft.com/office/excel/2006/main" xWindow="455" yWindow="552" count="1">
        <x14:dataValidation type="list" allowBlank="1" showInputMessage="1" showErrorMessage="1" xr:uid="{7F6CA4CB-498A-426B-BA37-3A50F87395C3}">
          <x14:formula1>
            <xm:f>Regionales!$I$3:$I$22</xm:f>
          </x14:formula1>
          <xm:sqref>E4:E11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2F290-6E08-4ACA-A501-E58DCD52CACF}">
  <dimension ref="B2:I119"/>
  <sheetViews>
    <sheetView topLeftCell="E29" workbookViewId="0">
      <selection activeCell="G34" sqref="G34"/>
    </sheetView>
  </sheetViews>
  <sheetFormatPr baseColWidth="10" defaultColWidth="11.42578125" defaultRowHeight="15" x14ac:dyDescent="0.25"/>
  <cols>
    <col min="1" max="1" width="4.42578125" customWidth="1"/>
    <col min="2" max="2" width="21" customWidth="1"/>
    <col min="3" max="3" width="12.42578125" customWidth="1"/>
    <col min="4" max="4" width="39.85546875" customWidth="1"/>
    <col min="5" max="5" width="83.85546875" customWidth="1"/>
    <col min="6" max="6" width="5.85546875" customWidth="1"/>
    <col min="7" max="7" width="46.85546875" customWidth="1"/>
    <col min="8" max="8" width="38.42578125" customWidth="1"/>
    <col min="9" max="9" width="24.42578125" customWidth="1"/>
    <col min="10" max="10" width="21.85546875" customWidth="1"/>
  </cols>
  <sheetData>
    <row r="2" spans="2:9" x14ac:dyDescent="0.25">
      <c r="B2" s="6" t="s">
        <v>6</v>
      </c>
      <c r="C2" s="9" t="s">
        <v>7</v>
      </c>
      <c r="D2" s="9" t="s">
        <v>5</v>
      </c>
      <c r="E2" s="6" t="s">
        <v>8</v>
      </c>
      <c r="G2" s="6" t="s">
        <v>9</v>
      </c>
      <c r="H2" s="6" t="s">
        <v>10</v>
      </c>
      <c r="I2" s="6" t="s">
        <v>11</v>
      </c>
    </row>
    <row r="3" spans="2:9" x14ac:dyDescent="0.25">
      <c r="B3" t="s">
        <v>12</v>
      </c>
      <c r="C3" s="5" t="s">
        <v>12</v>
      </c>
      <c r="D3" s="5" t="s">
        <v>13</v>
      </c>
      <c r="E3" s="10" t="str">
        <f>CONCATENATE(C3, " / ",D3)</f>
        <v>Amazonas / 9517 - Centro para la Biodiversidad y el Turismo del Amazonas</v>
      </c>
      <c r="G3" t="s">
        <v>14</v>
      </c>
      <c r="H3" t="s">
        <v>15</v>
      </c>
      <c r="I3" t="s">
        <v>16</v>
      </c>
    </row>
    <row r="4" spans="2:9" x14ac:dyDescent="0.25">
      <c r="B4" t="s">
        <v>17</v>
      </c>
      <c r="C4" s="5" t="s">
        <v>17</v>
      </c>
      <c r="D4" s="5" t="s">
        <v>18</v>
      </c>
      <c r="E4" s="10" t="str">
        <f t="shared" ref="E4:E67" si="0">CONCATENATE(C4, " / ",D4)</f>
        <v>Antioquia / 9101 - Centro de los Recursos Naturales Renovables -La Salada</v>
      </c>
      <c r="G4" t="s">
        <v>19</v>
      </c>
      <c r="H4" t="s">
        <v>20</v>
      </c>
      <c r="I4" t="s">
        <v>21</v>
      </c>
    </row>
    <row r="5" spans="2:9" x14ac:dyDescent="0.25">
      <c r="B5" t="s">
        <v>22</v>
      </c>
      <c r="C5" s="5" t="s">
        <v>17</v>
      </c>
      <c r="D5" s="5" t="s">
        <v>23</v>
      </c>
      <c r="E5" s="10" t="str">
        <f t="shared" si="0"/>
        <v>Antioquia / 9201 - Centro del Diseño y Manufactura del Cuero</v>
      </c>
      <c r="G5" t="s">
        <v>24</v>
      </c>
      <c r="H5" t="s">
        <v>25</v>
      </c>
      <c r="I5" t="s">
        <v>26</v>
      </c>
    </row>
    <row r="6" spans="2:9" x14ac:dyDescent="0.25">
      <c r="B6" t="s">
        <v>27</v>
      </c>
      <c r="C6" s="5" t="s">
        <v>17</v>
      </c>
      <c r="D6" s="5" t="s">
        <v>28</v>
      </c>
      <c r="E6" s="10" t="str">
        <f t="shared" si="0"/>
        <v>Antioquia / 9202 - Centro de Formación en Diseño, Confección y Moda</v>
      </c>
      <c r="G6" t="s">
        <v>29</v>
      </c>
      <c r="H6" t="s">
        <v>30</v>
      </c>
      <c r="I6" t="s">
        <v>31</v>
      </c>
    </row>
    <row r="7" spans="2:9" x14ac:dyDescent="0.25">
      <c r="B7" t="s">
        <v>32</v>
      </c>
      <c r="C7" s="5" t="s">
        <v>17</v>
      </c>
      <c r="D7" s="5" t="s">
        <v>33</v>
      </c>
      <c r="E7" s="10" t="str">
        <f t="shared" si="0"/>
        <v>Antioquia / 9203 - Centro para el Desarrollo del Hábitat y la Construcción</v>
      </c>
      <c r="G7" t="s">
        <v>34</v>
      </c>
      <c r="H7" t="s">
        <v>35</v>
      </c>
      <c r="I7" t="s">
        <v>36</v>
      </c>
    </row>
    <row r="8" spans="2:9" x14ac:dyDescent="0.25">
      <c r="B8" t="s">
        <v>37</v>
      </c>
      <c r="C8" s="5" t="s">
        <v>17</v>
      </c>
      <c r="D8" s="5" t="s">
        <v>38</v>
      </c>
      <c r="E8" s="10" t="str">
        <f t="shared" si="0"/>
        <v>Antioquia / 9204 - Centro de Tecnología de la Manufactura Avanzada.</v>
      </c>
      <c r="G8" t="s">
        <v>39</v>
      </c>
      <c r="H8" t="s">
        <v>40</v>
      </c>
      <c r="I8" t="s">
        <v>41</v>
      </c>
    </row>
    <row r="9" spans="2:9" x14ac:dyDescent="0.25">
      <c r="B9" t="s">
        <v>42</v>
      </c>
      <c r="C9" s="5" t="s">
        <v>17</v>
      </c>
      <c r="D9" s="5" t="s">
        <v>43</v>
      </c>
      <c r="E9" s="10" t="str">
        <f t="shared" si="0"/>
        <v>Antioquia / 9205 - Centro Tecnológico del Mobiliario</v>
      </c>
      <c r="G9" t="s">
        <v>44</v>
      </c>
      <c r="H9" t="s">
        <v>45</v>
      </c>
      <c r="I9" t="s">
        <v>46</v>
      </c>
    </row>
    <row r="10" spans="2:9" x14ac:dyDescent="0.25">
      <c r="B10" t="s">
        <v>47</v>
      </c>
      <c r="C10" s="5" t="s">
        <v>17</v>
      </c>
      <c r="D10" s="5" t="s">
        <v>48</v>
      </c>
      <c r="E10" s="10" t="str">
        <f t="shared" si="0"/>
        <v>Antioquia / 9206 - Centro Textil y de Gestión Industrial</v>
      </c>
      <c r="G10" t="s">
        <v>49</v>
      </c>
      <c r="H10" t="s">
        <v>50</v>
      </c>
      <c r="I10" t="s">
        <v>51</v>
      </c>
    </row>
    <row r="11" spans="2:9" x14ac:dyDescent="0.25">
      <c r="B11" t="s">
        <v>52</v>
      </c>
      <c r="C11" s="5" t="s">
        <v>17</v>
      </c>
      <c r="D11" s="5" t="s">
        <v>53</v>
      </c>
      <c r="E11" s="10" t="str">
        <f t="shared" si="0"/>
        <v>Antioquia / 9301 - Centro de Comercio</v>
      </c>
      <c r="G11" t="s">
        <v>54</v>
      </c>
      <c r="I11" t="s">
        <v>55</v>
      </c>
    </row>
    <row r="12" spans="2:9" x14ac:dyDescent="0.25">
      <c r="B12" t="s">
        <v>56</v>
      </c>
      <c r="C12" s="5" t="s">
        <v>17</v>
      </c>
      <c r="D12" s="5" t="s">
        <v>57</v>
      </c>
      <c r="E12" s="10" t="str">
        <f t="shared" si="0"/>
        <v>Antioquia / 9401 - Centro de Servicios de Salud</v>
      </c>
      <c r="G12" t="s">
        <v>58</v>
      </c>
      <c r="I12" t="s">
        <v>59</v>
      </c>
    </row>
    <row r="13" spans="2:9" x14ac:dyDescent="0.25">
      <c r="B13" t="s">
        <v>60</v>
      </c>
      <c r="C13" s="5" t="s">
        <v>17</v>
      </c>
      <c r="D13" s="5" t="s">
        <v>61</v>
      </c>
      <c r="E13" s="10" t="str">
        <f t="shared" si="0"/>
        <v xml:space="preserve">Antioquia / 9402 - Centro de Servicios y Gestión Empresarial </v>
      </c>
      <c r="G13" t="s">
        <v>62</v>
      </c>
      <c r="I13" t="s">
        <v>63</v>
      </c>
    </row>
    <row r="14" spans="2:9" x14ac:dyDescent="0.25">
      <c r="B14" t="s">
        <v>64</v>
      </c>
      <c r="C14" s="5" t="s">
        <v>17</v>
      </c>
      <c r="D14" s="5" t="s">
        <v>65</v>
      </c>
      <c r="E14" s="10" t="str">
        <f t="shared" si="0"/>
        <v>Antioquia / 9501 - Complejo Tecnológico para la Gestión Agroempresarial</v>
      </c>
      <c r="G14" t="s">
        <v>66</v>
      </c>
      <c r="I14" t="s">
        <v>67</v>
      </c>
    </row>
    <row r="15" spans="2:9" x14ac:dyDescent="0.25">
      <c r="B15" t="s">
        <v>68</v>
      </c>
      <c r="C15" s="5" t="s">
        <v>17</v>
      </c>
      <c r="D15" s="5" t="s">
        <v>69</v>
      </c>
      <c r="E15" s="10" t="str">
        <f t="shared" si="0"/>
        <v xml:space="preserve">Antioquia / 9502 - Complejo Tecnológico Minero Agroempresarial </v>
      </c>
      <c r="G15" t="s">
        <v>70</v>
      </c>
      <c r="I15" t="s">
        <v>71</v>
      </c>
    </row>
    <row r="16" spans="2:9" x14ac:dyDescent="0.25">
      <c r="B16" t="s">
        <v>72</v>
      </c>
      <c r="C16" s="5" t="s">
        <v>17</v>
      </c>
      <c r="D16" s="5" t="s">
        <v>73</v>
      </c>
      <c r="E16" s="10" t="str">
        <f t="shared" si="0"/>
        <v>Antioquia / 9503 - Centro de la Innovación, la Agroindustria y la Aviación</v>
      </c>
      <c r="G16" t="s">
        <v>74</v>
      </c>
      <c r="I16" t="s">
        <v>75</v>
      </c>
    </row>
    <row r="17" spans="2:9" x14ac:dyDescent="0.25">
      <c r="B17" t="s">
        <v>76</v>
      </c>
      <c r="C17" s="5" t="s">
        <v>17</v>
      </c>
      <c r="D17" s="5" t="s">
        <v>77</v>
      </c>
      <c r="E17" s="10" t="str">
        <f t="shared" si="0"/>
        <v>Antioquia / 9504 - Complejo Tecnológico Agroindustrial, Pecuario y Turístico</v>
      </c>
      <c r="G17" t="s">
        <v>78</v>
      </c>
      <c r="I17" t="s">
        <v>79</v>
      </c>
    </row>
    <row r="18" spans="2:9" x14ac:dyDescent="0.25">
      <c r="B18" t="s">
        <v>80</v>
      </c>
      <c r="C18" s="5" t="s">
        <v>17</v>
      </c>
      <c r="D18" s="5" t="s">
        <v>81</v>
      </c>
      <c r="E18" s="10" t="str">
        <f t="shared" si="0"/>
        <v>Antioquia / 9549 - Complejo Tecnológico, Turístico y Agroindustrial del Occidente Antioqueño</v>
      </c>
      <c r="G18" s="15" t="s">
        <v>82</v>
      </c>
      <c r="I18" t="s">
        <v>83</v>
      </c>
    </row>
    <row r="19" spans="2:9" x14ac:dyDescent="0.25">
      <c r="B19" t="s">
        <v>84</v>
      </c>
      <c r="C19" s="5" t="s">
        <v>17</v>
      </c>
      <c r="D19" s="5" t="s">
        <v>85</v>
      </c>
      <c r="E19" s="10" t="str">
        <f t="shared" si="0"/>
        <v>Antioquia / 9127 - Centro de Formación Minero Ambiental</v>
      </c>
      <c r="G19" t="s">
        <v>86</v>
      </c>
      <c r="I19" t="s">
        <v>87</v>
      </c>
    </row>
    <row r="20" spans="2:9" x14ac:dyDescent="0.25">
      <c r="B20" t="s">
        <v>88</v>
      </c>
      <c r="C20" s="5" t="s">
        <v>22</v>
      </c>
      <c r="D20" s="5" t="s">
        <v>89</v>
      </c>
      <c r="E20" s="10" t="str">
        <f t="shared" si="0"/>
        <v>Arauca / 9530 - Centro de Gestión y Desarrollo Agroindustrial de Arauca</v>
      </c>
      <c r="G20" t="s">
        <v>90</v>
      </c>
      <c r="I20" t="s">
        <v>91</v>
      </c>
    </row>
    <row r="21" spans="2:9" x14ac:dyDescent="0.25">
      <c r="B21" t="s">
        <v>92</v>
      </c>
      <c r="C21" s="5" t="s">
        <v>27</v>
      </c>
      <c r="D21" s="5" t="s">
        <v>93</v>
      </c>
      <c r="E21" s="10" t="str">
        <f t="shared" si="0"/>
        <v>Atlántico / 9103 - Centro para el Desarrollo Agroecologico y Agroindustrial</v>
      </c>
      <c r="G21" t="s">
        <v>94</v>
      </c>
      <c r="I21" t="s">
        <v>95</v>
      </c>
    </row>
    <row r="22" spans="2:9" x14ac:dyDescent="0.25">
      <c r="B22" t="s">
        <v>96</v>
      </c>
      <c r="C22" s="5" t="s">
        <v>27</v>
      </c>
      <c r="D22" s="5" t="s">
        <v>97</v>
      </c>
      <c r="E22" s="10" t="str">
        <f t="shared" si="0"/>
        <v>Atlántico / 9207 - Centro Nacional Colombo Alemán</v>
      </c>
      <c r="G22" t="s">
        <v>98</v>
      </c>
      <c r="I22" t="s">
        <v>99</v>
      </c>
    </row>
    <row r="23" spans="2:9" x14ac:dyDescent="0.25">
      <c r="B23" t="s">
        <v>100</v>
      </c>
      <c r="C23" s="5" t="s">
        <v>27</v>
      </c>
      <c r="D23" s="5" t="s">
        <v>101</v>
      </c>
      <c r="E23" s="10" t="str">
        <f t="shared" si="0"/>
        <v xml:space="preserve">Atlántico / 9208 - Centro Industrial y de Aviación  </v>
      </c>
      <c r="G23" t="s">
        <v>102</v>
      </c>
    </row>
    <row r="24" spans="2:9" x14ac:dyDescent="0.25">
      <c r="B24" t="s">
        <v>103</v>
      </c>
      <c r="C24" s="5" t="s">
        <v>27</v>
      </c>
      <c r="D24" s="5" t="s">
        <v>104</v>
      </c>
      <c r="E24" s="10" t="str">
        <f t="shared" si="0"/>
        <v>Atlántico / 9302 - Centro de Comercio y Servicios</v>
      </c>
      <c r="G24" t="s">
        <v>105</v>
      </c>
    </row>
    <row r="25" spans="2:9" x14ac:dyDescent="0.25">
      <c r="B25" t="s">
        <v>106</v>
      </c>
      <c r="C25" s="5" t="s">
        <v>32</v>
      </c>
      <c r="D25" s="5" t="s">
        <v>107</v>
      </c>
      <c r="E25" s="10" t="str">
        <f t="shared" si="0"/>
        <v>Bolívar / 9104 - Centro Agroempresarial y Minero</v>
      </c>
      <c r="G25" t="s">
        <v>108</v>
      </c>
    </row>
    <row r="26" spans="2:9" x14ac:dyDescent="0.25">
      <c r="B26" t="s">
        <v>109</v>
      </c>
      <c r="C26" s="5" t="s">
        <v>32</v>
      </c>
      <c r="D26" s="5" t="s">
        <v>110</v>
      </c>
      <c r="E26" s="10" t="str">
        <f t="shared" si="0"/>
        <v>Bolívar / 9105 - Centro Internacional Náutico, Fluvial y Portuario</v>
      </c>
      <c r="G26" t="s">
        <v>111</v>
      </c>
    </row>
    <row r="27" spans="2:9" x14ac:dyDescent="0.25">
      <c r="B27" t="s">
        <v>112</v>
      </c>
      <c r="C27" s="5" t="s">
        <v>32</v>
      </c>
      <c r="D27" s="5" t="s">
        <v>113</v>
      </c>
      <c r="E27" s="10" t="str">
        <f t="shared" si="0"/>
        <v>Bolívar / 9218 - Centro para la Industria Petroquímica</v>
      </c>
      <c r="G27" t="s">
        <v>114</v>
      </c>
    </row>
    <row r="28" spans="2:9" x14ac:dyDescent="0.25">
      <c r="B28" t="s">
        <v>115</v>
      </c>
      <c r="C28" s="5" t="s">
        <v>32</v>
      </c>
      <c r="D28" s="5" t="s">
        <v>116</v>
      </c>
      <c r="E28" s="10" t="str">
        <f t="shared" si="0"/>
        <v>Bolívar / 9304 - Centro de Comercio y Servicios</v>
      </c>
      <c r="G28" t="s">
        <v>117</v>
      </c>
    </row>
    <row r="29" spans="2:9" x14ac:dyDescent="0.25">
      <c r="B29" t="s">
        <v>118</v>
      </c>
      <c r="C29" s="5" t="s">
        <v>37</v>
      </c>
      <c r="D29" s="5" t="s">
        <v>119</v>
      </c>
      <c r="E29" s="10" t="str">
        <f t="shared" si="0"/>
        <v xml:space="preserve">Boyacá / 9110 - Centro de Desarrollo Agropecuario y Agroindustrial </v>
      </c>
      <c r="G29" t="s">
        <v>120</v>
      </c>
    </row>
    <row r="30" spans="2:9" x14ac:dyDescent="0.25">
      <c r="B30" t="s">
        <v>121</v>
      </c>
      <c r="C30" s="5" t="s">
        <v>37</v>
      </c>
      <c r="D30" s="5" t="s">
        <v>122</v>
      </c>
      <c r="E30" s="10" t="str">
        <f t="shared" si="0"/>
        <v>Boyacá / 9111 - Centro  Minero</v>
      </c>
      <c r="G30" t="s">
        <v>123</v>
      </c>
    </row>
    <row r="31" spans="2:9" x14ac:dyDescent="0.25">
      <c r="B31" t="s">
        <v>124</v>
      </c>
      <c r="C31" s="5" t="s">
        <v>37</v>
      </c>
      <c r="D31" s="5" t="s">
        <v>125</v>
      </c>
      <c r="E31" s="10" t="str">
        <f t="shared" si="0"/>
        <v xml:space="preserve">Boyacá / 9305 - Centro de Gestión Administrativa y Fortalecimiento Empresarial </v>
      </c>
      <c r="G31" t="s">
        <v>126</v>
      </c>
    </row>
    <row r="32" spans="2:9" x14ac:dyDescent="0.25">
      <c r="B32" t="s">
        <v>127</v>
      </c>
      <c r="C32" s="5" t="s">
        <v>37</v>
      </c>
      <c r="D32" s="5" t="s">
        <v>128</v>
      </c>
      <c r="E32" s="10" t="str">
        <f t="shared" si="0"/>
        <v>Boyacá / 9514 - Centro Industrial de Mantenimiento y Manufactura</v>
      </c>
      <c r="G32" t="s">
        <v>129</v>
      </c>
    </row>
    <row r="33" spans="2:7" x14ac:dyDescent="0.25">
      <c r="B33" t="s">
        <v>130</v>
      </c>
      <c r="C33" s="5" t="s">
        <v>42</v>
      </c>
      <c r="D33" s="5" t="s">
        <v>131</v>
      </c>
      <c r="E33" s="10" t="str">
        <f t="shared" si="0"/>
        <v>Caldas / 9112 - Centro para la Formación Cafetera</v>
      </c>
      <c r="G33" t="s">
        <v>132</v>
      </c>
    </row>
    <row r="34" spans="2:7" x14ac:dyDescent="0.25">
      <c r="B34" t="s">
        <v>133</v>
      </c>
      <c r="C34" s="5" t="s">
        <v>42</v>
      </c>
      <c r="D34" s="5" t="s">
        <v>134</v>
      </c>
      <c r="E34" s="10" t="str">
        <f t="shared" si="0"/>
        <v>Caldas / 9219 - Centro de Automatización Industrial</v>
      </c>
      <c r="G34" t="s">
        <v>135</v>
      </c>
    </row>
    <row r="35" spans="2:7" x14ac:dyDescent="0.25">
      <c r="B35" t="s">
        <v>136</v>
      </c>
      <c r="C35" s="5" t="s">
        <v>42</v>
      </c>
      <c r="D35" s="5" t="s">
        <v>137</v>
      </c>
      <c r="E35" s="10" t="str">
        <f t="shared" si="0"/>
        <v>Caldas / 9220 - Centro de Procesos Industriales y Construcción</v>
      </c>
    </row>
    <row r="36" spans="2:7" x14ac:dyDescent="0.25">
      <c r="C36" s="5" t="s">
        <v>42</v>
      </c>
      <c r="D36" s="5" t="s">
        <v>138</v>
      </c>
      <c r="E36" s="10" t="str">
        <f t="shared" si="0"/>
        <v>Caldas / 9306 - Centro de Comercio y Servicios</v>
      </c>
    </row>
    <row r="37" spans="2:7" x14ac:dyDescent="0.25">
      <c r="C37" s="5" t="s">
        <v>42</v>
      </c>
      <c r="D37" s="5" t="s">
        <v>139</v>
      </c>
      <c r="E37" s="10" t="str">
        <f t="shared" si="0"/>
        <v>Caldas / 9515 - Centro Pecuario y Agroempresarial</v>
      </c>
    </row>
    <row r="38" spans="2:7" x14ac:dyDescent="0.25">
      <c r="C38" s="5" t="s">
        <v>47</v>
      </c>
      <c r="D38" s="5" t="s">
        <v>140</v>
      </c>
      <c r="E38" s="10" t="str">
        <f t="shared" si="0"/>
        <v>Caquetá / 9516 - Centro Tecnológico de la Amazonia</v>
      </c>
    </row>
    <row r="39" spans="2:7" x14ac:dyDescent="0.25">
      <c r="C39" s="5" t="s">
        <v>52</v>
      </c>
      <c r="D39" s="5" t="s">
        <v>141</v>
      </c>
      <c r="E39" s="10" t="str">
        <f t="shared" si="0"/>
        <v>Casanare / 9519 - Centro Agroindustrial y Fortalecimiento Empresarial de Casanare</v>
      </c>
    </row>
    <row r="40" spans="2:7" x14ac:dyDescent="0.25">
      <c r="C40" s="5" t="s">
        <v>56</v>
      </c>
      <c r="D40" s="5" t="s">
        <v>142</v>
      </c>
      <c r="E40" s="10" t="str">
        <f t="shared" si="0"/>
        <v xml:space="preserve">Cauca / 9113 - Centro Agropecuario </v>
      </c>
    </row>
    <row r="41" spans="2:7" x14ac:dyDescent="0.25">
      <c r="C41" s="5" t="s">
        <v>56</v>
      </c>
      <c r="D41" s="5" t="s">
        <v>143</v>
      </c>
      <c r="E41" s="10" t="str">
        <f t="shared" si="0"/>
        <v xml:space="preserve">Cauca / 9221 - Centro de Teleinformática y Producción Industrial </v>
      </c>
    </row>
    <row r="42" spans="2:7" x14ac:dyDescent="0.25">
      <c r="C42" s="5" t="s">
        <v>56</v>
      </c>
      <c r="D42" s="5" t="s">
        <v>144</v>
      </c>
      <c r="E42" s="10" t="str">
        <f t="shared" si="0"/>
        <v>Cauca / 9307 - Centro de Comercio y Servicios</v>
      </c>
    </row>
    <row r="43" spans="2:7" x14ac:dyDescent="0.25">
      <c r="C43" s="5" t="s">
        <v>60</v>
      </c>
      <c r="D43" s="5" t="s">
        <v>145</v>
      </c>
      <c r="E43" s="10" t="str">
        <f t="shared" si="0"/>
        <v>Cesar / 9114 - Centro Biotecnológico del Caribe</v>
      </c>
    </row>
    <row r="44" spans="2:7" x14ac:dyDescent="0.25">
      <c r="C44" s="5" t="s">
        <v>60</v>
      </c>
      <c r="D44" s="5" t="s">
        <v>146</v>
      </c>
      <c r="E44" s="10" t="str">
        <f t="shared" si="0"/>
        <v>Cesar / 9520 - Centro Agroempresarial</v>
      </c>
    </row>
    <row r="45" spans="2:7" x14ac:dyDescent="0.25">
      <c r="C45" s="5" t="s">
        <v>60</v>
      </c>
      <c r="D45" s="5" t="s">
        <v>147</v>
      </c>
      <c r="E45" s="10" t="str">
        <f t="shared" si="0"/>
        <v>Cesar / 9521 - Centro de Operación y Mantenimiento Minero</v>
      </c>
    </row>
    <row r="46" spans="2:7" x14ac:dyDescent="0.25">
      <c r="C46" s="5" t="s">
        <v>64</v>
      </c>
      <c r="D46" s="5" t="s">
        <v>148</v>
      </c>
      <c r="E46" s="10" t="str">
        <f t="shared" si="0"/>
        <v>Choco / 9522 - Centro de Recursos Naturales, Industria y Biodiversidad</v>
      </c>
    </row>
    <row r="47" spans="2:7" x14ac:dyDescent="0.25">
      <c r="C47" s="5" t="s">
        <v>68</v>
      </c>
      <c r="D47" s="5" t="s">
        <v>149</v>
      </c>
      <c r="E47" s="10" t="str">
        <f t="shared" si="0"/>
        <v>Córdoba / 9115 - Centro Agropecuario y de Biotecnología el Porvenir</v>
      </c>
    </row>
    <row r="48" spans="2:7" x14ac:dyDescent="0.25">
      <c r="C48" s="5" t="s">
        <v>68</v>
      </c>
      <c r="D48" s="5" t="s">
        <v>150</v>
      </c>
      <c r="E48" s="10" t="str">
        <f t="shared" si="0"/>
        <v>Córdoba / 9523 - Centro de Comercio, Industria y Turismo de Córdoba</v>
      </c>
    </row>
    <row r="49" spans="3:5" x14ac:dyDescent="0.25">
      <c r="C49" s="5" t="s">
        <v>72</v>
      </c>
      <c r="D49" s="5" t="s">
        <v>151</v>
      </c>
      <c r="E49" s="10" t="str">
        <f t="shared" si="0"/>
        <v>Cundinamarca / 9232 - Centro Industrial y de Desarrollo Empresarial de Soacha</v>
      </c>
    </row>
    <row r="50" spans="3:5" x14ac:dyDescent="0.25">
      <c r="C50" s="5" t="s">
        <v>72</v>
      </c>
      <c r="D50" s="5" t="s">
        <v>152</v>
      </c>
      <c r="E50" s="10" t="str">
        <f t="shared" si="0"/>
        <v>Cundinamarca / 9509 - Centro de Desarrollo Agroindustrial y Empresarial</v>
      </c>
    </row>
    <row r="51" spans="3:5" x14ac:dyDescent="0.25">
      <c r="C51" s="5" t="s">
        <v>72</v>
      </c>
      <c r="D51" s="5" t="s">
        <v>153</v>
      </c>
      <c r="E51" s="10" t="str">
        <f t="shared" si="0"/>
        <v xml:space="preserve">Cundinamarca / 9510 - Centro Agroecológico y Empresarial </v>
      </c>
    </row>
    <row r="52" spans="3:5" x14ac:dyDescent="0.25">
      <c r="C52" s="5" t="s">
        <v>72</v>
      </c>
      <c r="D52" s="5" t="s">
        <v>154</v>
      </c>
      <c r="E52" s="10" t="str">
        <f t="shared" si="0"/>
        <v>Cundinamarca / 9511 - Centro de la Tecnología de Diseño y la Productividad Empresarial</v>
      </c>
    </row>
    <row r="53" spans="3:5" x14ac:dyDescent="0.25">
      <c r="C53" s="5" t="s">
        <v>72</v>
      </c>
      <c r="D53" s="5" t="s">
        <v>155</v>
      </c>
      <c r="E53" s="10" t="str">
        <f t="shared" si="0"/>
        <v>Cundinamarca / 9512 - Centro de Biotecnología Agropecuaria</v>
      </c>
    </row>
    <row r="54" spans="3:5" x14ac:dyDescent="0.25">
      <c r="C54" s="5" t="s">
        <v>72</v>
      </c>
      <c r="D54" s="5" t="s">
        <v>156</v>
      </c>
      <c r="E54" s="10" t="str">
        <f t="shared" si="0"/>
        <v xml:space="preserve">Cundinamarca / 9513 - Centro de Desarrollo Agroempresarial </v>
      </c>
    </row>
    <row r="55" spans="3:5" x14ac:dyDescent="0.25">
      <c r="C55" s="5" t="s">
        <v>76</v>
      </c>
      <c r="D55" s="5" t="s">
        <v>157</v>
      </c>
      <c r="E55" s="10" t="str">
        <f t="shared" si="0"/>
        <v>Distrito_Capital / 9209 - Centro de Tecnologías para la Construcción y la Madera</v>
      </c>
    </row>
    <row r="56" spans="3:5" x14ac:dyDescent="0.25">
      <c r="C56" s="5" t="s">
        <v>76</v>
      </c>
      <c r="D56" s="5" t="s">
        <v>158</v>
      </c>
      <c r="E56" s="10" t="str">
        <f t="shared" si="0"/>
        <v>Distrito_Capital / 9210 - Centro de Electricidad, Electrónica y Telecomunicaciones</v>
      </c>
    </row>
    <row r="57" spans="3:5" x14ac:dyDescent="0.25">
      <c r="C57" s="5" t="s">
        <v>76</v>
      </c>
      <c r="D57" s="5" t="s">
        <v>159</v>
      </c>
      <c r="E57" s="10" t="str">
        <f t="shared" si="0"/>
        <v>Distrito_Capital / 9211 - Centro de Gestión Industrial</v>
      </c>
    </row>
    <row r="58" spans="3:5" x14ac:dyDescent="0.25">
      <c r="C58" s="5" t="s">
        <v>76</v>
      </c>
      <c r="D58" s="5" t="s">
        <v>160</v>
      </c>
      <c r="E58" s="10" t="str">
        <f t="shared" si="0"/>
        <v>Distrito_Capital / 9212 - Centro de Manufactura en Textil y Cuero</v>
      </c>
    </row>
    <row r="59" spans="3:5" x14ac:dyDescent="0.25">
      <c r="C59" s="5" t="s">
        <v>76</v>
      </c>
      <c r="D59" s="5" t="s">
        <v>161</v>
      </c>
      <c r="E59" s="10" t="str">
        <f t="shared" si="0"/>
        <v>Distrito_Capital / 9213 - Centro de Tecnologías del Transporte</v>
      </c>
    </row>
    <row r="60" spans="3:5" x14ac:dyDescent="0.25">
      <c r="C60" s="5" t="s">
        <v>76</v>
      </c>
      <c r="D60" s="5" t="s">
        <v>162</v>
      </c>
      <c r="E60" s="10" t="str">
        <f t="shared" si="0"/>
        <v>Distrito_Capital / 9214 - Centro Metalmecánico</v>
      </c>
    </row>
    <row r="61" spans="3:5" x14ac:dyDescent="0.25">
      <c r="C61" s="5" t="s">
        <v>76</v>
      </c>
      <c r="D61" s="5" t="s">
        <v>163</v>
      </c>
      <c r="E61" s="10" t="str">
        <f t="shared" si="0"/>
        <v>Distrito_Capital / 9215 - Centro de Materiales y Ensayos</v>
      </c>
    </row>
    <row r="62" spans="3:5" x14ac:dyDescent="0.25">
      <c r="C62" s="5" t="s">
        <v>76</v>
      </c>
      <c r="D62" s="5" t="s">
        <v>164</v>
      </c>
      <c r="E62" s="10" t="str">
        <f t="shared" si="0"/>
        <v>Distrito_Capital / 9216 - Centro de Diseño y Metrología</v>
      </c>
    </row>
    <row r="63" spans="3:5" x14ac:dyDescent="0.25">
      <c r="C63" s="5" t="s">
        <v>76</v>
      </c>
      <c r="D63" s="5" t="s">
        <v>165</v>
      </c>
      <c r="E63" s="10" t="str">
        <f t="shared" si="0"/>
        <v>Distrito_Capital / 9217 - Centro para la Industria de la Comunicación Grafica</v>
      </c>
    </row>
    <row r="64" spans="3:5" x14ac:dyDescent="0.25">
      <c r="C64" s="5" t="s">
        <v>76</v>
      </c>
      <c r="D64" s="5" t="s">
        <v>166</v>
      </c>
      <c r="E64" s="10" t="str">
        <f t="shared" si="0"/>
        <v>Distrito_Capital / 9303 - Centro de Gestión de Mercados, Logística y Tecnologías de la Información</v>
      </c>
    </row>
    <row r="65" spans="3:5" x14ac:dyDescent="0.25">
      <c r="C65" s="5" t="s">
        <v>76</v>
      </c>
      <c r="D65" s="5" t="s">
        <v>167</v>
      </c>
      <c r="E65" s="10" t="str">
        <f t="shared" si="0"/>
        <v>Distrito_Capital / 9403 - Centro de Formación de Talento Humano en Salud</v>
      </c>
    </row>
    <row r="66" spans="3:5" x14ac:dyDescent="0.25">
      <c r="C66" s="5" t="s">
        <v>76</v>
      </c>
      <c r="D66" s="5" t="s">
        <v>168</v>
      </c>
      <c r="E66" s="10" t="str">
        <f t="shared" si="0"/>
        <v>Distrito_Capital / 9404 - Centro de Gestión Administrativa</v>
      </c>
    </row>
    <row r="67" spans="3:5" x14ac:dyDescent="0.25">
      <c r="C67" s="5" t="s">
        <v>76</v>
      </c>
      <c r="D67" s="5" t="s">
        <v>169</v>
      </c>
      <c r="E67" s="10" t="str">
        <f t="shared" si="0"/>
        <v>Distrito_Capital / 9405 - Centro de Servicios Financieros</v>
      </c>
    </row>
    <row r="68" spans="3:5" x14ac:dyDescent="0.25">
      <c r="C68" s="5" t="s">
        <v>76</v>
      </c>
      <c r="D68" s="5" t="s">
        <v>170</v>
      </c>
      <c r="E68" s="10" t="str">
        <f t="shared" ref="E68:E119" si="1">CONCATENATE(C68, " / ",D68)</f>
        <v>Distrito_Capital / 9406 - Centro Nacional de Hoteleria, Turismo y Alimentos</v>
      </c>
    </row>
    <row r="69" spans="3:5" x14ac:dyDescent="0.25">
      <c r="C69" s="5" t="s">
        <v>76</v>
      </c>
      <c r="D69" s="5" t="s">
        <v>171</v>
      </c>
      <c r="E69" s="10" t="str">
        <f t="shared" si="1"/>
        <v>Distrito_Capital / 9508 - Centro de Formación en Actividad Física y cultura</v>
      </c>
    </row>
    <row r="70" spans="3:5" x14ac:dyDescent="0.25">
      <c r="C70" s="5" t="s">
        <v>80</v>
      </c>
      <c r="D70" s="5" t="s">
        <v>172</v>
      </c>
      <c r="E70" s="10" t="str">
        <f t="shared" si="1"/>
        <v>Guainía / 9547 - Centro Ambiental y Ecoturistico del Nororiente Amazónico</v>
      </c>
    </row>
    <row r="71" spans="3:5" x14ac:dyDescent="0.25">
      <c r="C71" s="5" t="s">
        <v>84</v>
      </c>
      <c r="D71" s="5" t="s">
        <v>173</v>
      </c>
      <c r="E71" s="10" t="str">
        <f t="shared" si="1"/>
        <v>Guajira / 9222 - Centro Industrial y de Energías Alternativas</v>
      </c>
    </row>
    <row r="72" spans="3:5" x14ac:dyDescent="0.25">
      <c r="C72" s="5" t="s">
        <v>84</v>
      </c>
      <c r="D72" s="5" t="s">
        <v>174</v>
      </c>
      <c r="E72" s="10" t="str">
        <f t="shared" si="1"/>
        <v>Guajira / 9524 - Centro Agroempresarial y Acuícola</v>
      </c>
    </row>
    <row r="73" spans="3:5" x14ac:dyDescent="0.25">
      <c r="C73" s="5" t="s">
        <v>88</v>
      </c>
      <c r="D73" s="5" t="s">
        <v>175</v>
      </c>
      <c r="E73" s="10" t="str">
        <f t="shared" si="1"/>
        <v>Guaviare / 9533 - Centro de Desarrollo Agroindustrial, Turístico y Tecnológico del Guaviare</v>
      </c>
    </row>
    <row r="74" spans="3:5" x14ac:dyDescent="0.25">
      <c r="C74" s="5" t="s">
        <v>92</v>
      </c>
      <c r="D74" s="5" t="s">
        <v>176</v>
      </c>
      <c r="E74" s="10" t="str">
        <f t="shared" si="1"/>
        <v>Huila / 9116 - Centro de Formación Agroindustrial</v>
      </c>
    </row>
    <row r="75" spans="3:5" x14ac:dyDescent="0.25">
      <c r="C75" s="5" t="s">
        <v>92</v>
      </c>
      <c r="D75" s="5" t="s">
        <v>177</v>
      </c>
      <c r="E75" s="10" t="str">
        <f t="shared" si="1"/>
        <v>Huila / 9525 - Centro Agroempresarial y Desarrollo Pecuario del Huila</v>
      </c>
    </row>
    <row r="76" spans="3:5" x14ac:dyDescent="0.25">
      <c r="C76" s="5" t="s">
        <v>92</v>
      </c>
      <c r="D76" s="5" t="s">
        <v>178</v>
      </c>
      <c r="E76" s="10" t="str">
        <f t="shared" si="1"/>
        <v>Huila / 9526 - Centro de Desarrollo Agroempresarial y Turístico del Huila</v>
      </c>
    </row>
    <row r="77" spans="3:5" x14ac:dyDescent="0.25">
      <c r="C77" s="5" t="s">
        <v>92</v>
      </c>
      <c r="D77" s="5" t="s">
        <v>179</v>
      </c>
      <c r="E77" s="10" t="str">
        <f t="shared" si="1"/>
        <v xml:space="preserve">Huila / 9527 - Centro de la Industria, la Empresa y los Servicios </v>
      </c>
    </row>
    <row r="78" spans="3:5" x14ac:dyDescent="0.25">
      <c r="C78" s="5" t="s">
        <v>92</v>
      </c>
      <c r="D78" s="5" t="s">
        <v>180</v>
      </c>
      <c r="E78" s="10" t="str">
        <f t="shared" si="1"/>
        <v>Huila / 9528 - Centro de Gestión y Desarrollo Sostenible Surcolombiano</v>
      </c>
    </row>
    <row r="79" spans="3:5" x14ac:dyDescent="0.25">
      <c r="C79" s="5" t="s">
        <v>96</v>
      </c>
      <c r="D79" s="5" t="s">
        <v>181</v>
      </c>
      <c r="E79" s="10" t="str">
        <f t="shared" si="1"/>
        <v>Magdalena / 9118 - Centro Acuícola y Agroindustrial de Gaira</v>
      </c>
    </row>
    <row r="80" spans="3:5" x14ac:dyDescent="0.25">
      <c r="C80" s="5" t="s">
        <v>96</v>
      </c>
      <c r="D80" s="5" t="s">
        <v>182</v>
      </c>
      <c r="E80" s="10" t="str">
        <f t="shared" si="1"/>
        <v>Magdalena / 9529 - Centro de Logística y Promoción Ecoturística del Magdalena</v>
      </c>
    </row>
    <row r="81" spans="3:5" x14ac:dyDescent="0.25">
      <c r="C81" s="5" t="s">
        <v>100</v>
      </c>
      <c r="D81" s="5" t="s">
        <v>183</v>
      </c>
      <c r="E81" s="10" t="str">
        <f t="shared" si="1"/>
        <v>Meta / 9117 - Centro Agroindustrial del Meta</v>
      </c>
    </row>
    <row r="82" spans="3:5" x14ac:dyDescent="0.25">
      <c r="C82" s="5" t="s">
        <v>100</v>
      </c>
      <c r="D82" s="5" t="s">
        <v>184</v>
      </c>
      <c r="E82" s="10" t="str">
        <f t="shared" si="1"/>
        <v>Meta / 9532 - Centro de Industria y Servicios del Meta</v>
      </c>
    </row>
    <row r="83" spans="3:5" x14ac:dyDescent="0.25">
      <c r="C83" s="5" t="s">
        <v>103</v>
      </c>
      <c r="D83" s="5" t="s">
        <v>185</v>
      </c>
      <c r="E83" s="10" t="str">
        <f t="shared" si="1"/>
        <v>Nariño / 9534 - Centro Sur Colombiano de Logística Internacional</v>
      </c>
    </row>
    <row r="84" spans="3:5" x14ac:dyDescent="0.25">
      <c r="C84" s="5" t="s">
        <v>103</v>
      </c>
      <c r="D84" s="5" t="s">
        <v>186</v>
      </c>
      <c r="E84" s="10" t="str">
        <f t="shared" si="1"/>
        <v>Nariño / 9535 - Centro Agroindustrial y Pesquero de la Costa Pacifica</v>
      </c>
    </row>
    <row r="85" spans="3:5" x14ac:dyDescent="0.25">
      <c r="C85" s="5" t="s">
        <v>103</v>
      </c>
      <c r="D85" s="5" t="s">
        <v>187</v>
      </c>
      <c r="E85" s="10" t="str">
        <f t="shared" si="1"/>
        <v>Nariño / 9536 - Centro Internacional de Producción Limpia - Lope</v>
      </c>
    </row>
    <row r="86" spans="3:5" x14ac:dyDescent="0.25">
      <c r="C86" s="5" t="s">
        <v>106</v>
      </c>
      <c r="D86" s="5" t="s">
        <v>188</v>
      </c>
      <c r="E86" s="10" t="str">
        <f t="shared" si="1"/>
        <v>Norte_de_Santander / 9119 - Centro de Formación para el Desarrollo Rural y Minero</v>
      </c>
    </row>
    <row r="87" spans="3:5" x14ac:dyDescent="0.25">
      <c r="C87" s="5" t="s">
        <v>106</v>
      </c>
      <c r="D87" s="5" t="s">
        <v>189</v>
      </c>
      <c r="E87" s="10" t="str">
        <f t="shared" si="1"/>
        <v xml:space="preserve">Norte_de_Santander / 9537 - Centro de la Industria, la Empresa y los Servicios </v>
      </c>
    </row>
    <row r="88" spans="3:5" x14ac:dyDescent="0.25">
      <c r="C88" s="5" t="s">
        <v>109</v>
      </c>
      <c r="D88" s="5" t="s">
        <v>190</v>
      </c>
      <c r="E88" s="10" t="str">
        <f t="shared" si="1"/>
        <v>Putumayo / 9518 - Centro Agroforestal y Acuícola Arapaima</v>
      </c>
    </row>
    <row r="89" spans="3:5" x14ac:dyDescent="0.25">
      <c r="C89" s="5" t="s">
        <v>112</v>
      </c>
      <c r="D89" s="5" t="s">
        <v>191</v>
      </c>
      <c r="E89" s="10" t="str">
        <f t="shared" si="1"/>
        <v>Quindío / 9120 - Centro Agroindustrial</v>
      </c>
    </row>
    <row r="90" spans="3:5" x14ac:dyDescent="0.25">
      <c r="C90" s="5" t="s">
        <v>112</v>
      </c>
      <c r="D90" s="5" t="s">
        <v>192</v>
      </c>
      <c r="E90" s="10" t="str">
        <f t="shared" si="1"/>
        <v>Quindío / 9231 - Centro para el Desarrollo Tecnológico de la Construcción y la Industria</v>
      </c>
    </row>
    <row r="91" spans="3:5" x14ac:dyDescent="0.25">
      <c r="C91" s="5" t="s">
        <v>112</v>
      </c>
      <c r="D91" s="5" t="s">
        <v>193</v>
      </c>
      <c r="E91" s="10" t="str">
        <f t="shared" si="1"/>
        <v>Quindío / 9538 - Centro de Comercio y Turismo</v>
      </c>
    </row>
    <row r="92" spans="3:5" x14ac:dyDescent="0.25">
      <c r="C92" s="5" t="s">
        <v>115</v>
      </c>
      <c r="D92" s="5" t="s">
        <v>194</v>
      </c>
      <c r="E92" s="10" t="str">
        <f t="shared" si="1"/>
        <v>Risaralda / 9121 - Centro Atención Sector Agropecuario</v>
      </c>
    </row>
    <row r="93" spans="3:5" x14ac:dyDescent="0.25">
      <c r="C93" s="5" t="s">
        <v>115</v>
      </c>
      <c r="D93" s="5" t="s">
        <v>195</v>
      </c>
      <c r="E93" s="10" t="str">
        <f t="shared" si="1"/>
        <v>Risaralda / 9223 - Centro de Diseño e Innovación Tecnológica Industrial</v>
      </c>
    </row>
    <row r="94" spans="3:5" x14ac:dyDescent="0.25">
      <c r="C94" s="5" t="s">
        <v>115</v>
      </c>
      <c r="D94" s="5" t="s">
        <v>196</v>
      </c>
      <c r="E94" s="10" t="str">
        <f t="shared" si="1"/>
        <v>Risaralda / 9308 - Centro de Comercio y Servicios</v>
      </c>
    </row>
    <row r="95" spans="3:5" x14ac:dyDescent="0.25">
      <c r="C95" s="5" t="s">
        <v>118</v>
      </c>
      <c r="D95" s="5" t="s">
        <v>197</v>
      </c>
      <c r="E95" s="10" t="str">
        <f t="shared" si="1"/>
        <v>San_Andrés / 9539 - Centro de Formación Turística, Gente de Mar y de Servicios</v>
      </c>
    </row>
    <row r="96" spans="3:5" x14ac:dyDescent="0.25">
      <c r="C96" s="5" t="s">
        <v>121</v>
      </c>
      <c r="D96" s="5" t="s">
        <v>198</v>
      </c>
      <c r="E96" s="10" t="str">
        <f t="shared" si="1"/>
        <v>Santander / 9122 - Centro Atención Sector Agropecuario</v>
      </c>
    </row>
    <row r="97" spans="3:5" x14ac:dyDescent="0.25">
      <c r="C97" s="5" t="s">
        <v>121</v>
      </c>
      <c r="D97" s="5" t="s">
        <v>199</v>
      </c>
      <c r="E97" s="10" t="str">
        <f t="shared" si="1"/>
        <v>Santander / 9224 - Centro Industrial de Mantenimiento Integral</v>
      </c>
    </row>
    <row r="98" spans="3:5" x14ac:dyDescent="0.25">
      <c r="C98" s="5" t="s">
        <v>121</v>
      </c>
      <c r="D98" s="5" t="s">
        <v>200</v>
      </c>
      <c r="E98" s="10" t="str">
        <f t="shared" si="1"/>
        <v>Santander / 9225 - Centro Industrial del Diseño y la Manufactura</v>
      </c>
    </row>
    <row r="99" spans="3:5" x14ac:dyDescent="0.25">
      <c r="C99" s="5" t="s">
        <v>121</v>
      </c>
      <c r="D99" s="5" t="s">
        <v>201</v>
      </c>
      <c r="E99" s="10" t="str">
        <f t="shared" si="1"/>
        <v>Santander / 9309 - Centro de Servicios Empresariales y Turísticos</v>
      </c>
    </row>
    <row r="100" spans="3:5" x14ac:dyDescent="0.25">
      <c r="C100" s="5" t="s">
        <v>121</v>
      </c>
      <c r="D100" s="5" t="s">
        <v>202</v>
      </c>
      <c r="E100" s="10" t="str">
        <f t="shared" si="1"/>
        <v>Santander / 9540 - Centro Industrial y del Desarrollo Tecnológico</v>
      </c>
    </row>
    <row r="101" spans="3:5" x14ac:dyDescent="0.25">
      <c r="C101" s="5" t="s">
        <v>121</v>
      </c>
      <c r="D101" s="5" t="s">
        <v>203</v>
      </c>
      <c r="E101" s="10" t="str">
        <f t="shared" si="1"/>
        <v>Santander / 9541 - Centro Agroturístico</v>
      </c>
    </row>
    <row r="102" spans="3:5" x14ac:dyDescent="0.25">
      <c r="C102" s="5" t="s">
        <v>121</v>
      </c>
      <c r="D102" s="5" t="s">
        <v>204</v>
      </c>
      <c r="E102" s="10" t="str">
        <f t="shared" si="1"/>
        <v>Santander / 9545 - Centro Agroempresarial y Turístico de los Andes</v>
      </c>
    </row>
    <row r="103" spans="3:5" x14ac:dyDescent="0.25">
      <c r="C103" s="5" t="s">
        <v>121</v>
      </c>
      <c r="D103" s="5" t="s">
        <v>205</v>
      </c>
      <c r="E103" s="10" t="str">
        <f t="shared" si="1"/>
        <v>Santander / 9546 - Centro de Gestión Agroempresarial del Oriente</v>
      </c>
    </row>
    <row r="104" spans="3:5" x14ac:dyDescent="0.25">
      <c r="C104" s="5" t="s">
        <v>124</v>
      </c>
      <c r="D104" s="5" t="s">
        <v>206</v>
      </c>
      <c r="E104" s="10" t="str">
        <f t="shared" si="1"/>
        <v>Sucre / 9542 - Centro de la Innovación, la Tecnología y los Servicios</v>
      </c>
    </row>
    <row r="105" spans="3:5" x14ac:dyDescent="0.25">
      <c r="C105" s="5" t="s">
        <v>127</v>
      </c>
      <c r="D105" s="5" t="s">
        <v>207</v>
      </c>
      <c r="E105" s="10" t="str">
        <f t="shared" si="1"/>
        <v>Tolima / 9123 - Centro Agropecuario la Granja</v>
      </c>
    </row>
    <row r="106" spans="3:5" x14ac:dyDescent="0.25">
      <c r="C106" s="5" t="s">
        <v>127</v>
      </c>
      <c r="D106" s="5" t="s">
        <v>208</v>
      </c>
      <c r="E106" s="10" t="str">
        <f t="shared" si="1"/>
        <v>Tolima / 9226 - Centro de Industria y Construcción</v>
      </c>
    </row>
    <row r="107" spans="3:5" x14ac:dyDescent="0.25">
      <c r="C107" s="5" t="s">
        <v>127</v>
      </c>
      <c r="D107" s="5" t="s">
        <v>209</v>
      </c>
      <c r="E107" s="10" t="str">
        <f t="shared" si="1"/>
        <v>Tolima / 9310 - Centro de Comercio y Servicios</v>
      </c>
    </row>
    <row r="108" spans="3:5" x14ac:dyDescent="0.25">
      <c r="C108" s="5" t="s">
        <v>130</v>
      </c>
      <c r="D108" s="5" t="s">
        <v>210</v>
      </c>
      <c r="E108" s="10" t="str">
        <f t="shared" si="1"/>
        <v>Valle / 9124 - Centro Agropecuario de Buga</v>
      </c>
    </row>
    <row r="109" spans="3:5" x14ac:dyDescent="0.25">
      <c r="C109" s="5" t="s">
        <v>130</v>
      </c>
      <c r="D109" s="5" t="s">
        <v>211</v>
      </c>
      <c r="E109" s="10" t="str">
        <f t="shared" si="1"/>
        <v>Valle / 9125 - Centro Latinoamericano de  Especies Menores</v>
      </c>
    </row>
    <row r="110" spans="3:5" x14ac:dyDescent="0.25">
      <c r="C110" s="5" t="s">
        <v>130</v>
      </c>
      <c r="D110" s="5" t="s">
        <v>212</v>
      </c>
      <c r="E110" s="10" t="str">
        <f t="shared" si="1"/>
        <v>Valle / 9126 - Centro Náutico Pesquero de Buenaventura</v>
      </c>
    </row>
    <row r="111" spans="3:5" x14ac:dyDescent="0.25">
      <c r="C111" s="5" t="s">
        <v>130</v>
      </c>
      <c r="D111" s="5" t="s">
        <v>213</v>
      </c>
      <c r="E111" s="10" t="str">
        <f t="shared" si="1"/>
        <v>Valle / 9227 - Centro de Electricidad y Automatización Industrial -CEAI</v>
      </c>
    </row>
    <row r="112" spans="3:5" x14ac:dyDescent="0.25">
      <c r="C112" s="5" t="s">
        <v>130</v>
      </c>
      <c r="D112" s="5" t="s">
        <v>214</v>
      </c>
      <c r="E112" s="10" t="str">
        <f t="shared" si="1"/>
        <v>Valle / 9228 - Centro de la Construcción</v>
      </c>
    </row>
    <row r="113" spans="3:5" x14ac:dyDescent="0.25">
      <c r="C113" s="5" t="s">
        <v>130</v>
      </c>
      <c r="D113" s="5" t="s">
        <v>215</v>
      </c>
      <c r="E113" s="10" t="str">
        <f t="shared" si="1"/>
        <v>Valle / 9229 - Centro de Diseño Tecnológico Industrial</v>
      </c>
    </row>
    <row r="114" spans="3:5" x14ac:dyDescent="0.25">
      <c r="C114" s="5" t="s">
        <v>130</v>
      </c>
      <c r="D114" s="5" t="s">
        <v>216</v>
      </c>
      <c r="E114" s="10" t="str">
        <f t="shared" si="1"/>
        <v>Valle / 9230 - Centro Nacional de Asistencia Técnica a la Industria -ASTIN</v>
      </c>
    </row>
    <row r="115" spans="3:5" x14ac:dyDescent="0.25">
      <c r="C115" s="5" t="s">
        <v>130</v>
      </c>
      <c r="D115" s="5" t="s">
        <v>217</v>
      </c>
      <c r="E115" s="10" t="str">
        <f t="shared" si="1"/>
        <v>Valle / 9311 - Centro de Gestión Tecnológica de Servicios</v>
      </c>
    </row>
    <row r="116" spans="3:5" x14ac:dyDescent="0.25">
      <c r="C116" s="5" t="s">
        <v>130</v>
      </c>
      <c r="D116" s="5" t="s">
        <v>218</v>
      </c>
      <c r="E116" s="10" t="str">
        <f t="shared" si="1"/>
        <v>Valle / 9543 - Centro de Tecnologías Agroindustriales</v>
      </c>
    </row>
    <row r="117" spans="3:5" x14ac:dyDescent="0.25">
      <c r="C117" s="5" t="s">
        <v>130</v>
      </c>
      <c r="D117" s="5" t="s">
        <v>219</v>
      </c>
      <c r="E117" s="10" t="str">
        <f t="shared" si="1"/>
        <v>Valle / 9544 - Centro de Biotecnología Industrial</v>
      </c>
    </row>
    <row r="118" spans="3:5" x14ac:dyDescent="0.25">
      <c r="C118" s="5" t="s">
        <v>133</v>
      </c>
      <c r="D118" s="5" t="s">
        <v>220</v>
      </c>
      <c r="E118" s="10" t="str">
        <f t="shared" si="1"/>
        <v>Vaupés / 9548 - Centro Agropecuario y de Servicios Ambientales "Jiri-jirimo"</v>
      </c>
    </row>
    <row r="119" spans="3:5" x14ac:dyDescent="0.25">
      <c r="C119" s="5" t="s">
        <v>136</v>
      </c>
      <c r="D119" s="5" t="s">
        <v>221</v>
      </c>
      <c r="E119" s="10" t="str">
        <f t="shared" si="1"/>
        <v>Vichada / 9531 - Centro de Producción y Transformación Agroindustrial de la Orinoquia</v>
      </c>
    </row>
  </sheetData>
  <sortState xmlns:xlrd2="http://schemas.microsoft.com/office/spreadsheetml/2017/richdata2" ref="G3:G34">
    <sortCondition ref="G3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B5101925A8FAF40ADD3002A45B31EBE" ma:contentTypeVersion="16" ma:contentTypeDescription="Create a new document." ma:contentTypeScope="" ma:versionID="36279aee7dcdc51029d511603eb5d38b">
  <xsd:schema xmlns:xsd="http://www.w3.org/2001/XMLSchema" xmlns:xs="http://www.w3.org/2001/XMLSchema" xmlns:p="http://schemas.microsoft.com/office/2006/metadata/properties" xmlns:ns1="http://schemas.microsoft.com/sharepoint/v3" xmlns:ns2="8fa14a07-8f91-4cb5-a845-c1e1f43a8cc2" xmlns:ns3="c1feb08b-261c-4dd9-8004-0d9fdfc80fda" targetNamespace="http://schemas.microsoft.com/office/2006/metadata/properties" ma:root="true" ma:fieldsID="efc9aab9fe5af0d43f81c43461866830" ns1:_="" ns2:_="" ns3:_="">
    <xsd:import namespace="http://schemas.microsoft.com/sharepoint/v3"/>
    <xsd:import namespace="8fa14a07-8f91-4cb5-a845-c1e1f43a8cc2"/>
    <xsd:import namespace="c1feb08b-261c-4dd9-8004-0d9fdfc80fd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ObjectDetectorVersions"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a14a07-8f91-4cb5-a845-c1e1f43a8cc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49f2959e-77f1-41b0-9488-8c0824ecf734}" ma:internalName="TaxCatchAll" ma:showField="CatchAllData" ma:web="8fa14a07-8f91-4cb5-a845-c1e1f43a8cc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feb08b-261c-4dd9-8004-0d9fdfc80fd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fa14a07-8f91-4cb5-a845-c1e1f43a8cc2" xsi:nil="true"/>
    <lcf76f155ced4ddcb4097134ff3c332f xmlns="c1feb08b-261c-4dd9-8004-0d9fdfc80fda">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36FF9ACA-0757-48DE-821D-377D5A83A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fa14a07-8f91-4cb5-a845-c1e1f43a8cc2"/>
    <ds:schemaRef ds:uri="c1feb08b-261c-4dd9-8004-0d9fdfc80f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DAD439-72E7-409A-B343-4E413055C767}">
  <ds:schemaRefs>
    <ds:schemaRef ds:uri="http://schemas.microsoft.com/sharepoint/v3/contenttype/forms"/>
  </ds:schemaRefs>
</ds:datastoreItem>
</file>

<file path=customXml/itemProps3.xml><?xml version="1.0" encoding="utf-8"?>
<ds:datastoreItem xmlns:ds="http://schemas.openxmlformats.org/officeDocument/2006/customXml" ds:itemID="{ABDE1FCE-60BC-4AFE-B336-2169326D247B}">
  <ds:schemaRefs>
    <ds:schemaRef ds:uri="http://schemas.microsoft.com/office/2006/metadata/properties"/>
    <ds:schemaRef ds:uri="http://schemas.microsoft.com/office/infopath/2007/PartnerControls"/>
    <ds:schemaRef ds:uri="8fa14a07-8f91-4cb5-a845-c1e1f43a8cc2"/>
    <ds:schemaRef ds:uri="c1feb08b-261c-4dd9-8004-0d9fdfc80fda"/>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OFERTA ECONOMICA</vt:lpstr>
      <vt:lpstr>Regionales</vt:lpstr>
      <vt:lpstr>'ANEXO 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VILLOTA</dc:creator>
  <cp:keywords/>
  <dc:description/>
  <cp:lastModifiedBy>Fabian Yamid Espinosa Avendaño</cp:lastModifiedBy>
  <cp:revision/>
  <cp:lastPrinted>2026-04-14T15:51:26Z</cp:lastPrinted>
  <dcterms:created xsi:type="dcterms:W3CDTF">2019-07-19T17:31:43Z</dcterms:created>
  <dcterms:modified xsi:type="dcterms:W3CDTF">2026-05-28T12:31:34Z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0x0101002B5101925A8FAF40ADD3002A45B31EBE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2025-12-18T15:40:18Z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9a51564b-17e4-4898-8d56-00abfefb6c4f</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