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ONTRATACION\Downloads\"/>
    </mc:Choice>
  </mc:AlternateContent>
  <bookViews>
    <workbookView xWindow="0" yWindow="0" windowWidth="28800" windowHeight="12210" tabRatio="906" activeTab="1"/>
  </bookViews>
  <sheets>
    <sheet name="PRESUPUESTO OFICIAL (Entidad)" sheetId="270" r:id="rId1"/>
    <sheet name="OFERTA ECONOMICA (Proponente)" sheetId="265"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 localSheetId="2">#REF!</definedName>
    <definedName name="_APU221">#REF!</definedName>
    <definedName name="_APU465" localSheetId="0">[21]!absc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'OFERTA ECONOMICA (Proponente)'!$I$11:$I$36</definedName>
    <definedName name="_xlnm._FilterDatabase" localSheetId="0" hidden="1">'PRESUPUESTO OFICIAL (Entidad)'!$I$11:$I$36</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1">'OFERTA ECONOMICA (Proponente)'!$A$1:$M$139</definedName>
    <definedName name="_xlnm.Print_Area" localSheetId="0">'PRESUPUESTO OFICIAL (Entidad)'!$A$1:$M$139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[96]!absc</definedName>
    <definedName name="prueba1" localSheetId="0">[96]!absc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'OFERTA ECONOMICA (Proponente)'!$K$120</definedName>
    <definedName name="solver_adj" localSheetId="0" hidden="1">'PRESUPUESTO OFICIAL (Entidad)'!$K$120</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'OFERTA ECONOMICA (Proponente)'!$K$134</definedName>
    <definedName name="solver_lhs1" localSheetId="0" hidden="1">'PRESUPUESTO OFICIAL (Entidad)'!$K$134</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'OFERTA ECONOMICA (Proponente)'!$K$134</definedName>
    <definedName name="solver_opt" localSheetId="0" hidden="1">'PRESUPUESTO OFICIAL (Entidad)'!$K$134</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'OFERTA ECONOMICA (Proponente)'!$K$135</definedName>
    <definedName name="solver_rhs1" localSheetId="0" hidden="1">'PRESUPUESTO OFICIAL (Entidad)'!$K$135</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7" i="270" l="1"/>
  <c r="K128" i="270" s="1"/>
  <c r="K115" i="270"/>
  <c r="K116" i="270" s="1"/>
  <c r="K112" i="270"/>
  <c r="K111" i="270"/>
  <c r="K113" i="270" s="1"/>
  <c r="K110" i="270"/>
  <c r="K109" i="270"/>
  <c r="K108" i="270"/>
  <c r="K105" i="270"/>
  <c r="K104" i="270"/>
  <c r="K103" i="270"/>
  <c r="K102" i="270"/>
  <c r="K101" i="270"/>
  <c r="K100" i="270"/>
  <c r="K106" i="270" s="1"/>
  <c r="K97" i="270"/>
  <c r="K98" i="270" s="1"/>
  <c r="K96" i="270"/>
  <c r="K95" i="270"/>
  <c r="K92" i="270"/>
  <c r="K91" i="270"/>
  <c r="K93" i="270" s="1"/>
  <c r="K88" i="270"/>
  <c r="K87" i="270"/>
  <c r="K89" i="270" s="1"/>
  <c r="K84" i="270"/>
  <c r="K83" i="270"/>
  <c r="K82" i="270"/>
  <c r="K85" i="270" s="1"/>
  <c r="K79" i="270"/>
  <c r="K78" i="270"/>
  <c r="K77" i="270"/>
  <c r="K80" i="270" s="1"/>
  <c r="K74" i="270"/>
  <c r="K73" i="270"/>
  <c r="K72" i="270"/>
  <c r="K71" i="270"/>
  <c r="K75" i="270" s="1"/>
  <c r="K66" i="270"/>
  <c r="K67" i="270" s="1"/>
  <c r="K63" i="270"/>
  <c r="K62" i="270"/>
  <c r="K61" i="270"/>
  <c r="K60" i="270"/>
  <c r="K64" i="270" s="1"/>
  <c r="K57" i="270"/>
  <c r="K56" i="270"/>
  <c r="K55" i="270"/>
  <c r="K54" i="270"/>
  <c r="K53" i="270"/>
  <c r="K58" i="270" s="1"/>
  <c r="K51" i="270"/>
  <c r="K50" i="270"/>
  <c r="K47" i="270"/>
  <c r="K48" i="270" s="1"/>
  <c r="K44" i="270"/>
  <c r="K43" i="270"/>
  <c r="K42" i="270"/>
  <c r="K41" i="270"/>
  <c r="K45" i="270" s="1"/>
  <c r="K38" i="270"/>
  <c r="K39" i="270" s="1"/>
  <c r="K35" i="270"/>
  <c r="K36" i="270" s="1"/>
  <c r="K34" i="270"/>
  <c r="K33" i="270"/>
  <c r="K32" i="270"/>
  <c r="K31" i="270"/>
  <c r="K30" i="270"/>
  <c r="K27" i="270"/>
  <c r="K26" i="270"/>
  <c r="K28" i="270" s="1"/>
  <c r="K23" i="270"/>
  <c r="K22" i="270"/>
  <c r="K21" i="270"/>
  <c r="K24" i="270" s="1"/>
  <c r="K18" i="270"/>
  <c r="K19" i="270" s="1"/>
  <c r="K15" i="270"/>
  <c r="K16" i="270" s="1"/>
  <c r="K117" i="270" l="1"/>
  <c r="K118" i="270" s="1"/>
  <c r="K68" i="270"/>
  <c r="K127" i="265"/>
  <c r="K128" i="265" s="1"/>
  <c r="K122" i="270" l="1"/>
  <c r="K121" i="270"/>
  <c r="K120" i="270"/>
  <c r="K123" i="270" s="1"/>
  <c r="K124" i="270" s="1"/>
  <c r="K129" i="270" s="1"/>
  <c r="K115" i="265"/>
  <c r="K116" i="265" s="1"/>
  <c r="K112" i="265"/>
  <c r="K111" i="265"/>
  <c r="K110" i="265"/>
  <c r="K109" i="265"/>
  <c r="K108" i="265"/>
  <c r="K101" i="265"/>
  <c r="K102" i="265"/>
  <c r="K103" i="265"/>
  <c r="K104" i="265"/>
  <c r="K105" i="265"/>
  <c r="K100" i="265"/>
  <c r="K97" i="265"/>
  <c r="K96" i="265"/>
  <c r="K95" i="265"/>
  <c r="K92" i="265"/>
  <c r="K91" i="265"/>
  <c r="K88" i="265"/>
  <c r="K87" i="265"/>
  <c r="K84" i="265"/>
  <c r="K83" i="265"/>
  <c r="K82" i="265"/>
  <c r="K79" i="265"/>
  <c r="K78" i="265"/>
  <c r="K77" i="265"/>
  <c r="K74" i="265"/>
  <c r="K73" i="265"/>
  <c r="K72" i="265"/>
  <c r="K71" i="265"/>
  <c r="K66" i="265"/>
  <c r="K67" i="265" s="1"/>
  <c r="K63" i="265"/>
  <c r="K62" i="265"/>
  <c r="K61" i="265"/>
  <c r="K60" i="265"/>
  <c r="K57" i="265"/>
  <c r="K56" i="265"/>
  <c r="K55" i="265"/>
  <c r="K54" i="265"/>
  <c r="K53" i="265"/>
  <c r="K50" i="265"/>
  <c r="K51" i="265" s="1"/>
  <c r="K47" i="265"/>
  <c r="K48" i="265" s="1"/>
  <c r="K44" i="265"/>
  <c r="K43" i="265"/>
  <c r="K42" i="265"/>
  <c r="K41" i="265"/>
  <c r="K38" i="265"/>
  <c r="K39" i="265" s="1"/>
  <c r="K31" i="265"/>
  <c r="K32" i="265"/>
  <c r="K33" i="265"/>
  <c r="K34" i="265"/>
  <c r="K35" i="265"/>
  <c r="K30" i="265"/>
  <c r="K27" i="265"/>
  <c r="K26" i="265"/>
  <c r="K22" i="265"/>
  <c r="K23" i="265"/>
  <c r="K21" i="265"/>
  <c r="K18" i="265"/>
  <c r="K19" i="265" s="1"/>
  <c r="K15" i="265"/>
  <c r="K16" i="265" s="1"/>
  <c r="K98" i="265" l="1"/>
  <c r="K106" i="265"/>
  <c r="K113" i="265"/>
  <c r="K93" i="265"/>
  <c r="K89" i="265"/>
  <c r="K85" i="265"/>
  <c r="K80" i="265"/>
  <c r="K75" i="265"/>
  <c r="K24" i="265"/>
  <c r="K64" i="265"/>
  <c r="K58" i="265"/>
  <c r="K45" i="265"/>
  <c r="K28" i="265"/>
  <c r="K36" i="265"/>
  <c r="K117" i="265" l="1"/>
  <c r="K68" i="265"/>
  <c r="K118" i="265" l="1"/>
  <c r="K122" i="265" l="1"/>
  <c r="K121" i="265"/>
  <c r="K120" i="265"/>
  <c r="K123" i="265" l="1"/>
  <c r="K124" i="265" s="1"/>
  <c r="K129" i="265" s="1"/>
</calcChain>
</file>

<file path=xl/sharedStrings.xml><?xml version="1.0" encoding="utf-8"?>
<sst xmlns="http://schemas.openxmlformats.org/spreadsheetml/2006/main" count="480" uniqueCount="167">
  <si>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</si>
  <si>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</si>
  <si>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</si>
  <si>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</si>
  <si>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</si>
  <si>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</si>
  <si>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</si>
  <si>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</si>
  <si>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</si>
  <si>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</si>
  <si>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</si>
  <si>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</si>
  <si>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</si>
  <si>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</si>
  <si>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</si>
  <si>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</si>
  <si>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</si>
  <si>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SUBTOTAL OBRAS (INCLUYE IVA)</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</si>
  <si>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</si>
  <si>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</si>
  <si>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</si>
  <si>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</si>
  <si>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</si>
  <si>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</si>
  <si>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</si>
  <si>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</si>
  <si>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</si>
  <si>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</si>
  <si>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</si>
  <si>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</si>
  <si>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</si>
  <si>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</si>
  <si>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</si>
  <si>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</si>
  <si>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</si>
  <si>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</si>
  <si>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</si>
  <si>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</si>
  <si>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</si>
  <si>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</si>
  <si>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</si>
  <si>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</si>
  <si>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</si>
  <si>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</si>
  <si>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</si>
  <si>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</si>
  <si>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</si>
  <si>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</si>
  <si>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</si>
  <si>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</si>
  <si>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</si>
  <si>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</si>
  <si>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</si>
  <si>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</si>
  <si>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</si>
  <si>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</si>
  <si>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</si>
  <si>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</si>
  <si>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</si>
  <si>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</si>
  <si>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</si>
  <si>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</si>
  <si>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</si>
  <si>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</si>
  <si>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</si>
  <si>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</si>
  <si>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</si>
  <si>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</si>
  <si>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</si>
  <si>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</si>
  <si>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</si>
  <si>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</si>
  <si>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</si>
  <si>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</si>
  <si>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</si>
  <si>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</si>
  <si>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</si>
  <si>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</si>
  <si>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</si>
  <si>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</si>
  <si>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</si>
  <si>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</si>
  <si>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</si>
  <si>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</si>
  <si>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</si>
  <si>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</si>
  <si>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</si>
  <si>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ASEO GENERAL DE OBRA (INCLUYE LIMPIEZA DE PUERTAS Y VENTANAS)</t>
  </si>
  <si>
    <t>M2</t>
  </si>
  <si>
    <t>PAÑETES, REVOQUES Y REPELLOS</t>
  </si>
  <si>
    <t>PAÑETE LISO MUROS 1:5, E=1.5 CM</t>
  </si>
  <si>
    <t>CUBIERTAS</t>
  </si>
  <si>
    <t>LIMPIEZA Y MANTENIMIENTO PREVENTIVODE CUBIERTA (INCLUYE TAPA GOTERAS)</t>
  </si>
  <si>
    <t xml:space="preserve">CINTA MULTISEAL PARA MANTENIMIENTO DE GOTERAS </t>
  </si>
  <si>
    <t>ML</t>
  </si>
  <si>
    <t>LIMPIEZA Y MANTENIMIENTO PREVENTIVO DE CANALETA</t>
  </si>
  <si>
    <t>CARPINTERÍA EN MADERA</t>
  </si>
  <si>
    <t>SUMINISTRO EN INSTALACIÓN CERROJO DOBLE</t>
  </si>
  <si>
    <t>UN</t>
  </si>
  <si>
    <t>ESPEJO BISELADO INCOLORO 4 mm</t>
  </si>
  <si>
    <t>CARPINTERÍA METÁLICA</t>
  </si>
  <si>
    <t>MARCO PARA PUERTA EN LÁMINA CAL 18-0.8</t>
  </si>
  <si>
    <t>PUERTA EN LAMINA CAL 18 INC. ANTICORROSIVO</t>
  </si>
  <si>
    <t>DIVISIÓN PARA BAÑO EN ACERO INOXIDABLE 304 CAL.20 (INCLUYE PUERTAS Y ACCESORIOS</t>
  </si>
  <si>
    <t>REJA BANCARIA PERIMETRAL EN VARILLA CUADRADA DE 1/2" INC. PINTURA ANTICORROSIVO</t>
  </si>
  <si>
    <t>SUMINISTRO E INSTALACION BARRA  REDONDA LISA 1/2</t>
  </si>
  <si>
    <t>MALLA ZARANDA 12,7mm X 12,7mm</t>
  </si>
  <si>
    <t>INSTALACIONES SANITARIAS - RED CONTRA INCENDIO</t>
  </si>
  <si>
    <t>CONEXIÓN TANQUE ELEVADO PVC</t>
  </si>
  <si>
    <t xml:space="preserve"> INSTALACIONES ELÉCTRICAS</t>
  </si>
  <si>
    <t>SALIDA LÁMPARA TOMA EMT COMPLETA</t>
  </si>
  <si>
    <t>SALIDA TOMA DOBLE PVC COMPLETA</t>
  </si>
  <si>
    <t>LAMPARA 2X48 BAJO PLACA LÁMINA LATERAL INDUSTRIAL</t>
  </si>
  <si>
    <t>INSTALACION DE VENTILADORES 5 VELOCIDADES</t>
  </si>
  <si>
    <t>PISOS,ACABADOS,ENCHAPES Y ACCESORIOS</t>
  </si>
  <si>
    <t>BALDOSA CERÁMICA PARED 20X20, CALIDAD PRIMERA</t>
  </si>
  <si>
    <t>CIELO RASO</t>
  </si>
  <si>
    <t>CIELO RASO PLANO DRYWALL (INCLUYE PINTURA)</t>
  </si>
  <si>
    <t>APARATOS SANITARIOS</t>
  </si>
  <si>
    <t>SUMINISTRO E INSTALACIÓN SANITARIO TANQUE (INCLUYE GRIFERÍA)</t>
  </si>
  <si>
    <t>SUMINISTRO E INSTALACIÓN LAVAMANOS COLGAR (INCLUYE GRIFERÍA)</t>
  </si>
  <si>
    <t>SUMINISTRO E INSTALACIÓN ORINAL DE LLAVE (INCLUYE GRIFERÍA)</t>
  </si>
  <si>
    <t>SUMINISTRO E INSTALACION BARRA DE SEGURIDAD  PARED A PISO ACERO INOX</t>
  </si>
  <si>
    <t>SUMINISTRO E INSTALACION BARRA DE SEGURIDAD ABATIBLE  ACERO INOX</t>
  </si>
  <si>
    <t xml:space="preserve"> PINTURAS</t>
  </si>
  <si>
    <t>ESTUCO Y VINILO 3 MANOS</t>
  </si>
  <si>
    <t>ESMALTE SOBRE MADERA LLENA</t>
  </si>
  <si>
    <t>ESMALTE SOBRE LAMINA LLENA</t>
  </si>
  <si>
    <t>CURADO PARA VIGA EN MADERA</t>
  </si>
  <si>
    <t>SUMINISTRO E INSTALACION RED Y PUNTO VOZ Y DATOS</t>
  </si>
  <si>
    <t>GLB</t>
  </si>
  <si>
    <t>TOTAL BIBLOTECA PUBLICA DE EL ESPINAL "CARLOS PERDOMO AVILA"</t>
  </si>
  <si>
    <t>BIBLOTECA PUBLICA DEL CORREGIMIENTO DE CHICORAL "LUIS CARLOS GALAN SARMIENTO"</t>
  </si>
  <si>
    <t>DEMOLICIÓN BALDOSA DE PISO H=0.02 M.  INC RETIRO</t>
  </si>
  <si>
    <t>DEMOLICIÓN CIELO RASO FALSO. INC RETIRO</t>
  </si>
  <si>
    <t>DEMOLICIÓN PLACA MACIZA 0.20 M.  INC RETIRO</t>
  </si>
  <si>
    <t>DESMONTE APARATOS SANITARIOS. INC RETIRO</t>
  </si>
  <si>
    <t xml:space="preserve"> CIELO RASO PLANO DRYWALL (INCLUYE PINTURA)</t>
  </si>
  <si>
    <t>EXCAVACIÓN MANUAL ZANJA EN TIERRA H=1.0 M</t>
  </si>
  <si>
    <t>M3</t>
  </si>
  <si>
    <t>RELLENO EN RECEBO COMÚN COMPACTADO MECÁNICAMENTE</t>
  </si>
  <si>
    <t>RELLENO CON MATERIAL DEL SITIO COMPACTADO MECÁNICAMENTE</t>
  </si>
  <si>
    <t>MAMPOSTERIA</t>
  </si>
  <si>
    <t>MESONES EN CONCRETO 2500 PSI, E=0.1 M (INCLUYE REFUERZO)</t>
  </si>
  <si>
    <t xml:space="preserve">PAÑETE LISO MUROS 1:5, E=1.5 CM </t>
  </si>
  <si>
    <t>PISOS, ACABADOS, ENCHAPES Y ACCESORIOS</t>
  </si>
  <si>
    <t>REMATES  WING ALUMINIO</t>
  </si>
  <si>
    <t>SUMINISTRO E INSTALACIÓN LAVAPLATOS DE EMPOTRAR EN ACERO INOXIDABLE 45 X 49 cm (INCLUYE ACCESORIOS Y GRIFERÍA)</t>
  </si>
  <si>
    <t>RED SUMINISTRO PVC 1/2". INC ACCESORIOS</t>
  </si>
  <si>
    <t>RED SANITARIA PVC-S 2".  INC ACCESORIOS</t>
  </si>
  <si>
    <t>RED SANITARIA PVC-S 4".  INC ACCESORIOS</t>
  </si>
  <si>
    <t>CAJA DE INSPECCIÓN 60x60</t>
  </si>
  <si>
    <t>TUBERÍA DRENAJE PVC 160. INC TRITURADO</t>
  </si>
  <si>
    <t>SILLA YEE PVC ALCANTARILLADO 10 X 6"</t>
  </si>
  <si>
    <t>PINTURAS</t>
  </si>
  <si>
    <t>ESMALTE SOBRE LAMINA LINEAL</t>
  </si>
  <si>
    <t>ESTUCO (LINEAL)</t>
  </si>
  <si>
    <t>VINILO SOBRE PAÑETE 2 MANOS</t>
  </si>
  <si>
    <t>INSTALACIONES ELECTRICAS</t>
  </si>
  <si>
    <t>SUMINISTRO E INSTALACION PANEL LED INCRUSTADO</t>
  </si>
  <si>
    <t>TOTAL BIBLIOTECA PUBLICA DEL CORREGIMIENTO DE CHICORAL "LUIS CARLOS GALAN SARMIENTO"</t>
  </si>
  <si>
    <t>VALOR COSTOS DIRECTOS</t>
  </si>
  <si>
    <t>IMPREVISTOS</t>
  </si>
  <si>
    <t>SUMINISTROS</t>
  </si>
  <si>
    <t>SUMINISTRO VENTILADORES DE TECHO</t>
  </si>
  <si>
    <t>VALOR TOTAL OBRA</t>
  </si>
  <si>
    <t>VALOR TOTAL OBRA + SUMINISTROS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</si>
</sst>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_-[$$-240A]\ * #,##0.00_-;\-[$$-240A]\ * #,##0.00_-;_-[$$-240A]\ * &quot;-&quot;??_-;_-@_-"/>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
      <sz val="1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79998168889431442"/>
        <bgColor indexed="64"/>
      </patternFill>
    </fill>
  </fills>
  <borders count="8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0">
      <protection locked="0"/>
    </xf>
    <xf numFmtId="0" fontId="37" fillId="0" borderId="0"/>
    <xf numFmtId="0" fontId="38" fillId="0" borderId="0" applyNumberFormat="0" applyFill="0" applyBorder="0" applyAlignment="0" applyProtection="0">
      <alignment vertical="top"/>
      <protection locked="0"/>
    </xf>
    <xf numFmtId="9" fontId="47" fillId="0" borderId="0" applyFont="0" applyFill="0" applyBorder="0" applyAlignment="0" applyProtection="0"/>
  </cellStyleXfs>
  <cellXfs count="315">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0" fontId="39" fillId="0" borderId="33" xfId="73" applyFont="1" applyBorder="1" applyAlignment="1">
      <alignment horizontal="center" vertical="center"/>
    </xf>
    <xf numFmtId="0" fontId="39" fillId="0" borderId="0" xfId="90" applyFont="1"/>
    <xf numFmtId="0" fontId="39" fillId="0" borderId="36" xfId="90" applyFont="1" applyBorder="1"/>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8" xfId="90" applyFont="1" applyBorder="1"/>
    <xf numFmtId="0" fontId="39" fillId="0" borderId="79" xfId="89" applyFont="1" applyBorder="1"/>
    <xf numFmtId="0" fontId="39" fillId="0" borderId="79" xfId="89" applyFont="1" applyBorder="1" applyAlignment="1">
      <alignment horizontal="center"/>
    </xf>
    <xf numFmtId="184" fontId="39" fillId="0" borderId="79" xfId="34" applyNumberFormat="1" applyFont="1" applyBorder="1"/>
    <xf numFmtId="0" fontId="39" fillId="0" borderId="80" xfId="89" applyFont="1" applyBorder="1"/>
    <xf numFmtId="0" fontId="39" fillId="25" borderId="36" xfId="89" applyFont="1" applyFill="1" applyBorder="1"/>
    <xf numFmtId="0" fontId="39" fillId="0" borderId="0" xfId="0" applyFont="1"/>
    <xf numFmtId="0" fontId="39" fillId="0" borderId="37" xfId="0" applyFont="1" applyBorder="1"/>
    <xf numFmtId="0" fontId="39" fillId="0" borderId="36" xfId="0" applyFont="1" applyBorder="1"/>
    <xf numFmtId="0" fontId="42" fillId="0" borderId="55" xfId="0" applyFont="1" applyBorder="1" applyAlignment="1">
      <alignment horizontal="center"/>
    </xf>
    <xf numFmtId="0" fontId="42" fillId="0" borderId="0" xfId="0" applyFont="1" applyAlignment="1">
      <alignment horizontal="center"/>
    </xf>
    <xf numFmtId="0" fontId="39" fillId="0" borderId="59" xfId="0" applyFont="1" applyBorder="1" applyAlignment="1">
      <alignment horizontal="center"/>
    </xf>
    <xf numFmtId="0" fontId="42" fillId="0" borderId="51" xfId="0" applyFont="1" applyBorder="1" applyAlignment="1">
      <alignment horizontal="center"/>
    </xf>
    <xf numFmtId="0" fontId="39" fillId="0" borderId="51" xfId="0" applyFont="1" applyBorder="1" applyAlignment="1">
      <alignment vertical="center"/>
    </xf>
    <xf numFmtId="0" fontId="39" fillId="0" borderId="70" xfId="0" applyFont="1" applyBorder="1" applyAlignment="1">
      <alignment vertical="center"/>
    </xf>
    <xf numFmtId="0" fontId="39" fillId="0" borderId="56" xfId="0" applyFont="1" applyBorder="1" applyAlignment="1">
      <alignment horizontal="center"/>
    </xf>
    <xf numFmtId="0" fontId="39" fillId="0" borderId="55"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9" xfId="0" applyFont="1" applyBorder="1" applyAlignment="1">
      <alignment horizontal="left"/>
    </xf>
    <xf numFmtId="0" fontId="39" fillId="0" borderId="52" xfId="0" applyFont="1" applyBorder="1" applyAlignment="1">
      <alignment horizontal="center"/>
    </xf>
    <xf numFmtId="0" fontId="39" fillId="0" borderId="68" xfId="0" applyFont="1" applyBorder="1" applyAlignment="1">
      <alignment horizontal="center"/>
    </xf>
    <xf numFmtId="0" fontId="39" fillId="0" borderId="27" xfId="0" applyFont="1" applyBorder="1"/>
    <xf numFmtId="0" fontId="39" fillId="0" borderId="31" xfId="0" applyFont="1" applyBorder="1"/>
    <xf numFmtId="0" fontId="39" fillId="0" borderId="66" xfId="0" applyFont="1" applyBorder="1"/>
    <xf numFmtId="0" fontId="39" fillId="0" borderId="56" xfId="0" applyFont="1" applyBorder="1"/>
    <xf numFmtId="0" fontId="39" fillId="0" borderId="55" xfId="0" applyFont="1" applyBorder="1"/>
    <xf numFmtId="0" fontId="39" fillId="0" borderId="54" xfId="0" applyFont="1" applyBorder="1"/>
    <xf numFmtId="0" fontId="39" fillId="0" borderId="11" xfId="0" applyFont="1" applyBorder="1"/>
    <xf numFmtId="0" fontId="39" fillId="0" borderId="12" xfId="0" applyFont="1" applyBorder="1"/>
    <xf numFmtId="0" fontId="45" fillId="24" borderId="67" xfId="0" applyFont="1" applyFill="1" applyBorder="1" applyAlignment="1">
      <alignment horizontal="center" vertical="center"/>
    </xf>
    <xf numFmtId="0" fontId="39" fillId="24" borderId="65" xfId="0" applyFont="1" applyFill="1" applyBorder="1" applyAlignment="1">
      <alignment horizontal="center" vertical="center"/>
    </xf>
    <xf numFmtId="4" fontId="39" fillId="24" borderId="65"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59" xfId="0" applyFont="1" applyBorder="1"/>
    <xf numFmtId="0" fontId="39" fillId="0" borderId="51" xfId="0" applyFont="1" applyBorder="1"/>
    <xf numFmtId="0" fontId="39" fillId="0" borderId="61" xfId="0" applyFont="1" applyBorder="1"/>
    <xf numFmtId="0" fontId="39" fillId="0" borderId="62" xfId="0" applyFont="1" applyBorder="1"/>
    <xf numFmtId="173" fontId="39" fillId="0" borderId="60" xfId="34" applyFont="1" applyBorder="1"/>
    <xf numFmtId="173" fontId="39" fillId="0" borderId="57"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7"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0"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7"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7" xfId="0" applyNumberFormat="1" applyFont="1" applyBorder="1"/>
    <xf numFmtId="43" fontId="39" fillId="24" borderId="57" xfId="0" applyNumberFormat="1" applyFont="1" applyFill="1" applyBorder="1"/>
    <xf numFmtId="0" fontId="39" fillId="0" borderId="52"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3"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8" xfId="0" applyFont="1" applyBorder="1"/>
    <xf numFmtId="0" fontId="39" fillId="0" borderId="79" xfId="0" applyFont="1" applyBorder="1"/>
    <xf numFmtId="0" fontId="39" fillId="0" borderId="80" xfId="0" applyFont="1" applyBorder="1"/>
    <xf numFmtId="0" fontId="39" fillId="28" borderId="18" xfId="74" applyFont="1" applyFill="1" applyBorder="1" applyAlignment="1">
      <alignment horizontal="center" vertical="center"/>
    </xf>
    <xf numFmtId="4" fontId="39" fillId="28" borderId="18" xfId="39" applyNumberFormat="1" applyFont="1" applyFill="1" applyBorder="1" applyAlignment="1">
      <alignment vertical="center" wrapText="1"/>
    </xf>
    <xf numFmtId="167" fontId="39" fillId="28" borderId="18" xfId="62" applyNumberFormat="1" applyFont="1" applyFill="1" applyBorder="1" applyAlignment="1">
      <alignment horizontal="right" vertical="center" wrapText="1"/>
    </xf>
    <xf numFmtId="167" fontId="39" fillId="28" borderId="30" xfId="62" applyNumberFormat="1" applyFont="1" applyFill="1" applyBorder="1" applyAlignment="1">
      <alignment horizontal="right" vertical="center" wrapText="1"/>
    </xf>
    <xf numFmtId="0" fontId="42" fillId="0" borderId="18" xfId="126" applyFont="1" applyBorder="1" applyAlignment="1">
      <alignment horizontal="center" vertical="center" wrapText="1"/>
    </xf>
    <xf numFmtId="0" fontId="42" fillId="24" borderId="18" xfId="73" applyFont="1" applyFill="1" applyBorder="1" applyAlignment="1">
      <alignment vertical="center"/>
    </xf>
    <xf numFmtId="186" fontId="42" fillId="24" borderId="18" xfId="73" applyNumberFormat="1" applyFont="1" applyFill="1" applyBorder="1" applyAlignment="1">
      <alignment vertical="center"/>
    </xf>
    <xf numFmtId="0" fontId="42" fillId="24" borderId="33" xfId="73" applyFont="1" applyFill="1" applyBorder="1" applyAlignment="1">
      <alignment vertical="center"/>
    </xf>
    <xf numFmtId="0" fontId="42" fillId="24" borderId="30" xfId="73" applyFont="1" applyFill="1" applyBorder="1" applyAlignment="1">
      <alignment vertical="center"/>
    </xf>
    <xf numFmtId="0" fontId="42" fillId="28" borderId="33" xfId="73" applyFont="1" applyFill="1" applyBorder="1" applyAlignment="1">
      <alignment horizontal="center" vertical="center"/>
    </xf>
    <xf numFmtId="176" fontId="42" fillId="29" borderId="30" xfId="39" applyNumberFormat="1" applyFont="1" applyFill="1" applyBorder="1" applyAlignment="1">
      <alignment horizontal="right" vertical="center"/>
    </xf>
    <xf numFmtId="186" fontId="42" fillId="24" borderId="30" xfId="73" applyNumberFormat="1" applyFont="1" applyFill="1" applyBorder="1" applyAlignment="1">
      <alignment vertical="center"/>
    </xf>
    <xf numFmtId="201" fontId="42" fillId="30" borderId="40" xfId="73" applyNumberFormat="1" applyFont="1" applyFill="1" applyBorder="1" applyAlignment="1">
      <alignment vertical="center"/>
    </xf>
    <xf numFmtId="9" fontId="42" fillId="0" borderId="18" xfId="255" applyFont="1" applyBorder="1" applyAlignment="1">
      <alignment horizontal="center" vertical="center"/>
    </xf>
    <xf numFmtId="180" fontId="39" fillId="0" borderId="18" xfId="129" applyNumberFormat="1" applyFont="1" applyBorder="1" applyAlignment="1">
      <alignment vertical="center"/>
    </xf>
    <xf numFmtId="180" fontId="42" fillId="0" borderId="18" xfId="129" applyNumberFormat="1" applyFont="1" applyBorder="1" applyAlignment="1">
      <alignment vertical="center"/>
    </xf>
    <xf numFmtId="0" fontId="39" fillId="0" borderId="59" xfId="0" applyFont="1" applyBorder="1" applyAlignment="1">
      <alignment horizontal="center" vertical="center" wrapText="1"/>
    </xf>
    <xf numFmtId="0" fontId="39" fillId="0" borderId="51" xfId="0" applyFont="1" applyBorder="1" applyAlignment="1">
      <alignment horizontal="center" vertical="center" wrapText="1"/>
    </xf>
    <xf numFmtId="0" fontId="39" fillId="0" borderId="61"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18" xfId="128" applyFont="1" applyBorder="1" applyAlignment="1">
      <alignment horizontal="left" vertical="center"/>
    </xf>
    <xf numFmtId="0" fontId="42" fillId="0" borderId="19" xfId="128" applyFont="1" applyBorder="1" applyAlignment="1">
      <alignment horizontal="center" vertical="center"/>
    </xf>
    <xf numFmtId="0" fontId="42" fillId="0" borderId="22" xfId="128" applyFont="1" applyBorder="1" applyAlignment="1">
      <alignment horizontal="center" vertical="center"/>
    </xf>
    <xf numFmtId="0" fontId="42" fillId="0" borderId="23" xfId="128" applyFont="1" applyBorder="1" applyAlignment="1">
      <alignment horizontal="center" vertical="center"/>
    </xf>
    <xf numFmtId="0" fontId="42" fillId="28" borderId="18" xfId="74" applyFont="1" applyFill="1" applyBorder="1" applyAlignment="1">
      <alignment horizontal="left" vertical="center"/>
    </xf>
    <xf numFmtId="0" fontId="42" fillId="29" borderId="21" xfId="73" applyFont="1" applyFill="1" applyBorder="1" applyAlignment="1">
      <alignment horizontal="right" vertical="center"/>
    </xf>
    <xf numFmtId="0" fontId="42" fillId="29" borderId="22" xfId="73" applyFont="1" applyFill="1" applyBorder="1" applyAlignment="1">
      <alignment horizontal="right" vertical="center"/>
    </xf>
    <xf numFmtId="0" fontId="42" fillId="29" borderId="23" xfId="73" applyFont="1" applyFill="1" applyBorder="1" applyAlignment="1">
      <alignment horizontal="right" vertical="center"/>
    </xf>
    <xf numFmtId="0" fontId="42" fillId="30" borderId="46" xfId="73" applyFont="1" applyFill="1" applyBorder="1" applyAlignment="1">
      <alignment horizontal="center" vertical="center"/>
    </xf>
    <xf numFmtId="0" fontId="42" fillId="30" borderId="20" xfId="73" applyFont="1" applyFill="1" applyBorder="1" applyAlignment="1">
      <alignment horizontal="center" vertical="center"/>
    </xf>
    <xf numFmtId="0" fontId="42" fillId="24" borderId="33" xfId="73" applyFont="1" applyFill="1" applyBorder="1" applyAlignment="1">
      <alignment horizontal="right" vertical="center"/>
    </xf>
    <xf numFmtId="0" fontId="42" fillId="24" borderId="18" xfId="73" applyFont="1" applyFill="1" applyBorder="1" applyAlignment="1">
      <alignment horizontal="right" vertical="center"/>
    </xf>
    <xf numFmtId="0" fontId="39" fillId="0" borderId="18" xfId="128" applyFont="1" applyBorder="1" applyAlignment="1">
      <alignment horizontal="left" vertical="center" wrapText="1"/>
    </xf>
    <xf numFmtId="0" fontId="42" fillId="30" borderId="33" xfId="73" applyFont="1" applyFill="1" applyBorder="1" applyAlignment="1">
      <alignment horizontal="center" vertical="center"/>
    </xf>
    <xf numFmtId="0" fontId="42" fillId="30" borderId="18" xfId="73" applyFont="1" applyFill="1" applyBorder="1" applyAlignment="1">
      <alignment horizontal="center" vertical="center"/>
    </xf>
    <xf numFmtId="0" fontId="42" fillId="30" borderId="30" xfId="73" applyFont="1" applyFill="1" applyBorder="1" applyAlignment="1">
      <alignment horizontal="center" vertical="center"/>
    </xf>
    <xf numFmtId="0" fontId="39" fillId="26" borderId="33" xfId="89" applyFont="1" applyFill="1" applyBorder="1" applyAlignment="1">
      <alignment horizontal="center" vertical="center" wrapText="1"/>
    </xf>
    <xf numFmtId="0" fontId="39" fillId="26" borderId="18" xfId="89" applyFont="1" applyFill="1" applyBorder="1" applyAlignment="1">
      <alignment horizontal="center" vertical="center" wrapText="1"/>
    </xf>
    <xf numFmtId="0" fontId="39" fillId="26" borderId="30" xfId="89" applyFont="1" applyFill="1" applyBorder="1" applyAlignment="1">
      <alignment horizontal="center" vertical="center" wrapText="1"/>
    </xf>
    <xf numFmtId="0" fontId="42" fillId="24" borderId="33" xfId="73" applyFont="1" applyFill="1" applyBorder="1" applyAlignment="1">
      <alignment horizontal="left" vertical="center"/>
    </xf>
    <xf numFmtId="0" fontId="42" fillId="24" borderId="18" xfId="73" applyFont="1" applyFill="1" applyBorder="1" applyAlignment="1">
      <alignment horizontal="left" vertical="center"/>
    </xf>
    <xf numFmtId="0" fontId="42" fillId="24" borderId="30" xfId="73" applyFont="1" applyFill="1" applyBorder="1" applyAlignment="1">
      <alignment horizontal="left" vertical="center"/>
    </xf>
    <xf numFmtId="0" fontId="42" fillId="25" borderId="33" xfId="73" applyFont="1" applyFill="1" applyBorder="1" applyAlignment="1">
      <alignment horizontal="center" vertical="center" wrapText="1"/>
    </xf>
    <xf numFmtId="0" fontId="42" fillId="25" borderId="18" xfId="73" applyFont="1" applyFill="1" applyBorder="1" applyAlignment="1">
      <alignment horizontal="center" vertical="center" wrapText="1"/>
    </xf>
    <xf numFmtId="0" fontId="42" fillId="0" borderId="18" xfId="126" applyFont="1" applyBorder="1" applyAlignment="1">
      <alignment horizontal="center" vertical="center" wrapText="1"/>
    </xf>
    <xf numFmtId="4" fontId="42" fillId="25" borderId="18" xfId="73" applyNumberFormat="1" applyFont="1" applyFill="1" applyBorder="1" applyAlignment="1">
      <alignment horizontal="center" vertical="center" wrapText="1"/>
    </xf>
    <xf numFmtId="4" fontId="42" fillId="25" borderId="30" xfId="73" applyNumberFormat="1" applyFont="1" applyFill="1" applyBorder="1" applyAlignment="1">
      <alignment horizontal="center" vertical="center" wrapText="1"/>
    </xf>
    <xf numFmtId="0" fontId="40" fillId="0" borderId="0" xfId="0" applyFont="1" applyAlignment="1">
      <alignment horizontal="left"/>
    </xf>
    <xf numFmtId="0" fontId="39" fillId="0" borderId="81" xfId="89" applyFont="1" applyBorder="1" applyAlignment="1">
      <alignment horizontal="center"/>
    </xf>
    <xf numFmtId="0" fontId="39" fillId="0" borderId="77" xfId="89" applyFont="1" applyBorder="1" applyAlignment="1">
      <alignment horizontal="center"/>
    </xf>
    <xf numFmtId="0" fontId="39" fillId="0" borderId="82" xfId="89" applyFont="1" applyBorder="1" applyAlignment="1">
      <alignment horizontal="center"/>
    </xf>
    <xf numFmtId="0" fontId="42" fillId="0" borderId="56" xfId="130" applyFont="1" applyBorder="1" applyAlignment="1">
      <alignment horizontal="center"/>
    </xf>
    <xf numFmtId="0" fontId="42" fillId="0" borderId="55" xfId="130" applyFont="1" applyBorder="1" applyAlignment="1">
      <alignment horizontal="center"/>
    </xf>
    <xf numFmtId="0" fontId="42" fillId="0" borderId="54" xfId="130" applyFont="1" applyBorder="1" applyAlignment="1">
      <alignment horizontal="center"/>
    </xf>
    <xf numFmtId="0" fontId="39" fillId="0" borderId="13" xfId="130" applyFont="1" applyBorder="1" applyAlignment="1">
      <alignment horizontal="center"/>
    </xf>
    <xf numFmtId="0" fontId="39" fillId="0" borderId="14" xfId="130" applyFont="1" applyBorder="1" applyAlignment="1">
      <alignment horizontal="center"/>
    </xf>
    <xf numFmtId="0" fontId="39" fillId="0" borderId="15" xfId="130" applyFont="1" applyBorder="1" applyAlignment="1">
      <alignment horizontal="center"/>
    </xf>
    <xf numFmtId="0" fontId="39" fillId="27" borderId="32" xfId="89" applyFont="1" applyFill="1" applyBorder="1" applyAlignment="1">
      <alignment horizontal="left" vertical="center" wrapText="1"/>
    </xf>
    <xf numFmtId="0" fontId="39" fillId="27" borderId="29" xfId="89" applyFont="1" applyFill="1" applyBorder="1" applyAlignment="1">
      <alignment horizontal="left" vertical="center" wrapText="1"/>
    </xf>
    <xf numFmtId="0" fontId="39" fillId="27" borderId="35" xfId="89" applyFont="1" applyFill="1" applyBorder="1" applyAlignment="1">
      <alignment horizontal="left" vertical="center" wrapText="1"/>
    </xf>
    <xf numFmtId="0" fontId="39" fillId="27" borderId="33" xfId="89" applyFont="1" applyFill="1" applyBorder="1" applyAlignment="1">
      <alignment horizontal="left" vertical="center" wrapText="1"/>
    </xf>
    <xf numFmtId="0" fontId="39" fillId="27" borderId="18" xfId="89" applyFont="1" applyFill="1" applyBorder="1" applyAlignment="1">
      <alignment horizontal="left" vertical="center" wrapText="1"/>
    </xf>
    <xf numFmtId="0" fontId="39" fillId="27" borderId="30" xfId="89" applyFont="1" applyFill="1" applyBorder="1" applyAlignment="1">
      <alignment horizontal="left" vertical="center" wrapText="1"/>
    </xf>
    <xf numFmtId="0" fontId="39" fillId="27" borderId="18" xfId="0" applyFont="1" applyFill="1" applyBorder="1" applyAlignment="1">
      <alignment horizontal="center" wrapText="1"/>
    </xf>
    <xf numFmtId="0" fontId="39" fillId="0" borderId="73" xfId="253" applyFont="1" applyBorder="1" applyAlignment="1">
      <alignment horizontal="center" vertical="center"/>
    </xf>
    <xf numFmtId="0" fontId="39" fillId="0" borderId="47" xfId="253" applyFont="1" applyBorder="1" applyAlignment="1">
      <alignment horizontal="center" vertical="center"/>
    </xf>
    <xf numFmtId="0" fontId="42" fillId="0" borderId="71"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1"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4" fillId="0" borderId="76" xfId="254" applyFont="1" applyBorder="1" applyAlignment="1" applyProtection="1">
      <alignment horizontal="center"/>
    </xf>
    <xf numFmtId="0" fontId="44" fillId="0" borderId="49" xfId="254" applyFont="1" applyBorder="1" applyAlignment="1" applyProtection="1">
      <alignment horizontal="center"/>
    </xf>
    <xf numFmtId="0" fontId="42" fillId="0" borderId="74" xfId="0" applyFont="1" applyBorder="1" applyAlignment="1">
      <alignment horizontal="center"/>
    </xf>
    <xf numFmtId="0" fontId="42" fillId="0" borderId="55" xfId="0" applyFont="1" applyBorder="1" applyAlignment="1">
      <alignment horizontal="center"/>
    </xf>
    <xf numFmtId="0" fontId="42" fillId="0" borderId="75" xfId="0" applyFont="1" applyBorder="1" applyAlignment="1">
      <alignment horizontal="center"/>
    </xf>
    <xf numFmtId="0" fontId="39" fillId="0" borderId="25" xfId="0" applyFont="1" applyBorder="1" applyAlignment="1">
      <alignment horizontal="center" vertical="center"/>
    </xf>
    <xf numFmtId="0" fontId="45" fillId="24" borderId="34"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6" xfId="0" applyFont="1" applyFill="1" applyBorder="1" applyAlignment="1">
      <alignment horizontal="center" vertical="center" wrapText="1"/>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2" xfId="253" applyFont="1" applyBorder="1" applyAlignment="1">
      <alignment horizontal="center" vertical="center"/>
    </xf>
    <xf numFmtId="0" fontId="39" fillId="0" borderId="48" xfId="253" applyFont="1" applyBorder="1" applyAlignment="1">
      <alignment horizontal="center" vertical="center"/>
    </xf>
    <xf numFmtId="0" fontId="39" fillId="0" borderId="74" xfId="253" applyFont="1" applyBorder="1" applyAlignment="1">
      <alignment horizontal="center" vertical="center"/>
    </xf>
    <xf numFmtId="0" fontId="39" fillId="0" borderId="55" xfId="253" applyFont="1" applyBorder="1" applyAlignment="1">
      <alignment horizontal="center" vertical="center"/>
    </xf>
    <xf numFmtId="0" fontId="39" fillId="0" borderId="54" xfId="253" applyFont="1" applyBorder="1" applyAlignment="1">
      <alignment horizontal="center" vertical="center"/>
    </xf>
    <xf numFmtId="0" fontId="39" fillId="0" borderId="64" xfId="253" applyFont="1" applyBorder="1" applyAlignment="1">
      <alignment horizontal="center" vertical="center"/>
    </xf>
    <xf numFmtId="0" fontId="39" fillId="0" borderId="52" xfId="253" applyFont="1" applyBorder="1" applyAlignment="1">
      <alignment horizontal="center" vertical="center"/>
    </xf>
    <xf numFmtId="0" fontId="39" fillId="0" borderId="68" xfId="253" applyFont="1" applyBorder="1" applyAlignment="1">
      <alignment horizontal="center" vertical="center"/>
    </xf>
    <xf numFmtId="0" fontId="39" fillId="0" borderId="62" xfId="253" applyFont="1" applyBorder="1" applyAlignment="1">
      <alignment horizontal="center" vertical="center"/>
    </xf>
    <xf numFmtId="0" fontId="39" fillId="0" borderId="51" xfId="253" applyFont="1" applyBorder="1" applyAlignment="1">
      <alignment horizontal="center" vertical="center"/>
    </xf>
    <xf numFmtId="0" fontId="39" fillId="0" borderId="70" xfId="253" applyFont="1" applyBorder="1" applyAlignment="1">
      <alignment horizontal="center" vertical="center"/>
    </xf>
    <xf numFmtId="0" fontId="39" fillId="0" borderId="64" xfId="0" applyFont="1" applyBorder="1" applyAlignment="1">
      <alignment horizontal="center" vertical="center"/>
    </xf>
    <xf numFmtId="0" fontId="39" fillId="0" borderId="52" xfId="0" applyFont="1" applyBorder="1" applyAlignment="1">
      <alignment horizontal="center" vertical="center"/>
    </xf>
    <xf numFmtId="0" fontId="39" fillId="0" borderId="68" xfId="0" applyFont="1" applyBorder="1" applyAlignment="1">
      <alignment horizontal="center" vertical="center"/>
    </xf>
    <xf numFmtId="0" fontId="39" fillId="24" borderId="27" xfId="0" applyFont="1" applyFill="1" applyBorder="1" applyAlignment="1">
      <alignment horizontal="center" vertical="center"/>
    </xf>
    <xf numFmtId="0" fontId="39" fillId="24" borderId="66"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5" fillId="24" borderId="34" xfId="0" applyFont="1" applyFill="1" applyBorder="1" applyAlignment="1">
      <alignment horizontal="center" vertical="center"/>
    </xf>
    <xf numFmtId="0" fontId="45" fillId="24" borderId="26" xfId="0" applyFont="1" applyFill="1" applyBorder="1" applyAlignment="1">
      <alignment horizontal="center" vertical="center"/>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4" xfId="0" applyFont="1" applyFill="1" applyBorder="1" applyAlignment="1">
      <alignment horizontal="center"/>
    </xf>
    <xf numFmtId="0" fontId="42" fillId="24" borderId="63"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58" xfId="0" applyFont="1" applyBorder="1"/>
    <xf numFmtId="2" fontId="39" fillId="0" borderId="58"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58"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1" xfId="0" applyFont="1" applyBorder="1" applyAlignment="1">
      <alignment horizontal="center"/>
    </xf>
    <xf numFmtId="0" fontId="40" fillId="0" borderId="77" xfId="0" applyFont="1" applyBorder="1" applyAlignment="1">
      <alignment horizontal="center"/>
    </xf>
    <xf numFmtId="0" fontId="40" fillId="0" borderId="82"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3"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8" xfId="34" applyNumberFormat="1" applyFont="1" applyBorder="1" applyAlignment="1">
      <alignment horizontal="center"/>
    </xf>
    <xf numFmtId="43" fontId="39" fillId="0" borderId="28" xfId="34" applyNumberFormat="1" applyFont="1" applyBorder="1" applyAlignment="1">
      <alignment horizontal="center"/>
    </xf>
  </cellXfs>
  <cellStyles count="256">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xfId="255" builtinId="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file:///C:\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Users/MARIA%20PAULA%20VEGA/Desktop/ALCALDIA%20ESPINAL/CONTRATOS%202026/PROCESO%20BIBLIOTECAS%202026/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BASE DE DATOS DE PRECIOS"/>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ó&gt;????j0$?#???j_$?#???LÓu????"/>
      <sheetName val="INSUMOS"/>
      <sheetName val="EQUIPOS"/>
      <sheetName val="TRANS"/>
      <sheetName val="CUADRI"/>
      <sheetName val="EQUI"/>
      <sheetName val="resum96"/>
      <sheetName val="MATERIALES Y RECURSOS"/>
      <sheetName val="CORTE DE OBRA N° 1"/>
      <sheetName val="memoria"/>
      <sheetName val="memoria 1"/>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ow r="2">
          <cell r="A2">
            <v>0</v>
          </cell>
        </row>
      </sheetData>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A2">
            <v>0</v>
          </cell>
        </row>
      </sheetData>
      <sheetData sheetId="1054">
        <row r="2">
          <cell r="A2">
            <v>0</v>
          </cell>
        </row>
      </sheetData>
      <sheetData sheetId="1055"/>
      <sheetData sheetId="1056" refreshError="1"/>
      <sheetData sheetId="1057" refreshError="1"/>
      <sheetData sheetId="1058" refreshError="1"/>
      <sheetData sheetId="1059" refreshError="1"/>
      <sheetData sheetId="1060" refreshError="1"/>
      <sheetData sheetId="1061"/>
      <sheetData sheetId="1062" refreshError="1"/>
      <sheetData sheetId="1063"/>
      <sheetData sheetId="1064">
        <row r="2">
          <cell r="A2">
            <v>0</v>
          </cell>
        </row>
      </sheetData>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v>0</v>
          </cell>
        </row>
      </sheetData>
      <sheetData sheetId="1080"/>
      <sheetData sheetId="1081"/>
      <sheetData sheetId="1082"/>
      <sheetData sheetId="1083">
        <row r="2">
          <cell r="A2">
            <v>0</v>
          </cell>
        </row>
      </sheetData>
      <sheetData sheetId="1084"/>
      <sheetData sheetId="1085"/>
      <sheetData sheetId="1086"/>
      <sheetData sheetId="1087">
        <row r="2">
          <cell r="A2">
            <v>0</v>
          </cell>
        </row>
      </sheetData>
      <sheetData sheetId="1088"/>
      <sheetData sheetId="1089"/>
      <sheetData sheetId="1090">
        <row r="2">
          <cell r="A2">
            <v>0</v>
          </cell>
        </row>
      </sheetData>
      <sheetData sheetId="1091">
        <row r="2">
          <cell r="A2">
            <v>0</v>
          </cell>
        </row>
      </sheetData>
      <sheetData sheetId="1092"/>
      <sheetData sheetId="1093"/>
      <sheetData sheetId="1094"/>
      <sheetData sheetId="1095"/>
      <sheetData sheetId="1096"/>
      <sheetData sheetId="1097"/>
      <sheetData sheetId="1098">
        <row r="2">
          <cell r="A2">
            <v>0</v>
          </cell>
        </row>
      </sheetData>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ow r="2">
          <cell r="A2">
            <v>0</v>
          </cell>
        </row>
      </sheetData>
      <sheetData sheetId="1158">
        <row r="2">
          <cell r="A2">
            <v>0</v>
          </cell>
        </row>
      </sheetData>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row r="2">
          <cell r="A2">
            <v>0</v>
          </cell>
        </row>
      </sheetData>
      <sheetData sheetId="1174">
        <row r="2">
          <cell r="A2">
            <v>0</v>
          </cell>
        </row>
      </sheetData>
      <sheetData sheetId="1175"/>
      <sheetData sheetId="1176">
        <row r="2">
          <cell r="A2">
            <v>0</v>
          </cell>
        </row>
      </sheetData>
      <sheetData sheetId="1177"/>
      <sheetData sheetId="1178"/>
      <sheetData sheetId="1179"/>
      <sheetData sheetId="1180"/>
      <sheetData sheetId="1181">
        <row r="2">
          <cell r="A2">
            <v>0</v>
          </cell>
        </row>
      </sheetData>
      <sheetData sheetId="1182">
        <row r="2">
          <cell r="A2">
            <v>0</v>
          </cell>
        </row>
      </sheetData>
      <sheetData sheetId="1183"/>
      <sheetData sheetId="1184"/>
      <sheetData sheetId="1185"/>
      <sheetData sheetId="1186"/>
      <sheetData sheetId="1187"/>
      <sheetData sheetId="1188"/>
      <sheetData sheetId="1189"/>
      <sheetData sheetId="1190"/>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sheetData sheetId="1206"/>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5">
          <cell r="B5" t="str">
            <v>T1</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B2">
            <v>100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5">
          <cell r="B5" t="str">
            <v>T1</v>
          </cell>
        </row>
      </sheetData>
      <sheetData sheetId="1308">
        <row r="2">
          <cell r="B2">
            <v>100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sheetData sheetId="1314"/>
      <sheetData sheetId="1315">
        <row r="5">
          <cell r="B5" t="str">
            <v>T1</v>
          </cell>
        </row>
      </sheetData>
      <sheetData sheetId="1316">
        <row r="2">
          <cell r="B2">
            <v>100</v>
          </cell>
        </row>
      </sheetData>
      <sheetData sheetId="1317">
        <row r="2">
          <cell r="A2">
            <v>0</v>
          </cell>
        </row>
      </sheetData>
      <sheetData sheetId="1318">
        <row r="2">
          <cell r="A2">
            <v>0</v>
          </cell>
        </row>
      </sheetData>
      <sheetData sheetId="1319">
        <row r="5">
          <cell r="B5" t="str">
            <v>T1</v>
          </cell>
        </row>
      </sheetData>
      <sheetData sheetId="1320">
        <row r="2">
          <cell r="B2">
            <v>100</v>
          </cell>
        </row>
      </sheetData>
      <sheetData sheetId="1321">
        <row r="2">
          <cell r="A2">
            <v>0</v>
          </cell>
        </row>
      </sheetData>
      <sheetData sheetId="1322">
        <row r="2">
          <cell r="A2">
            <v>0</v>
          </cell>
        </row>
      </sheetData>
      <sheetData sheetId="1323"/>
      <sheetData sheetId="1324"/>
      <sheetData sheetId="1325"/>
      <sheetData sheetId="1326"/>
      <sheetData sheetId="1327">
        <row r="5">
          <cell r="B5" t="str">
            <v>T1</v>
          </cell>
        </row>
      </sheetData>
      <sheetData sheetId="1328">
        <row r="2">
          <cell r="B2">
            <v>100</v>
          </cell>
        </row>
      </sheetData>
      <sheetData sheetId="1329">
        <row r="2">
          <cell r="A2">
            <v>0</v>
          </cell>
        </row>
      </sheetData>
      <sheetData sheetId="1330">
        <row r="2">
          <cell r="A2">
            <v>0</v>
          </cell>
        </row>
      </sheetData>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ow r="2">
          <cell r="A2">
            <v>0</v>
          </cell>
        </row>
      </sheetData>
      <sheetData sheetId="1390">
        <row r="2">
          <cell r="A2">
            <v>0</v>
          </cell>
        </row>
      </sheetData>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row r="2">
          <cell r="A2">
            <v>0</v>
          </cell>
        </row>
      </sheetData>
      <sheetData sheetId="1406">
        <row r="2">
          <cell r="A2">
            <v>0</v>
          </cell>
        </row>
      </sheetData>
      <sheetData sheetId="1407"/>
      <sheetData sheetId="1408">
        <row r="2">
          <cell r="A2">
            <v>0</v>
          </cell>
        </row>
      </sheetData>
      <sheetData sheetId="1409"/>
      <sheetData sheetId="1410"/>
      <sheetData sheetId="1411"/>
      <sheetData sheetId="1412"/>
      <sheetData sheetId="1413">
        <row r="2">
          <cell r="A2">
            <v>0</v>
          </cell>
        </row>
      </sheetData>
      <sheetData sheetId="1414">
        <row r="2">
          <cell r="A2">
            <v>0</v>
          </cell>
        </row>
      </sheetData>
      <sheetData sheetId="1415"/>
      <sheetData sheetId="1416"/>
      <sheetData sheetId="1417"/>
      <sheetData sheetId="1418"/>
      <sheetData sheetId="1419"/>
      <sheetData sheetId="1420"/>
      <sheetData sheetId="1421"/>
      <sheetData sheetId="1422"/>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sheetData sheetId="1431"/>
      <sheetData sheetId="1432">
        <row r="2">
          <cell r="A2">
            <v>0</v>
          </cell>
        </row>
      </sheetData>
      <sheetData sheetId="1433"/>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sheetData sheetId="1481">
        <row r="2">
          <cell r="A2">
            <v>0</v>
          </cell>
        </row>
      </sheetData>
      <sheetData sheetId="1482">
        <row r="2">
          <cell r="A2">
            <v>0</v>
          </cell>
        </row>
      </sheetData>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row r="2">
          <cell r="A2">
            <v>0</v>
          </cell>
        </row>
      </sheetData>
      <sheetData sheetId="1493">
        <row r="2">
          <cell r="A2">
            <v>0</v>
          </cell>
        </row>
      </sheetData>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row r="2">
          <cell r="A2">
            <v>0</v>
          </cell>
        </row>
      </sheetData>
      <sheetData sheetId="1509">
        <row r="2">
          <cell r="A2">
            <v>0</v>
          </cell>
        </row>
      </sheetData>
      <sheetData sheetId="1510"/>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sheetData sheetId="1520"/>
      <sheetData sheetId="1521"/>
      <sheetData sheetId="1522"/>
      <sheetData sheetId="1523"/>
      <sheetData sheetId="1524"/>
      <sheetData sheetId="1525"/>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sheetData sheetId="1541"/>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5">
          <cell r="B5" t="str">
            <v>T1</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B2">
            <v>100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5">
          <cell r="B5" t="str">
            <v>T1</v>
          </cell>
        </row>
      </sheetData>
      <sheetData sheetId="1643">
        <row r="2">
          <cell r="B2">
            <v>100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sheetData sheetId="1649"/>
      <sheetData sheetId="1650">
        <row r="5">
          <cell r="B5" t="str">
            <v>T1</v>
          </cell>
        </row>
      </sheetData>
      <sheetData sheetId="1651">
        <row r="2">
          <cell r="B2">
            <v>100</v>
          </cell>
        </row>
      </sheetData>
      <sheetData sheetId="1652">
        <row r="2">
          <cell r="A2">
            <v>0</v>
          </cell>
        </row>
      </sheetData>
      <sheetData sheetId="1653">
        <row r="2">
          <cell r="A2">
            <v>0</v>
          </cell>
        </row>
      </sheetData>
      <sheetData sheetId="1654">
        <row r="5">
          <cell r="B5" t="str">
            <v>T1</v>
          </cell>
        </row>
      </sheetData>
      <sheetData sheetId="1655">
        <row r="2">
          <cell r="B2">
            <v>100</v>
          </cell>
        </row>
      </sheetData>
      <sheetData sheetId="1656">
        <row r="2">
          <cell r="A2">
            <v>0</v>
          </cell>
        </row>
      </sheetData>
      <sheetData sheetId="1657">
        <row r="2">
          <cell r="A2">
            <v>0</v>
          </cell>
        </row>
      </sheetData>
      <sheetData sheetId="1658"/>
      <sheetData sheetId="1659"/>
      <sheetData sheetId="1660"/>
      <sheetData sheetId="1661"/>
      <sheetData sheetId="1662">
        <row r="5">
          <cell r="B5" t="str">
            <v>T1</v>
          </cell>
        </row>
      </sheetData>
      <sheetData sheetId="1663">
        <row r="2">
          <cell r="B2">
            <v>100</v>
          </cell>
        </row>
      </sheetData>
      <sheetData sheetId="1664">
        <row r="2">
          <cell r="A2">
            <v>0</v>
          </cell>
        </row>
      </sheetData>
      <sheetData sheetId="1665">
        <row r="2">
          <cell r="A2">
            <v>0</v>
          </cell>
        </row>
      </sheetData>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row r="2">
          <cell r="A2">
            <v>0</v>
          </cell>
        </row>
      </sheetData>
      <sheetData sheetId="1683"/>
      <sheetData sheetId="1684">
        <row r="2">
          <cell r="A2">
            <v>0</v>
          </cell>
        </row>
      </sheetData>
      <sheetData sheetId="1685"/>
      <sheetData sheetId="1686"/>
      <sheetData sheetId="1687"/>
      <sheetData sheetId="1688"/>
      <sheetData sheetId="1689">
        <row r="2">
          <cell r="A2">
            <v>0</v>
          </cell>
        </row>
      </sheetData>
      <sheetData sheetId="1690"/>
      <sheetData sheetId="1691"/>
      <sheetData sheetId="1692"/>
      <sheetData sheetId="1693" refreshError="1"/>
      <sheetData sheetId="1694" refreshError="1"/>
      <sheetData sheetId="1695" refreshError="1"/>
      <sheetData sheetId="1696">
        <row r="2">
          <cell r="A2">
            <v>0</v>
          </cell>
        </row>
      </sheetData>
      <sheetData sheetId="1697"/>
      <sheetData sheetId="1698">
        <row r="2">
          <cell r="A2">
            <v>0</v>
          </cell>
        </row>
      </sheetData>
      <sheetData sheetId="1699"/>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efreshError="1"/>
      <sheetData sheetId="1708" refreshError="1"/>
      <sheetData sheetId="1709"/>
      <sheetData sheetId="1710" refreshError="1"/>
      <sheetData sheetId="1711">
        <row r="2">
          <cell r="A2">
            <v>0</v>
          </cell>
        </row>
      </sheetData>
      <sheetData sheetId="1712"/>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refreshError="1"/>
      <sheetData sheetId="1737" refreshError="1"/>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refreshError="1"/>
      <sheetData sheetId="1761" refreshError="1"/>
      <sheetData sheetId="1762" refreshError="1"/>
      <sheetData sheetId="1763" refreshError="1"/>
      <sheetData sheetId="1764" refreshError="1"/>
      <sheetData sheetId="1765" refreshError="1"/>
      <sheetData sheetId="1766"/>
      <sheetData sheetId="1767" refreshError="1"/>
      <sheetData sheetId="1768" refreshError="1"/>
      <sheetData sheetId="1769" refreshError="1"/>
      <sheetData sheetId="1770" refreshError="1"/>
      <sheetData sheetId="1771" refreshError="1"/>
      <sheetData sheetId="1772" refreshError="1"/>
      <sheetData sheetId="1773" refreshError="1"/>
      <sheetData sheetId="1774"/>
      <sheetData sheetId="1775"/>
      <sheetData sheetId="177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ES%20DE%201995%20-%2019"/>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COMENTARIO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EJECUTIVO"/>
      <sheetName val="ACC.EJECUTIVO-OCT-02"/>
      <sheetName val="EJEC-AGO-2002"/>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V%C3%ADnculoExternoRecuperado1"/>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CUADRO"/>
      <sheetName val="SCV-036-2002"/>
      <sheetName val="OFERTA ECON"/>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Users\JoseGabriel\Downloads\Ví"/>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3"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4"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5"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6"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7"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8"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9"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0"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1"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2" refreshError="1"/>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refreshError="1"/>
      <sheetData sheetId="111" refreshError="1"/>
      <sheetData sheetId="112" refreshError="1"/>
      <sheetData sheetId="113" refreshError="1"/>
      <sheetData sheetId="114"/>
      <sheetData sheetId="115"/>
      <sheetData sheetId="116"/>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row r="33">
          <cell r="C33">
            <v>0.77967625899280601</v>
          </cell>
        </row>
      </sheetData>
      <sheetData sheetId="235"/>
      <sheetData sheetId="236">
        <row r="168">
          <cell r="D168">
            <v>10046</v>
          </cell>
        </row>
      </sheetData>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ow r="33">
          <cell r="C33">
            <v>0.77967625899280601</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ow r="1">
          <cell r="A1" t="str">
            <v>ITEM</v>
          </cell>
        </row>
      </sheetData>
      <sheetData sheetId="396">
        <row r="1">
          <cell r="A1" t="str">
            <v>EQUIPO</v>
          </cell>
        </row>
      </sheetData>
      <sheetData sheetId="397">
        <row r="1">
          <cell r="A1" t="str">
            <v>ADMINISTRACION</v>
          </cell>
        </row>
      </sheetData>
      <sheetData sheetId="398"/>
      <sheetData sheetId="399"/>
      <sheetData sheetId="400">
        <row r="33">
          <cell r="C33">
            <v>0.77967625899280601</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refreshError="1"/>
      <sheetData sheetId="582" refreshError="1"/>
      <sheetData sheetId="583"/>
      <sheetData sheetId="584" refreshError="1"/>
      <sheetData sheetId="585" refreshError="1"/>
      <sheetData sheetId="586" refreshError="1"/>
      <sheetData sheetId="587" refreshError="1"/>
      <sheetData sheetId="588"/>
      <sheetData sheetId="589" refreshError="1"/>
      <sheetData sheetId="590" refreshError="1"/>
      <sheetData sheetId="591"/>
      <sheetData sheetId="592"/>
      <sheetData sheetId="593" refreshError="1"/>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sheetData sheetId="1017" refreshError="1"/>
      <sheetData sheetId="1018"/>
      <sheetData sheetId="1019"/>
      <sheetData sheetId="1020" refreshError="1"/>
      <sheetData sheetId="1021" refreshError="1"/>
      <sheetData sheetId="1022" refreshError="1"/>
      <sheetData sheetId="1023" refreshError="1"/>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sheetData sheetId="1205"/>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row r="1">
          <cell r="A1" t="str">
            <v>INSTITUTO NACIONAL DE VIAS</v>
          </cell>
        </row>
      </sheetData>
      <sheetData sheetId="1363" refreshError="1"/>
      <sheetData sheetId="1364" refreshError="1"/>
      <sheetData sheetId="1365"/>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sheetData sheetId="1401"/>
      <sheetData sheetId="1402"/>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sheetData sheetId="1635">
        <row r="168">
          <cell r="D168">
            <v>0.16</v>
          </cell>
        </row>
      </sheetData>
      <sheetData sheetId="1636"/>
      <sheetData sheetId="1637">
        <row r="7">
          <cell r="B7">
            <v>1</v>
          </cell>
        </row>
      </sheetData>
      <sheetData sheetId="1638">
        <row r="33">
          <cell r="G33">
            <v>0.59504299999999999</v>
          </cell>
        </row>
      </sheetData>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row r="8">
          <cell r="A8">
            <v>2.1</v>
          </cell>
        </row>
      </sheetData>
      <sheetData sheetId="2412">
        <row r="8">
          <cell r="A8">
            <v>3.1</v>
          </cell>
        </row>
      </sheetData>
      <sheetData sheetId="2413"/>
      <sheetData sheetId="2414"/>
      <sheetData sheetId="2415"/>
      <sheetData sheetId="2416"/>
      <sheetData sheetId="2417"/>
      <sheetData sheetId="2418">
        <row r="3">
          <cell r="A3">
            <v>1</v>
          </cell>
        </row>
      </sheetData>
      <sheetData sheetId="2419"/>
      <sheetData sheetId="2420"/>
      <sheetData sheetId="2421"/>
      <sheetData sheetId="2422"/>
      <sheetData sheetId="2423"/>
      <sheetData sheetId="2424" refreshError="1"/>
      <sheetData sheetId="2425">
        <row r="1">
          <cell r="A1" t="str">
            <v>LISTADO DE INSUMOS GENERAL</v>
          </cell>
        </row>
      </sheetData>
      <sheetData sheetId="2426" refreshError="1"/>
      <sheetData sheetId="2427"/>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refreshError="1"/>
      <sheetData sheetId="2637"/>
      <sheetData sheetId="2638"/>
      <sheetData sheetId="2639" refreshError="1"/>
      <sheetData sheetId="2640" refreshError="1"/>
      <sheetData sheetId="2641" refreshError="1"/>
      <sheetData sheetId="2642" refreshError="1"/>
      <sheetData sheetId="2643"/>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sheetData sheetId="2690"/>
      <sheetData sheetId="2691"/>
      <sheetData sheetId="2692"/>
      <sheetData sheetId="2693"/>
      <sheetData sheetId="2694"/>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sheetData sheetId="2776"/>
      <sheetData sheetId="2777"/>
      <sheetData sheetId="2778"/>
      <sheetData sheetId="2779"/>
      <sheetData sheetId="2780"/>
      <sheetData sheetId="2781"/>
      <sheetData sheetId="2782" refreshError="1"/>
      <sheetData sheetId="2783" refreshError="1"/>
      <sheetData sheetId="2784" refreshError="1"/>
      <sheetData sheetId="2785" refreshError="1"/>
      <sheetData sheetId="2786" refreshError="1"/>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sheetData sheetId="2800" refreshError="1"/>
      <sheetData sheetId="2801" refreshError="1"/>
      <sheetData sheetId="2802" refreshError="1"/>
      <sheetData sheetId="2803"/>
      <sheetData sheetId="2804" refreshError="1"/>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row r="1">
          <cell r="A1" t="str">
            <v>EQUIPO</v>
          </cell>
        </row>
      </sheetData>
      <sheetData sheetId="2830"/>
      <sheetData sheetId="283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sheetData sheetId="2938"/>
      <sheetData sheetId="2939"/>
      <sheetData sheetId="2940">
        <row r="3">
          <cell r="A3">
            <v>1</v>
          </cell>
        </row>
      </sheetData>
      <sheetData sheetId="2941"/>
      <sheetData sheetId="2942"/>
      <sheetData sheetId="2943"/>
      <sheetData sheetId="2944"/>
      <sheetData sheetId="2945"/>
      <sheetData sheetId="2946">
        <row r="1">
          <cell r="A1" t="str">
            <v>LISTADO DE INSUMOS GENERAL</v>
          </cell>
        </row>
      </sheetData>
      <sheetData sheetId="2947"/>
      <sheetData sheetId="2948"/>
      <sheetData sheetId="2949"/>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row r="5">
          <cell r="E5" t="str">
            <v>CANTIDAD</v>
          </cell>
        </row>
      </sheetData>
      <sheetData sheetId="3179">
        <row r="5">
          <cell r="E5" t="str">
            <v>CANTIDAD</v>
          </cell>
        </row>
      </sheetData>
      <sheetData sheetId="3180">
        <row r="5">
          <cell r="E5" t="str">
            <v>CANTIDAD</v>
          </cell>
        </row>
      </sheetData>
      <sheetData sheetId="3181">
        <row r="5">
          <cell r="E5" t="str">
            <v>CANTIDAD</v>
          </cell>
        </row>
      </sheetData>
      <sheetData sheetId="3182">
        <row r="5">
          <cell r="E5" t="str">
            <v>CANTIDAD</v>
          </cell>
        </row>
      </sheetData>
      <sheetData sheetId="3183">
        <row r="5">
          <cell r="E5" t="str">
            <v>CANTIDAD</v>
          </cell>
        </row>
      </sheetData>
      <sheetData sheetId="3184">
        <row r="5">
          <cell r="E5" t="str">
            <v>CANTIDAD</v>
          </cell>
        </row>
      </sheetData>
      <sheetData sheetId="3185">
        <row r="5">
          <cell r="E5" t="str">
            <v>CANTIDAD</v>
          </cell>
        </row>
      </sheetData>
      <sheetData sheetId="3186">
        <row r="5">
          <cell r="E5" t="str">
            <v>CANTIDAD</v>
          </cell>
        </row>
      </sheetData>
      <sheetData sheetId="3187">
        <row r="5">
          <cell r="E5" t="str">
            <v>CANTIDAD</v>
          </cell>
        </row>
      </sheetData>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row r="16">
          <cell r="A16" t="str">
            <v>ABONO 10-30-10</v>
          </cell>
        </row>
      </sheetData>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refreshError="1"/>
      <sheetData sheetId="3423" refreshError="1"/>
      <sheetData sheetId="3424" refreshError="1"/>
      <sheetData sheetId="3425" refreshError="1"/>
      <sheetData sheetId="3426" refreshError="1"/>
      <sheetData sheetId="3427" refreshError="1"/>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refreshError="1"/>
      <sheetData sheetId="3451" refreshError="1"/>
      <sheetData sheetId="3452" refreshError="1"/>
      <sheetData sheetId="3453" refreshError="1"/>
      <sheetData sheetId="3454" refreshError="1"/>
      <sheetData sheetId="3455" refreshError="1"/>
      <sheetData sheetId="3456"/>
      <sheetData sheetId="3457" refreshError="1"/>
      <sheetData sheetId="3458" refreshError="1"/>
      <sheetData sheetId="3459"/>
      <sheetData sheetId="3460" refreshError="1"/>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sheetData sheetId="3509" refreshError="1"/>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refreshError="1"/>
      <sheetData sheetId="3547" refreshError="1"/>
      <sheetData sheetId="3548" refreshError="1"/>
      <sheetData sheetId="3549"/>
      <sheetData sheetId="3550"/>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sheetData sheetId="3560"/>
      <sheetData sheetId="3561"/>
      <sheetData sheetId="3562" refreshError="1"/>
      <sheetData sheetId="3563" refreshError="1"/>
      <sheetData sheetId="3564"/>
      <sheetData sheetId="3565" refreshError="1"/>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refreshError="1"/>
      <sheetData sheetId="3579" refreshError="1"/>
      <sheetData sheetId="3580" refreshError="1"/>
      <sheetData sheetId="3581" refreshError="1"/>
      <sheetData sheetId="3582" refreshError="1"/>
      <sheetData sheetId="3583"/>
      <sheetData sheetId="3584"/>
      <sheetData sheetId="3585"/>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sheetData sheetId="3610" refreshError="1"/>
      <sheetData sheetId="361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row r="1">
          <cell r="A1" t="str">
            <v>INSTITUTO NACIONAL DE VIAS</v>
          </cell>
        </row>
      </sheetData>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row r="1">
          <cell r="A1" t="str">
            <v>ITEM</v>
          </cell>
        </row>
      </sheetData>
      <sheetData sheetId="3907">
        <row r="1">
          <cell r="A1" t="str">
            <v>EQUIPO</v>
          </cell>
        </row>
      </sheetData>
      <sheetData sheetId="3908">
        <row r="1">
          <cell r="A1" t="str">
            <v>ADMINISTRACION</v>
          </cell>
        </row>
      </sheetData>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row r="1">
          <cell r="A1" t="str">
            <v>ITEM</v>
          </cell>
        </row>
      </sheetData>
      <sheetData sheetId="3928">
        <row r="1">
          <cell r="A1" t="str">
            <v>EQUIPO</v>
          </cell>
        </row>
      </sheetData>
      <sheetData sheetId="3929">
        <row r="1">
          <cell r="A1" t="str">
            <v>ADMINISTRACION</v>
          </cell>
        </row>
      </sheetData>
      <sheetData sheetId="3930"/>
      <sheetData sheetId="3931"/>
      <sheetData sheetId="3932"/>
      <sheetData sheetId="3933"/>
      <sheetData sheetId="3934"/>
      <sheetData sheetId="3935">
        <row r="1">
          <cell r="A1" t="str">
            <v>ITEM</v>
          </cell>
        </row>
      </sheetData>
      <sheetData sheetId="3936">
        <row r="1">
          <cell r="A1" t="str">
            <v>ADMINISTRACION</v>
          </cell>
        </row>
      </sheetData>
      <sheetData sheetId="3937"/>
      <sheetData sheetId="3938"/>
      <sheetData sheetId="3939"/>
      <sheetData sheetId="3940"/>
      <sheetData sheetId="3941"/>
      <sheetData sheetId="3942"/>
      <sheetData sheetId="3943"/>
      <sheetData sheetId="3944">
        <row r="1">
          <cell r="A1" t="str">
            <v>ITEM</v>
          </cell>
        </row>
      </sheetData>
      <sheetData sheetId="3945">
        <row r="1">
          <cell r="A1" t="str">
            <v>EQUIPO</v>
          </cell>
        </row>
      </sheetData>
      <sheetData sheetId="3946">
        <row r="1">
          <cell r="A1" t="str">
            <v>ADMINISTRACION</v>
          </cell>
        </row>
      </sheetData>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ow r="1">
          <cell r="C1">
            <v>0.2</v>
          </cell>
        </row>
      </sheetData>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refreshError="1"/>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refreshError="1"/>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sheetData sheetId="4251"/>
      <sheetData sheetId="4252"/>
      <sheetData sheetId="4253"/>
      <sheetData sheetId="4254"/>
      <sheetData sheetId="4255" refreshError="1"/>
      <sheetData sheetId="4256" refreshError="1"/>
      <sheetData sheetId="4257" refreshError="1"/>
      <sheetData sheetId="4258"/>
      <sheetData sheetId="4259"/>
      <sheetData sheetId="4260"/>
      <sheetData sheetId="4261" refreshError="1"/>
      <sheetData sheetId="4262" refreshError="1"/>
      <sheetData sheetId="4263"/>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sheetData sheetId="4340"/>
      <sheetData sheetId="4341"/>
      <sheetData sheetId="4342"/>
      <sheetData sheetId="4343"/>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sheetData sheetId="5158"/>
      <sheetData sheetId="5159" refreshError="1"/>
      <sheetData sheetId="5160" refreshError="1"/>
      <sheetData sheetId="5161" refreshError="1"/>
      <sheetData sheetId="5162" refreshError="1"/>
      <sheetData sheetId="5163" refreshError="1"/>
      <sheetData sheetId="5164" refreshError="1"/>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8">
          <cell r="D8" t="str">
            <v>P. ALBAÑILERIA</v>
          </cell>
        </row>
      </sheetData>
      <sheetData sheetId="5179">
        <row r="12">
          <cell r="A12" t="str">
            <v>COSTOS DE TRANSPORTE</v>
          </cell>
        </row>
      </sheetData>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sheetData sheetId="5522"/>
      <sheetData sheetId="5523" refreshError="1"/>
      <sheetData sheetId="5524"/>
      <sheetData sheetId="5525" refreshError="1"/>
      <sheetData sheetId="5526"/>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sheetData sheetId="5567"/>
      <sheetData sheetId="5568"/>
      <sheetData sheetId="5569"/>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sheetData sheetId="5585"/>
      <sheetData sheetId="5586"/>
      <sheetData sheetId="5587"/>
      <sheetData sheetId="5588"/>
      <sheetData sheetId="5589"/>
      <sheetData sheetId="5590"/>
      <sheetData sheetId="5591"/>
      <sheetData sheetId="5592"/>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sheetData sheetId="5629">
        <row r="1">
          <cell r="A1" t="str">
            <v>ITEM</v>
          </cell>
        </row>
      </sheetData>
      <sheetData sheetId="5630">
        <row r="1">
          <cell r="A1" t="str">
            <v>EQUIPO</v>
          </cell>
        </row>
      </sheetData>
      <sheetData sheetId="5631">
        <row r="1">
          <cell r="A1" t="str">
            <v>ADMINISTRACION</v>
          </cell>
        </row>
      </sheetData>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sheetData sheetId="5806"/>
      <sheetData sheetId="5807" refreshError="1"/>
      <sheetData sheetId="5808" refreshError="1"/>
      <sheetData sheetId="5809"/>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sheetData sheetId="5849"/>
      <sheetData sheetId="5850"/>
      <sheetData sheetId="5851"/>
      <sheetData sheetId="5852"/>
      <sheetData sheetId="5853"/>
      <sheetData sheetId="5854"/>
      <sheetData sheetId="5855"/>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refreshError="1"/>
      <sheetData sheetId="5892" refreshError="1"/>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row r="1">
          <cell r="A1" t="str">
            <v>INSTITUTO NACIONAL DE VIAS</v>
          </cell>
        </row>
      </sheetData>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refreshError="1"/>
      <sheetData sheetId="5982"/>
      <sheetData sheetId="5983"/>
      <sheetData sheetId="5984"/>
      <sheetData sheetId="5985"/>
      <sheetData sheetId="5986"/>
      <sheetData sheetId="5987"/>
      <sheetData sheetId="5988"/>
      <sheetData sheetId="5989"/>
      <sheetData sheetId="5990"/>
      <sheetData sheetId="5991"/>
      <sheetData sheetId="5992">
        <row r="52">
          <cell r="B52" t="str">
            <v>ANTICIPO</v>
          </cell>
        </row>
      </sheetData>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sheetData sheetId="6020"/>
      <sheetData sheetId="6021"/>
      <sheetData sheetId="6022"/>
      <sheetData sheetId="6023">
        <row r="33">
          <cell r="C33">
            <v>0.77967625899280601</v>
          </cell>
        </row>
      </sheetData>
      <sheetData sheetId="6024"/>
      <sheetData sheetId="6025"/>
      <sheetData sheetId="6026"/>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ow r="4">
          <cell r="E4" t="str">
            <v>GUPCO</v>
          </cell>
        </row>
      </sheetData>
      <sheetData sheetId="6271"/>
      <sheetData sheetId="6272"/>
      <sheetData sheetId="6273"/>
      <sheetData sheetId="6274" refreshError="1"/>
      <sheetData sheetId="6275" refreshError="1"/>
      <sheetData sheetId="6276" refreshError="1"/>
      <sheetData sheetId="6277" refreshError="1"/>
      <sheetData sheetId="6278" refreshError="1"/>
      <sheetData sheetId="6279" refreshError="1"/>
      <sheetData sheetId="6280"/>
      <sheetData sheetId="6281"/>
      <sheetData sheetId="6282" refreshError="1"/>
      <sheetData sheetId="6283"/>
      <sheetData sheetId="6284"/>
      <sheetData sheetId="6285"/>
      <sheetData sheetId="6286"/>
      <sheetData sheetId="6287"/>
      <sheetData sheetId="6288"/>
      <sheetData sheetId="6289"/>
      <sheetData sheetId="6290"/>
      <sheetData sheetId="6291"/>
      <sheetData sheetId="6292" refreshError="1"/>
      <sheetData sheetId="6293" refreshError="1"/>
      <sheetData sheetId="6294" refreshError="1"/>
      <sheetData sheetId="6295">
        <row r="2">
          <cell r="A2" t="str">
            <v>(ºF)</v>
          </cell>
        </row>
      </sheetData>
      <sheetData sheetId="6296"/>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sheetData sheetId="6308"/>
      <sheetData sheetId="6309" refreshError="1"/>
      <sheetData sheetId="6310" refreshError="1"/>
      <sheetData sheetId="6311"/>
      <sheetData sheetId="6312" refreshError="1"/>
      <sheetData sheetId="6313" refreshError="1"/>
      <sheetData sheetId="6314"/>
      <sheetData sheetId="6315" refreshError="1"/>
      <sheetData sheetId="6316"/>
      <sheetData sheetId="6317"/>
      <sheetData sheetId="6318"/>
      <sheetData sheetId="6319"/>
      <sheetData sheetId="6320"/>
      <sheetData sheetId="6321"/>
      <sheetData sheetId="6322" refreshError="1"/>
      <sheetData sheetId="6323"/>
      <sheetData sheetId="6324" refreshError="1"/>
      <sheetData sheetId="6325"/>
      <sheetData sheetId="6326" refreshError="1"/>
      <sheetData sheetId="6327" refreshError="1"/>
      <sheetData sheetId="6328" refreshError="1"/>
      <sheetData sheetId="6329"/>
      <sheetData sheetId="6330"/>
      <sheetData sheetId="6331"/>
      <sheetData sheetId="6332"/>
      <sheetData sheetId="6333"/>
      <sheetData sheetId="6334"/>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sheetData sheetId="6387"/>
      <sheetData sheetId="6388"/>
      <sheetData sheetId="6389"/>
      <sheetData sheetId="6390"/>
      <sheetData sheetId="6391"/>
      <sheetData sheetId="6392"/>
      <sheetData sheetId="6393"/>
      <sheetData sheetId="6394"/>
      <sheetData sheetId="6395"/>
      <sheetData sheetId="6396" refreshError="1"/>
      <sheetData sheetId="6397" refreshError="1"/>
      <sheetData sheetId="6398" refreshError="1"/>
      <sheetData sheetId="6399" refreshError="1"/>
      <sheetData sheetId="6400" refreshError="1"/>
      <sheetData sheetId="6401" refreshError="1"/>
      <sheetData sheetId="6402" refreshError="1"/>
      <sheetData sheetId="6403"/>
      <sheetData sheetId="6404"/>
      <sheetData sheetId="6405"/>
      <sheetData sheetId="6406"/>
      <sheetData sheetId="6407"/>
      <sheetData sheetId="6408"/>
      <sheetData sheetId="6409"/>
      <sheetData sheetId="6410"/>
      <sheetData sheetId="6411"/>
      <sheetData sheetId="6412"/>
      <sheetData sheetId="6413"/>
      <sheetData sheetId="6414" refreshError="1"/>
      <sheetData sheetId="6415" refreshError="1"/>
      <sheetData sheetId="6416" refreshError="1"/>
      <sheetData sheetId="6417" refreshError="1"/>
      <sheetData sheetId="6418" refreshError="1"/>
      <sheetData sheetId="6419"/>
      <sheetData sheetId="6420"/>
      <sheetData sheetId="6421" refreshError="1"/>
      <sheetData sheetId="6422"/>
      <sheetData sheetId="6423">
        <row r="4">
          <cell r="B4">
            <v>39886</v>
          </cell>
        </row>
      </sheetData>
      <sheetData sheetId="6424"/>
      <sheetData sheetId="6425"/>
      <sheetData sheetId="6426"/>
      <sheetData sheetId="6427"/>
      <sheetData sheetId="6428"/>
      <sheetData sheetId="6429"/>
      <sheetData sheetId="6430">
        <row r="4">
          <cell r="B4">
            <v>39886</v>
          </cell>
        </row>
      </sheetData>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refreshError="1"/>
      <sheetData sheetId="6458" refreshError="1"/>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refreshError="1"/>
      <sheetData sheetId="6481"/>
      <sheetData sheetId="6482"/>
      <sheetData sheetId="6483"/>
      <sheetData sheetId="6484" refreshError="1"/>
      <sheetData sheetId="6485"/>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sheetData sheetId="6559"/>
      <sheetData sheetId="6560"/>
      <sheetData sheetId="6561"/>
      <sheetData sheetId="6562">
        <row r="4">
          <cell r="E4" t="str">
            <v>GUPCO</v>
          </cell>
        </row>
      </sheetData>
      <sheetData sheetId="6563"/>
      <sheetData sheetId="6564"/>
      <sheetData sheetId="6565"/>
      <sheetData sheetId="6566"/>
      <sheetData sheetId="6567"/>
      <sheetData sheetId="6568" refreshError="1"/>
      <sheetData sheetId="6569"/>
      <sheetData sheetId="6570" refreshError="1"/>
      <sheetData sheetId="6571"/>
      <sheetData sheetId="6572" refreshError="1"/>
      <sheetData sheetId="6573" refreshError="1"/>
      <sheetData sheetId="6574" refreshError="1"/>
      <sheetData sheetId="6575" refreshError="1"/>
      <sheetData sheetId="6576"/>
      <sheetData sheetId="6577"/>
      <sheetData sheetId="6578"/>
      <sheetData sheetId="6579"/>
      <sheetData sheetId="6580"/>
      <sheetData sheetId="6581" refreshError="1"/>
      <sheetData sheetId="6582" refreshError="1"/>
      <sheetData sheetId="6583" refreshError="1"/>
      <sheetData sheetId="6584" refreshError="1"/>
      <sheetData sheetId="6585" refreshError="1"/>
      <sheetData sheetId="6586" refreshError="1"/>
      <sheetData sheetId="6587" refreshError="1"/>
      <sheetData sheetId="6588"/>
      <sheetData sheetId="6589"/>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refreshError="1"/>
      <sheetData sheetId="6716"/>
      <sheetData sheetId="6717" refreshError="1"/>
      <sheetData sheetId="6718"/>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sheetData sheetId="6734"/>
      <sheetData sheetId="6735"/>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refreshError="1"/>
      <sheetData sheetId="6774"/>
      <sheetData sheetId="6775"/>
      <sheetData sheetId="6776"/>
      <sheetData sheetId="6777"/>
      <sheetData sheetId="6778"/>
      <sheetData sheetId="6779"/>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sheetData sheetId="6851"/>
      <sheetData sheetId="6852">
        <row r="6">
          <cell r="AB6">
            <v>40179</v>
          </cell>
        </row>
      </sheetData>
      <sheetData sheetId="6853"/>
      <sheetData sheetId="6854"/>
      <sheetData sheetId="6855"/>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sheetData sheetId="7074"/>
      <sheetData sheetId="7075" refreshError="1"/>
      <sheetData sheetId="7076" refreshError="1"/>
      <sheetData sheetId="7077" refreshError="1"/>
      <sheetData sheetId="7078" refreshError="1"/>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refreshError="1"/>
      <sheetData sheetId="7304">
        <row r="1">
          <cell r="A1" t="str">
            <v>Name</v>
          </cell>
        </row>
      </sheetData>
      <sheetData sheetId="7305"/>
      <sheetData sheetId="7306"/>
      <sheetData sheetId="7307"/>
      <sheetData sheetId="7308"/>
      <sheetData sheetId="7309"/>
      <sheetData sheetId="7310"/>
      <sheetData sheetId="7311"/>
      <sheetData sheetId="7312"/>
      <sheetData sheetId="7313" refreshError="1"/>
      <sheetData sheetId="7314" refreshError="1"/>
      <sheetData sheetId="7315"/>
      <sheetData sheetId="7316" refreshError="1"/>
      <sheetData sheetId="7317" refreshError="1"/>
      <sheetData sheetId="7318" refreshError="1"/>
      <sheetData sheetId="7319" refreshError="1"/>
      <sheetData sheetId="7320"/>
      <sheetData sheetId="7321"/>
      <sheetData sheetId="7322">
        <row r="6">
          <cell r="A6" t="str">
            <v>CONTRATISTA:</v>
          </cell>
        </row>
      </sheetData>
      <sheetData sheetId="7323" refreshError="1"/>
      <sheetData sheetId="7324" refreshError="1"/>
      <sheetData sheetId="7325" refreshError="1"/>
      <sheetData sheetId="7326"/>
      <sheetData sheetId="7327"/>
      <sheetData sheetId="7328"/>
      <sheetData sheetId="7329"/>
      <sheetData sheetId="7330"/>
      <sheetData sheetId="7331"/>
      <sheetData sheetId="7332"/>
      <sheetData sheetId="7333"/>
      <sheetData sheetId="7334" refreshError="1"/>
      <sheetData sheetId="7335" refreshError="1"/>
      <sheetData sheetId="7336"/>
      <sheetData sheetId="7337"/>
      <sheetData sheetId="7338"/>
      <sheetData sheetId="7339"/>
      <sheetData sheetId="7340"/>
      <sheetData sheetId="7341"/>
      <sheetData sheetId="7342"/>
      <sheetData sheetId="7343"/>
      <sheetData sheetId="7344"/>
      <sheetData sheetId="7345"/>
      <sheetData sheetId="7346">
        <row r="47">
          <cell r="H47">
            <v>17098.051632633331</v>
          </cell>
        </row>
      </sheetData>
      <sheetData sheetId="7347">
        <row r="47">
          <cell r="H47">
            <v>13407.454219619998</v>
          </cell>
        </row>
      </sheetData>
      <sheetData sheetId="7348">
        <row r="47">
          <cell r="H47">
            <v>13178.048204541665</v>
          </cell>
        </row>
      </sheetData>
      <sheetData sheetId="7349">
        <row r="47">
          <cell r="H47">
            <v>19729.199486104168</v>
          </cell>
        </row>
      </sheetData>
      <sheetData sheetId="7350">
        <row r="47">
          <cell r="H47">
            <v>38405.002915416662</v>
          </cell>
        </row>
      </sheetData>
      <sheetData sheetId="7351">
        <row r="47">
          <cell r="H47">
            <v>41159.979021230996</v>
          </cell>
        </row>
      </sheetData>
      <sheetData sheetId="7352">
        <row r="47">
          <cell r="H47">
            <v>16020</v>
          </cell>
        </row>
      </sheetData>
      <sheetData sheetId="7353">
        <row r="47">
          <cell r="H47">
            <v>11675</v>
          </cell>
        </row>
      </sheetData>
      <sheetData sheetId="7354">
        <row r="47">
          <cell r="H47">
            <v>382683.1643235588</v>
          </cell>
        </row>
      </sheetData>
      <sheetData sheetId="7355">
        <row r="47">
          <cell r="H47">
            <v>27108.482479999999</v>
          </cell>
        </row>
      </sheetData>
      <sheetData sheetId="7356">
        <row r="47">
          <cell r="H47">
            <v>18945.0351992</v>
          </cell>
        </row>
      </sheetData>
      <sheetData sheetId="7357">
        <row r="47">
          <cell r="H47">
            <v>88016.225274879995</v>
          </cell>
        </row>
      </sheetData>
      <sheetData sheetId="7358">
        <row r="47">
          <cell r="H47">
            <v>11296.680928966078</v>
          </cell>
        </row>
      </sheetData>
      <sheetData sheetId="7359">
        <row r="47">
          <cell r="H47">
            <v>19660.483631249997</v>
          </cell>
        </row>
      </sheetData>
      <sheetData sheetId="7360">
        <row r="47">
          <cell r="H47">
            <v>19660.483631249997</v>
          </cell>
        </row>
      </sheetData>
      <sheetData sheetId="7361">
        <row r="47">
          <cell r="H47">
            <v>19660.483631249997</v>
          </cell>
        </row>
      </sheetData>
      <sheetData sheetId="7362">
        <row r="47">
          <cell r="H47">
            <v>39947.116768272004</v>
          </cell>
        </row>
      </sheetData>
      <sheetData sheetId="7363">
        <row r="47">
          <cell r="H47">
            <v>37450.421970255004</v>
          </cell>
        </row>
      </sheetData>
      <sheetData sheetId="7364">
        <row r="47">
          <cell r="H47">
            <v>5631.4338221939006</v>
          </cell>
        </row>
      </sheetData>
      <sheetData sheetId="7365">
        <row r="47">
          <cell r="H47">
            <v>29691.867138751997</v>
          </cell>
        </row>
      </sheetData>
      <sheetData sheetId="7366">
        <row r="47">
          <cell r="H47">
            <v>10601.359883464</v>
          </cell>
        </row>
      </sheetData>
      <sheetData sheetId="7367">
        <row r="47">
          <cell r="H47">
            <v>16440.07876665</v>
          </cell>
        </row>
      </sheetData>
      <sheetData sheetId="7368">
        <row r="47">
          <cell r="H47">
            <v>7502.6541280530009</v>
          </cell>
        </row>
      </sheetData>
      <sheetData sheetId="7369">
        <row r="47">
          <cell r="H47">
            <v>63269.394041350002</v>
          </cell>
        </row>
      </sheetData>
      <sheetData sheetId="7370">
        <row r="47">
          <cell r="H47">
            <v>38708.912732384997</v>
          </cell>
        </row>
      </sheetData>
      <sheetData sheetId="7371">
        <row r="47">
          <cell r="H47">
            <v>30140.654422727453</v>
          </cell>
        </row>
      </sheetData>
      <sheetData sheetId="7372">
        <row r="47">
          <cell r="H47">
            <v>39628.094655192057</v>
          </cell>
        </row>
      </sheetData>
      <sheetData sheetId="7373">
        <row r="47">
          <cell r="H47">
            <v>38729.542446049003</v>
          </cell>
        </row>
      </sheetData>
      <sheetData sheetId="7374">
        <row r="47">
          <cell r="H47">
            <v>7116.936965586</v>
          </cell>
        </row>
      </sheetData>
      <sheetData sheetId="7375">
        <row r="47">
          <cell r="H47">
            <v>9391.2743470000005</v>
          </cell>
        </row>
      </sheetData>
      <sheetData sheetId="7376">
        <row r="47">
          <cell r="H47">
            <v>8500.0189065630984</v>
          </cell>
        </row>
      </sheetData>
      <sheetData sheetId="7377">
        <row r="47">
          <cell r="H47">
            <v>32499.094423904498</v>
          </cell>
        </row>
      </sheetData>
      <sheetData sheetId="7378">
        <row r="47">
          <cell r="H47">
            <v>51817.028777055006</v>
          </cell>
        </row>
      </sheetData>
      <sheetData sheetId="7379">
        <row r="47">
          <cell r="H47">
            <v>55430.1575333</v>
          </cell>
        </row>
      </sheetData>
      <sheetData sheetId="7380">
        <row r="47">
          <cell r="H47">
            <v>25786.003498499998</v>
          </cell>
        </row>
      </sheetData>
      <sheetData sheetId="7381">
        <row r="47">
          <cell r="H47">
            <v>21993.806973733335</v>
          </cell>
        </row>
      </sheetData>
      <sheetData sheetId="7382"/>
      <sheetData sheetId="7383"/>
      <sheetData sheetId="7384"/>
      <sheetData sheetId="7385"/>
      <sheetData sheetId="7386"/>
      <sheetData sheetId="7387"/>
      <sheetData sheetId="7388">
        <row r="47">
          <cell r="H47">
            <v>21941.348275</v>
          </cell>
        </row>
      </sheetData>
      <sheetData sheetId="7389">
        <row r="47">
          <cell r="H47">
            <v>576269.26239999989</v>
          </cell>
        </row>
      </sheetData>
      <sheetData sheetId="7390">
        <row r="48">
          <cell r="H48">
            <v>640370.66537874995</v>
          </cell>
        </row>
      </sheetData>
      <sheetData sheetId="7391">
        <row r="49">
          <cell r="H49">
            <v>83961.133243064003</v>
          </cell>
        </row>
      </sheetData>
      <sheetData sheetId="7392">
        <row r="47">
          <cell r="H47">
            <v>14670.136122054002</v>
          </cell>
        </row>
      </sheetData>
      <sheetData sheetId="7393">
        <row r="47">
          <cell r="H47">
            <v>9078.6352040999991</v>
          </cell>
        </row>
      </sheetData>
      <sheetData sheetId="7394">
        <row r="51">
          <cell r="H51">
            <v>117309.4992738</v>
          </cell>
        </row>
      </sheetData>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HP\AppData\Local\Microso"/>
      <sheetName val="\Users\USUARIO\Downloads\a  aaI"/>
      <sheetName val="Hoja1 (2)"/>
      <sheetName val="Hoja1 (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 ACTA FINAL + MODIFICATORIA "/>
      <sheetName val="_aCCIDENTES_DE_1995___1996_xl_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8"/>
      <sheetName val="INDICE"/>
      <sheetName val="_aCCIDENTES_DE_1995___1996_x_11"/>
      <sheetName val="_aCCIDENTES_DE_1995___1996_xl_9"/>
      <sheetName val="_aCCIDENTES_DE_1995___1996_x_10"/>
      <sheetName val="Hoja2"/>
      <sheetName val="CANT OBRA"/>
      <sheetName val="\Users\ANDRES FELIPE MUÑOZ\Down"/>
      <sheetName val="Base_Muestras"/>
      <sheetName val="Formulario_N°_4"/>
      <sheetName val="HISTORICOS FUEL OIL EXP"/>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_aCCIDENTES_DE_1995___1996_x_14"/>
      <sheetName val="_aCCIDENTES_DE_1995___1996_x_12"/>
      <sheetName val="_aCCIDENTES_DE_1995___1996_x_13"/>
      <sheetName val="MAT"/>
      <sheetName val="HER"/>
      <sheetName val="PER"/>
      <sheetName val="TRANS"/>
      <sheetName val="_aCCIDENTES_DE_1995___1996_x_16"/>
      <sheetName val="_aCCIDENTES_DE_1995___1996_x_15"/>
      <sheetName val="_aCCIDENTES_DE_1995___1996_x_17"/>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ar_Dise"/>
      <sheetName val="\E\a  aaInformación GRUPO 4\A M"/>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MATERIAL"/>
      <sheetName val="aactividad"/>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_aCCIDENTES_DE_1995___1996_x_18"/>
      <sheetName val="_aCCIDENTES_DE_1995___1996_x_20"/>
      <sheetName val="_aCCIDENTES_DE_1995___1996_x_19"/>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sheetData sheetId="341"/>
      <sheetData sheetId="342" refreshError="1"/>
      <sheetData sheetId="343"/>
      <sheetData sheetId="344"/>
      <sheetData sheetId="345"/>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refreshError="1"/>
      <sheetData sheetId="676" refreshError="1"/>
      <sheetData sheetId="677"/>
      <sheetData sheetId="678"/>
      <sheetData sheetId="679"/>
      <sheetData sheetId="680"/>
      <sheetData sheetId="681"/>
      <sheetData sheetId="682"/>
      <sheetData sheetId="683"/>
      <sheetData sheetId="684"/>
      <sheetData sheetId="685"/>
      <sheetData sheetId="686"/>
      <sheetData sheetId="687"/>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refreshError="1"/>
      <sheetData sheetId="1357" refreshError="1"/>
      <sheetData sheetId="1358"/>
      <sheetData sheetId="1359" refreshError="1"/>
      <sheetData sheetId="1360"/>
      <sheetData sheetId="1361"/>
      <sheetData sheetId="1362"/>
      <sheetData sheetId="1363"/>
      <sheetData sheetId="1364" refreshError="1"/>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efreshError="1"/>
      <sheetData sheetId="1390"/>
      <sheetData sheetId="1391" refreshError="1"/>
      <sheetData sheetId="1392"/>
      <sheetData sheetId="1393"/>
      <sheetData sheetId="1394"/>
      <sheetData sheetId="1395" refreshError="1"/>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refreshError="1"/>
      <sheetData sheetId="1425"/>
      <sheetData sheetId="1426"/>
      <sheetData sheetId="1427"/>
      <sheetData sheetId="1428"/>
      <sheetData sheetId="1429"/>
      <sheetData sheetId="1430"/>
      <sheetData sheetId="1431"/>
      <sheetData sheetId="1432"/>
      <sheetData sheetId="1433"/>
      <sheetData sheetId="1434"/>
      <sheetData sheetId="1435"/>
      <sheetData sheetId="1436" refreshError="1"/>
      <sheetData sheetId="1437"/>
      <sheetData sheetId="1438"/>
      <sheetData sheetId="1439"/>
      <sheetData sheetId="1440"/>
      <sheetData sheetId="1441"/>
      <sheetData sheetId="1442"/>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OCTUBRE"/>
      <sheetName val="ESTADO FINANCIERO"/>
      <sheetName val="BASE DATOS"/>
      <sheetName val="TARIFAS"/>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actividad"/>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Base Muestras"/>
      <sheetName val="[aCCIDENTES DE 1995 - 1996.xl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Users\avargase\AppData\Local\M"/>
      <sheetName val="\\Escritorio\amv 2011\a  aaInfo"/>
      <sheetName val="\Mini HP Enero 2015\Proyectos i"/>
      <sheetName val="\C\Users\avargase\AppData\Local"/>
      <sheetName val="\Volumes\USB PIOLIN\Escritorio\"/>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COSTOS UNITARIOS"/>
      <sheetName val="CA-2909"/>
      <sheetName val="Formulario_N°_4"/>
      <sheetName val="APU"/>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Hoja1 (2)"/>
      <sheetName val="Hoja1 (3)"/>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NDRES FELIPE MUÑOZ\Down"/>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refreshError="1"/>
      <sheetData sheetId="56" refreshError="1"/>
      <sheetData sheetId="57"/>
      <sheetData sheetId="58" refreshError="1"/>
      <sheetData sheetId="59"/>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Materiales"/>
      <sheetName val="Cuadrillas"/>
      <sheetName val="Concretos y morteros"/>
      <sheetName val="Equipo"/>
      <sheetName val="Datos iniciales "/>
      <sheetName val="Transporte"/>
      <sheetName val="a%20%20aaInformación"/>
      <sheetName val="Informacion"/>
      <sheetName val="aCCIDENTES DE 1995 - 1996"/>
      <sheetName val="a%20%20aaInformaci%C3%B3n"/>
      <sheetName val="BASES"/>
      <sheetName val="CDItem"/>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Users\USUARIO\Downloads\MANTEN"/>
      <sheetName val="Formulario N° 4"/>
      <sheetName val="CONT_ADI"/>
      <sheetName val="INDICMICROEMP"/>
      <sheetName val="INDICE"/>
      <sheetName val="\I\I\MANTENIMIENTO RUTA 1001_MA"/>
      <sheetName val="\Users\Personal\Downloads\MANTE"/>
      <sheetName val="TOTALES"/>
      <sheetName val="Datos"/>
      <sheetName val="Jornal"/>
      <sheetName val="\G\I\MANTENIMIENTO RUTA 1001_MA"/>
      <sheetName val="\D\MANTENIMIENTO RUTA 1001_MARZ"/>
      <sheetName val="\G\D\MANTENIMIENTO RUTA 1001_MA"/>
      <sheetName val="#REF"/>
      <sheetName val="Fornato 6"/>
      <sheetName val="[a  aaInformación]__cceficien_4"/>
      <sheetName val="[a  aaInformación]__cceficien_2"/>
      <sheetName val="[a  aaInformación]__cceficien_3"/>
      <sheetName val="[a  aaInformación]//cceficien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ANEL"/>
      <sheetName val="Res-Accide-10"/>
      <sheetName val="precios-básicos2002"/>
      <sheetName val="[a  aaInformación]__cceficien_5"/>
      <sheetName val="[a  aaInformación]__cceficien_6"/>
      <sheetName val="[a  aaInformación]__cceficien_8"/>
      <sheetName val="[a  aaInformación]__cceficien_7"/>
      <sheetName val="[a  aaInformación]__cceficien_9"/>
      <sheetName val="INFORME SEMANAL"/>
      <sheetName val="AVANCE SEMANAL"/>
      <sheetName val="CLIMA mes"/>
      <sheetName val="REG FOTO"/>
      <sheetName val="SISOMA"/>
      <sheetName val="M.O."/>
      <sheetName val="[a  aaInformación]__cceficie_11"/>
      <sheetName val="[a  aaInformación]__cceficie_10"/>
      <sheetName val="[a  aaInformación]__cceficie_13"/>
      <sheetName val="[a  aaInformación]__cceficie_12"/>
      <sheetName val="Base Datos"/>
      <sheetName val="ITEMS"/>
      <sheetName val="[a  aaInformación]__cceficie_15"/>
      <sheetName val="[a  aaInformación]__cceficie_14"/>
      <sheetName val="Emboquillar"/>
      <sheetName val="Acometidacobrerígido"/>
      <sheetName val="Acometidatoma"/>
      <sheetName val="Acometidahasta1&quot;"/>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AiuApoSaraBrut2000.xl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Materiales"/>
      <sheetName val="Cuadrillas"/>
      <sheetName val="Concretos y morteros"/>
      <sheetName val="Equipo"/>
      <sheetName val="Datos iniciales "/>
      <sheetName val="Transporte"/>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PRECI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adicionales"/>
      <sheetName val="inicio"/>
      <sheetName val="INSUMOS"/>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ow r="2">
          <cell r="R2">
            <v>0</v>
          </cell>
        </row>
      </sheetData>
      <sheetData sheetId="98"/>
      <sheetData sheetId="99"/>
      <sheetData sheetId="100"/>
      <sheetData sheetId="101"/>
      <sheetData sheetId="102"/>
      <sheetData sheetId="103"/>
      <sheetData sheetId="104"/>
      <sheetData sheetId="105"/>
      <sheetData sheetId="106"/>
      <sheetData sheetId="107"/>
      <sheetData sheetId="108"/>
      <sheetData sheetId="109">
        <row r="2">
          <cell r="R2">
            <v>0</v>
          </cell>
        </row>
      </sheetData>
      <sheetData sheetId="110"/>
      <sheetData sheetId="111"/>
      <sheetData sheetId="112"/>
      <sheetData sheetId="113"/>
      <sheetData sheetId="114"/>
      <sheetData sheetId="115">
        <row r="2">
          <cell r="R2">
            <v>0</v>
          </cell>
        </row>
      </sheetData>
      <sheetData sheetId="116"/>
      <sheetData sheetId="117"/>
      <sheetData sheetId="118"/>
      <sheetData sheetId="119"/>
      <sheetData sheetId="120"/>
      <sheetData sheetId="121"/>
      <sheetData sheetId="122"/>
      <sheetData sheetId="123"/>
      <sheetData sheetId="124"/>
      <sheetData sheetId="125"/>
      <sheetData sheetId="126"/>
      <sheetData sheetId="127">
        <row r="2">
          <cell r="R2">
            <v>0</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ow r="2">
          <cell r="R2">
            <v>0</v>
          </cell>
        </row>
      </sheetData>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Análisis de precios"/>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FLUJO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HOJA BASE"/>
      <sheetName val="Civil work"/>
      <sheetName val="LISTADO APU"/>
      <sheetName val="Hoja3"/>
      <sheetName val="Hoja1"/>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nal"/>
      <sheetName val="COSTOS OFICINA"/>
      <sheetName val="COSTOS CAMPAMENTO"/>
      <sheetName val="CANT OBRA"/>
      <sheetName val="PERSONAL"/>
      <sheetName val="BASE"/>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SUB_APU6"/>
      <sheetName val="Cantidades_de_Obra6"/>
      <sheetName val="Itemes_Renovación1"/>
      <sheetName val="experiencia especifica"/>
      <sheetName val="experiencia general"/>
      <sheetName val="FORMULARIO N° 14"/>
      <sheetName val="FORMULARIO N°7"/>
      <sheetName val="contrato en ejecución"/>
      <sheetName val="Calculo capacidad residual"/>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TABL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2103mar%20.xls"/>
      <sheetName val="Equipo"/>
      <sheetName val="materiales"/>
      <sheetName val="otros"/>
      <sheetName val="TARIFAS"/>
      <sheetName val="Personalizar"/>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INDICE"/>
      <sheetName val="DISTANCIA"/>
      <sheetName val="PERSONAL"/>
      <sheetName val="ELECTRICO"/>
      <sheetName val="Vuelta"/>
      <sheetName val="Análisis de precios"/>
      <sheetName val="Hoja1"/>
      <sheetName val="BASE"/>
      <sheetName val="1_Preliminares"/>
      <sheetName val="M.Obra"/>
      <sheetName val="días habiles 2015"/>
      <sheetName val="INS"/>
      <sheetName val="Ppto"/>
      <sheetName val="Plan auditoría"/>
      <sheetName val="ManoDeObra"/>
      <sheetName val="Actual Data (MAP)"/>
      <sheetName val="Actual Data (STX)"/>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CODCONST"/>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RESUPUESTO"/>
      <sheetName val="ESTADO VÍA-CRIT.TECNICO"/>
      <sheetName val="SUB APU"/>
      <sheetName val="Summary"/>
      <sheetName val="TRANSPORTE"/>
      <sheetName val="Listas"/>
      <sheetName val="Excavación Mat. Común Estacione"/>
      <sheetName val="Demolición Pavimento"/>
      <sheetName val="Insum"/>
      <sheetName val="Equipo"/>
      <sheetName val="PUNITARIOS%20PARA%20241201%202S"/>
      <sheetName val="RELACION ME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GCB2000"/>
      <sheetName val="A. P. U."/>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A.P.U"/>
      <sheetName val=" Liquidacion de Obra por Tramos"/>
      <sheetName val="LISTA DE PRECIOS"/>
      <sheetName val="062"/>
      <sheetName val="Listado"/>
      <sheetName val="REC-COD,"/>
      <sheetName val="Lp"/>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5. ELECTRICO"/>
      <sheetName val="2,2,6,1 Pilotes 0,30"/>
      <sheetName val="UNITARIOS"/>
      <sheetName val="THE"/>
      <sheetName val="ATHE"/>
      <sheetName val="Requisición1"/>
      <sheetName val="Bajadas"/>
      <sheetName val="OCTUBR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NARIÑO"/>
      <sheetName val="TABLA_2008"/>
      <sheetName val="DEST. MEDIOS"/>
      <sheetName val="COMBUASF"/>
      <sheetName val="BALCRUDO"/>
      <sheetName val="CARGASPROC."/>
      <sheetName val="G L P  FINAL"/>
      <sheetName val="skj452"/>
      <sheetName val="ita878"/>
      <sheetName val="aea-944"/>
      <sheetName val="dub-823"/>
      <sheetName val="gpi 526"/>
      <sheetName val="xxj617"/>
      <sheetName val="sng_855"/>
      <sheetName val="vea 374"/>
      <sheetName val="hfb024"/>
      <sheetName val="paj825"/>
      <sheetName val="glvc"/>
      <sheetName val="mdo"/>
      <sheetName val="equip"/>
      <sheetName val="mat"/>
      <sheetName val="CIRCUITOS CODENSA"/>
      <sheetName val="SALARIOS"/>
      <sheetName val="APU NO PREVISTO"/>
      <sheetName val="PPTA (3)"/>
      <sheetName val="PPTA (2)"/>
      <sheetName val="PPTA"/>
      <sheetName val="materiales"/>
      <sheetName val="otros"/>
      <sheetName val="BALANCE"/>
      <sheetName val="ITEMS NO REVISTOS"/>
      <sheetName val="APU ELECTRICOS"/>
      <sheetName val="ESTADO_VÍA-CRIT_TECNICO"/>
      <sheetName val="PERSONAL"/>
      <sheetName val="Tarifa MT"/>
      <sheetName val="PREACTA Y CONTRATISTAS"/>
      <sheetName val="costos oficina"/>
      <sheetName val="costos campamento"/>
      <sheetName val="días habiles 2015"/>
      <sheetName val="7.1.8.1.1"/>
      <sheetName val="Hoja2"/>
      <sheetName val="Cuadr."/>
      <sheetName val="PUNITARIOS PARA 241201 2S.xls"/>
      <sheetName val="OBRAS SES"/>
      <sheetName val="inst"/>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CONT_ADI"/>
      <sheetName val="c2_5y2_613"/>
      <sheetName val="c2_5y2_612"/>
      <sheetName val="c2_5y2_611"/>
      <sheetName val="Proveedores y acreedores"/>
      <sheetName val="ESTADO_RED_TEC14"/>
      <sheetName val="PUNITARIOS_PARA_241201_2S14"/>
      <sheetName val="PR_114"/>
      <sheetName val="PREACTA_1014"/>
      <sheetName val="PREACTA_914"/>
      <sheetName val="c2_5y2_614"/>
      <sheetName val="PREACTA_63"/>
      <sheetName val="TABLA_20083"/>
      <sheetName val="PLAN DE INVERSION ANTICIPO"/>
      <sheetName val="inv mensual"/>
      <sheetName val="borrador flujo inv"/>
      <sheetName val="social-ambiental"/>
      <sheetName val="AU"/>
      <sheetName val="TABLAS"/>
      <sheetName val="Lista APU"/>
      <sheetName val="2004"/>
      <sheetName val="LISTA DE MATERIALES"/>
      <sheetName val="for 6"/>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sheetData sheetId="29"/>
      <sheetData sheetId="30" refreshError="1"/>
      <sheetData sheetId="31" refreshError="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sheetData sheetId="89"/>
      <sheetData sheetId="90"/>
      <sheetData sheetId="91"/>
      <sheetData sheetId="92"/>
      <sheetData sheetId="93"/>
      <sheetData sheetId="94"/>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ow r="48">
          <cell r="E48">
            <v>0</v>
          </cell>
        </row>
      </sheetData>
      <sheetData sheetId="175"/>
      <sheetData sheetId="176"/>
      <sheetData sheetId="177" refreshError="1"/>
      <sheetData sheetId="178" refreshError="1"/>
      <sheetData sheetId="179">
        <row r="48">
          <cell r="E48">
            <v>0</v>
          </cell>
        </row>
      </sheetData>
      <sheetData sheetId="180"/>
      <sheetData sheetId="181"/>
      <sheetData sheetId="182"/>
      <sheetData sheetId="183" refreshError="1"/>
      <sheetData sheetId="184" refreshError="1"/>
      <sheetData sheetId="185" refreshError="1"/>
      <sheetData sheetId="186"/>
      <sheetData sheetId="187"/>
      <sheetData sheetId="188"/>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refreshError="1"/>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sheetData sheetId="256"/>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39"/>
  <sheetViews>
    <sheetView showGridLines="0" view="pageBreakPreview" zoomScale="80" zoomScaleNormal="55" zoomScaleSheetLayoutView="80" zoomScalePageLayoutView="70" workbookViewId="0">
      <selection activeCell="K128" sqref="K128"/>
    </sheetView>
  </sheetViews>
  <sheetFormatPr baseColWidth="10" defaultColWidth="11.42578125" defaultRowHeight="14.25" x14ac:dyDescent="0.2"/>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x14ac:dyDescent="0.2">
      <c r="B1" s="193" t="s">
        <v>0</v>
      </c>
      <c r="C1" s="193"/>
      <c r="D1" s="193"/>
      <c r="E1" s="193"/>
      <c r="F1" s="193"/>
      <c r="G1" s="193"/>
    </row>
    <row r="2" spans="2:12" x14ac:dyDescent="0.2">
      <c r="B2" s="193" t="s">
        <v>1</v>
      </c>
      <c r="C2" s="193"/>
      <c r="D2" s="193"/>
      <c r="E2" s="193"/>
    </row>
    <row r="3" spans="2:12" ht="15" thickBot="1" x14ac:dyDescent="0.25">
      <c r="B3" s="6"/>
      <c r="C3" s="7"/>
      <c r="D3" s="6"/>
      <c r="E3" s="7"/>
    </row>
    <row r="4" spans="2:12" ht="15.75" thickTop="1" thickBot="1" x14ac:dyDescent="0.25">
      <c r="B4" s="194"/>
      <c r="C4" s="195"/>
      <c r="D4" s="195"/>
      <c r="E4" s="195"/>
      <c r="F4" s="195"/>
      <c r="G4" s="195"/>
      <c r="H4" s="195"/>
      <c r="I4" s="195"/>
      <c r="J4" s="195"/>
      <c r="K4" s="195"/>
      <c r="L4" s="196"/>
    </row>
    <row r="5" spans="2:12" ht="31.5" customHeight="1" x14ac:dyDescent="0.2">
      <c r="B5" s="3"/>
      <c r="C5" s="197" t="s">
        <v>2</v>
      </c>
      <c r="D5" s="198"/>
      <c r="E5" s="198"/>
      <c r="F5" s="198"/>
      <c r="G5" s="198"/>
      <c r="H5" s="198"/>
      <c r="I5" s="198"/>
      <c r="J5" s="198"/>
      <c r="K5" s="199"/>
      <c r="L5" s="4"/>
    </row>
    <row r="6" spans="2:12" ht="15" thickBot="1" x14ac:dyDescent="0.25">
      <c r="B6" s="3"/>
      <c r="C6" s="200" t="s">
        <v>3</v>
      </c>
      <c r="D6" s="201"/>
      <c r="E6" s="201"/>
      <c r="F6" s="201"/>
      <c r="G6" s="201"/>
      <c r="H6" s="201"/>
      <c r="I6" s="201"/>
      <c r="J6" s="201"/>
      <c r="K6" s="202"/>
      <c r="L6" s="4"/>
    </row>
    <row r="7" spans="2:12" s="2" customFormat="1" ht="16.149999999999999" customHeight="1" x14ac:dyDescent="0.2">
      <c r="B7" s="43"/>
      <c r="C7" s="203" t="s">
        <v>4</v>
      </c>
      <c r="D7" s="204"/>
      <c r="E7" s="204"/>
      <c r="F7" s="204"/>
      <c r="G7" s="204"/>
      <c r="H7" s="204"/>
      <c r="I7" s="204"/>
      <c r="J7" s="204"/>
      <c r="K7" s="205"/>
      <c r="L7" s="8"/>
    </row>
    <row r="8" spans="2:12" ht="16.899999999999999" customHeight="1" x14ac:dyDescent="0.2">
      <c r="B8" s="3"/>
      <c r="C8" s="206"/>
      <c r="D8" s="207"/>
      <c r="E8" s="207"/>
      <c r="F8" s="207"/>
      <c r="G8" s="207"/>
      <c r="H8" s="207"/>
      <c r="I8" s="207"/>
      <c r="J8" s="207"/>
      <c r="K8" s="208"/>
      <c r="L8" s="4"/>
    </row>
    <row r="9" spans="2:12" ht="34.5" customHeight="1" x14ac:dyDescent="0.2">
      <c r="B9" s="3"/>
      <c r="C9" s="182" t="s">
        <v>5</v>
      </c>
      <c r="D9" s="183"/>
      <c r="E9" s="183"/>
      <c r="F9" s="183"/>
      <c r="G9" s="183"/>
      <c r="H9" s="183"/>
      <c r="I9" s="183"/>
      <c r="J9" s="183"/>
      <c r="K9" s="184"/>
      <c r="L9" s="4"/>
    </row>
    <row r="10" spans="2:12" ht="30" customHeight="1" x14ac:dyDescent="0.2">
      <c r="B10" s="3"/>
      <c r="C10" s="185"/>
      <c r="D10" s="186"/>
      <c r="E10" s="186"/>
      <c r="F10" s="186"/>
      <c r="G10" s="186"/>
      <c r="H10" s="186"/>
      <c r="I10" s="186"/>
      <c r="J10" s="186"/>
      <c r="K10" s="187"/>
      <c r="L10" s="4"/>
    </row>
    <row r="11" spans="2:12" ht="30" customHeight="1" x14ac:dyDescent="0.2">
      <c r="B11" s="3"/>
      <c r="C11" s="188" t="s">
        <v>6</v>
      </c>
      <c r="D11" s="189" t="s">
        <v>7</v>
      </c>
      <c r="E11" s="190" t="s">
        <v>8</v>
      </c>
      <c r="F11" s="190"/>
      <c r="G11" s="189" t="s">
        <v>9</v>
      </c>
      <c r="H11" s="189" t="s">
        <v>10</v>
      </c>
      <c r="I11" s="189" t="s">
        <v>11</v>
      </c>
      <c r="J11" s="191" t="s">
        <v>12</v>
      </c>
      <c r="K11" s="192" t="s">
        <v>13</v>
      </c>
      <c r="L11" s="4"/>
    </row>
    <row r="12" spans="2:12" ht="30" customHeight="1" x14ac:dyDescent="0.2">
      <c r="B12" s="3"/>
      <c r="C12" s="188"/>
      <c r="D12" s="189"/>
      <c r="E12" s="134" t="s">
        <v>14</v>
      </c>
      <c r="F12" s="134" t="s">
        <v>15</v>
      </c>
      <c r="G12" s="189"/>
      <c r="H12" s="189"/>
      <c r="I12" s="189"/>
      <c r="J12" s="191"/>
      <c r="K12" s="192"/>
      <c r="L12" s="4"/>
    </row>
    <row r="13" spans="2:12" ht="30" customHeight="1" x14ac:dyDescent="0.2">
      <c r="B13" s="3"/>
      <c r="C13" s="137"/>
      <c r="D13" s="135"/>
      <c r="E13" s="135"/>
      <c r="F13" s="135"/>
      <c r="G13" s="135"/>
      <c r="H13" s="135"/>
      <c r="I13" s="135"/>
      <c r="J13" s="135"/>
      <c r="K13" s="138"/>
      <c r="L13" s="4"/>
    </row>
    <row r="14" spans="2:12" ht="30" customHeight="1" x14ac:dyDescent="0.2">
      <c r="B14" s="3"/>
      <c r="C14" s="139">
        <v>1</v>
      </c>
      <c r="D14" s="170" t="s">
        <v>86</v>
      </c>
      <c r="E14" s="170"/>
      <c r="F14" s="170"/>
      <c r="G14" s="170"/>
      <c r="H14" s="130"/>
      <c r="I14" s="131"/>
      <c r="J14" s="132"/>
      <c r="K14" s="133"/>
      <c r="L14" s="4"/>
    </row>
    <row r="15" spans="2:12" ht="30" customHeight="1" x14ac:dyDescent="0.2">
      <c r="B15" s="3"/>
      <c r="C15" s="20">
        <v>1.1000000000000001</v>
      </c>
      <c r="D15" s="9"/>
      <c r="E15" s="9"/>
      <c r="F15" s="9"/>
      <c r="G15" s="10" t="s">
        <v>87</v>
      </c>
      <c r="H15" s="9" t="s">
        <v>88</v>
      </c>
      <c r="I15" s="11">
        <v>454.45</v>
      </c>
      <c r="J15" s="12">
        <v>11681</v>
      </c>
      <c r="K15" s="14">
        <f>+J15*I15</f>
        <v>5308430.45</v>
      </c>
      <c r="L15" s="4"/>
    </row>
    <row r="16" spans="2:12" ht="30" customHeight="1" x14ac:dyDescent="0.2">
      <c r="B16" s="3"/>
      <c r="C16" s="171" t="s">
        <v>16</v>
      </c>
      <c r="D16" s="172"/>
      <c r="E16" s="172"/>
      <c r="F16" s="172"/>
      <c r="G16" s="172"/>
      <c r="H16" s="172"/>
      <c r="I16" s="172"/>
      <c r="J16" s="173"/>
      <c r="K16" s="140">
        <f>SUM(K15)</f>
        <v>5308430.45</v>
      </c>
      <c r="L16" s="4"/>
    </row>
    <row r="17" spans="2:12" ht="30" customHeight="1" x14ac:dyDescent="0.2">
      <c r="B17" s="3"/>
      <c r="C17" s="139">
        <v>2</v>
      </c>
      <c r="D17" s="170" t="s">
        <v>89</v>
      </c>
      <c r="E17" s="170"/>
      <c r="F17" s="170"/>
      <c r="G17" s="170"/>
      <c r="H17" s="130"/>
      <c r="I17" s="131"/>
      <c r="J17" s="132"/>
      <c r="K17" s="133"/>
      <c r="L17" s="4"/>
    </row>
    <row r="18" spans="2:12" ht="30" customHeight="1" x14ac:dyDescent="0.2">
      <c r="B18" s="3"/>
      <c r="C18" s="20">
        <v>2.1</v>
      </c>
      <c r="D18" s="9"/>
      <c r="E18" s="9"/>
      <c r="F18" s="9"/>
      <c r="G18" s="13" t="s">
        <v>90</v>
      </c>
      <c r="H18" s="9" t="s">
        <v>88</v>
      </c>
      <c r="I18" s="11">
        <v>5</v>
      </c>
      <c r="J18" s="12">
        <v>27741</v>
      </c>
      <c r="K18" s="14">
        <f>+J18*I18</f>
        <v>138705</v>
      </c>
      <c r="L18" s="4"/>
    </row>
    <row r="19" spans="2:12" ht="30" customHeight="1" x14ac:dyDescent="0.2">
      <c r="B19" s="3"/>
      <c r="C19" s="171" t="s">
        <v>16</v>
      </c>
      <c r="D19" s="172"/>
      <c r="E19" s="172"/>
      <c r="F19" s="172"/>
      <c r="G19" s="172"/>
      <c r="H19" s="172"/>
      <c r="I19" s="172"/>
      <c r="J19" s="173"/>
      <c r="K19" s="140">
        <f>SUM(K18)</f>
        <v>138705</v>
      </c>
      <c r="L19" s="4"/>
    </row>
    <row r="20" spans="2:12" ht="30" customHeight="1" x14ac:dyDescent="0.2">
      <c r="B20" s="3"/>
      <c r="C20" s="139">
        <v>3</v>
      </c>
      <c r="D20" s="170" t="s">
        <v>91</v>
      </c>
      <c r="E20" s="170"/>
      <c r="F20" s="170"/>
      <c r="G20" s="170"/>
      <c r="H20" s="130"/>
      <c r="I20" s="131"/>
      <c r="J20" s="132"/>
      <c r="K20" s="133"/>
      <c r="L20" s="4"/>
    </row>
    <row r="21" spans="2:12" ht="30" customHeight="1" x14ac:dyDescent="0.2">
      <c r="B21" s="3"/>
      <c r="C21" s="20">
        <v>3.1</v>
      </c>
      <c r="D21" s="18"/>
      <c r="E21" s="18"/>
      <c r="F21" s="18"/>
      <c r="G21" s="17" t="s">
        <v>92</v>
      </c>
      <c r="H21" s="16" t="s">
        <v>88</v>
      </c>
      <c r="I21" s="11">
        <v>750.4</v>
      </c>
      <c r="J21" s="12">
        <v>14903</v>
      </c>
      <c r="K21" s="14">
        <f>+J21*I21</f>
        <v>11183211.199999999</v>
      </c>
      <c r="L21" s="4"/>
    </row>
    <row r="22" spans="2:12" ht="30" customHeight="1" x14ac:dyDescent="0.2">
      <c r="B22" s="3"/>
      <c r="C22" s="20">
        <v>3.2</v>
      </c>
      <c r="D22" s="16"/>
      <c r="E22" s="16"/>
      <c r="F22" s="16"/>
      <c r="G22" s="17" t="s">
        <v>93</v>
      </c>
      <c r="H22" s="16" t="s">
        <v>94</v>
      </c>
      <c r="I22" s="11">
        <v>20</v>
      </c>
      <c r="J22" s="12">
        <v>19772</v>
      </c>
      <c r="K22" s="14">
        <f t="shared" ref="K22:K23" si="0">+J22*I22</f>
        <v>395440</v>
      </c>
      <c r="L22" s="4"/>
    </row>
    <row r="23" spans="2:12" ht="30" customHeight="1" x14ac:dyDescent="0.2">
      <c r="B23" s="3"/>
      <c r="C23" s="20">
        <v>3.3</v>
      </c>
      <c r="D23" s="15"/>
      <c r="E23" s="15"/>
      <c r="F23" s="15"/>
      <c r="G23" s="19" t="s">
        <v>95</v>
      </c>
      <c r="H23" s="15" t="s">
        <v>94</v>
      </c>
      <c r="I23" s="11">
        <v>107.2</v>
      </c>
      <c r="J23" s="12">
        <v>8695</v>
      </c>
      <c r="K23" s="14">
        <f t="shared" si="0"/>
        <v>932104</v>
      </c>
      <c r="L23" s="4"/>
    </row>
    <row r="24" spans="2:12" ht="30" customHeight="1" x14ac:dyDescent="0.2">
      <c r="B24" s="3"/>
      <c r="C24" s="171" t="s">
        <v>16</v>
      </c>
      <c r="D24" s="172"/>
      <c r="E24" s="172"/>
      <c r="F24" s="172"/>
      <c r="G24" s="172"/>
      <c r="H24" s="172"/>
      <c r="I24" s="172"/>
      <c r="J24" s="173"/>
      <c r="K24" s="140">
        <f>SUM(K21:K23)</f>
        <v>12510755.199999999</v>
      </c>
      <c r="L24" s="4"/>
    </row>
    <row r="25" spans="2:12" ht="30" customHeight="1" x14ac:dyDescent="0.2">
      <c r="B25" s="3"/>
      <c r="C25" s="139">
        <v>4</v>
      </c>
      <c r="D25" s="170" t="s">
        <v>96</v>
      </c>
      <c r="E25" s="170"/>
      <c r="F25" s="170"/>
      <c r="G25" s="170"/>
      <c r="H25" s="130"/>
      <c r="I25" s="131"/>
      <c r="J25" s="132"/>
      <c r="K25" s="133"/>
      <c r="L25" s="4"/>
    </row>
    <row r="26" spans="2:12" ht="30" customHeight="1" x14ac:dyDescent="0.2">
      <c r="B26" s="3"/>
      <c r="C26" s="20">
        <v>4.0999999999999996</v>
      </c>
      <c r="D26" s="16"/>
      <c r="E26" s="16"/>
      <c r="F26" s="16"/>
      <c r="G26" s="17" t="s">
        <v>97</v>
      </c>
      <c r="H26" s="16" t="s">
        <v>98</v>
      </c>
      <c r="I26" s="11">
        <v>3</v>
      </c>
      <c r="J26" s="12">
        <v>142806</v>
      </c>
      <c r="K26" s="14">
        <f>+J26*I26</f>
        <v>428418</v>
      </c>
      <c r="L26" s="4"/>
    </row>
    <row r="27" spans="2:12" ht="30" customHeight="1" x14ac:dyDescent="0.2">
      <c r="B27" s="3"/>
      <c r="C27" s="20">
        <v>4.2</v>
      </c>
      <c r="D27" s="16"/>
      <c r="E27" s="16"/>
      <c r="F27" s="16"/>
      <c r="G27" s="17" t="s">
        <v>99</v>
      </c>
      <c r="H27" s="16" t="s">
        <v>88</v>
      </c>
      <c r="I27" s="11">
        <v>2.2399999999999998</v>
      </c>
      <c r="J27" s="12">
        <v>114016</v>
      </c>
      <c r="K27" s="14">
        <f>+J27*I27</f>
        <v>255395.83999999997</v>
      </c>
      <c r="L27" s="4"/>
    </row>
    <row r="28" spans="2:12" ht="30" customHeight="1" x14ac:dyDescent="0.2">
      <c r="B28" s="3"/>
      <c r="C28" s="171" t="s">
        <v>16</v>
      </c>
      <c r="D28" s="172"/>
      <c r="E28" s="172"/>
      <c r="F28" s="172"/>
      <c r="G28" s="172"/>
      <c r="H28" s="172"/>
      <c r="I28" s="172"/>
      <c r="J28" s="173"/>
      <c r="K28" s="140">
        <f>SUM(K26:K27)</f>
        <v>683813.84</v>
      </c>
      <c r="L28" s="4"/>
    </row>
    <row r="29" spans="2:12" ht="30" customHeight="1" x14ac:dyDescent="0.2">
      <c r="B29" s="3"/>
      <c r="C29" s="139">
        <v>5</v>
      </c>
      <c r="D29" s="170" t="s">
        <v>100</v>
      </c>
      <c r="E29" s="170"/>
      <c r="F29" s="170"/>
      <c r="G29" s="170"/>
      <c r="H29" s="130"/>
      <c r="I29" s="131"/>
      <c r="J29" s="132"/>
      <c r="K29" s="133"/>
      <c r="L29" s="4"/>
    </row>
    <row r="30" spans="2:12" ht="30" customHeight="1" x14ac:dyDescent="0.2">
      <c r="B30" s="3"/>
      <c r="C30" s="20">
        <v>5.0999999999999996</v>
      </c>
      <c r="D30" s="16"/>
      <c r="E30" s="16"/>
      <c r="F30" s="16"/>
      <c r="G30" s="17" t="s">
        <v>101</v>
      </c>
      <c r="H30" s="16" t="s">
        <v>98</v>
      </c>
      <c r="I30" s="11">
        <v>3</v>
      </c>
      <c r="J30" s="12">
        <v>236384</v>
      </c>
      <c r="K30" s="14">
        <f>+J30*I30</f>
        <v>709152</v>
      </c>
      <c r="L30" s="4"/>
    </row>
    <row r="31" spans="2:12" ht="30" customHeight="1" x14ac:dyDescent="0.2">
      <c r="B31" s="3"/>
      <c r="C31" s="20">
        <v>5.2</v>
      </c>
      <c r="D31" s="16"/>
      <c r="E31" s="16"/>
      <c r="F31" s="16"/>
      <c r="G31" s="17" t="s">
        <v>102</v>
      </c>
      <c r="H31" s="16" t="s">
        <v>88</v>
      </c>
      <c r="I31" s="11">
        <v>6.5007999999999999</v>
      </c>
      <c r="J31" s="12">
        <v>342136</v>
      </c>
      <c r="K31" s="14">
        <f t="shared" ref="K31:K35" si="1">+J31*I31</f>
        <v>2224157.7088000001</v>
      </c>
      <c r="L31" s="4"/>
    </row>
    <row r="32" spans="2:12" ht="30" customHeight="1" x14ac:dyDescent="0.2">
      <c r="B32" s="3"/>
      <c r="C32" s="20">
        <v>5.3</v>
      </c>
      <c r="D32" s="16"/>
      <c r="E32" s="16"/>
      <c r="F32" s="16"/>
      <c r="G32" s="17" t="s">
        <v>103</v>
      </c>
      <c r="H32" s="16" t="s">
        <v>88</v>
      </c>
      <c r="I32" s="11">
        <v>14.963200000000002</v>
      </c>
      <c r="J32" s="12">
        <v>1134164</v>
      </c>
      <c r="K32" s="14">
        <f t="shared" si="1"/>
        <v>16970722.764800001</v>
      </c>
      <c r="L32" s="4"/>
    </row>
    <row r="33" spans="2:12" ht="30" customHeight="1" x14ac:dyDescent="0.2">
      <c r="B33" s="3"/>
      <c r="C33" s="20">
        <v>5.4</v>
      </c>
      <c r="D33" s="16"/>
      <c r="E33" s="16"/>
      <c r="F33" s="16"/>
      <c r="G33" s="17" t="s">
        <v>104</v>
      </c>
      <c r="H33" s="16" t="s">
        <v>88</v>
      </c>
      <c r="I33" s="11">
        <v>123.99999999999999</v>
      </c>
      <c r="J33" s="12">
        <v>251320</v>
      </c>
      <c r="K33" s="14">
        <f t="shared" si="1"/>
        <v>31163679.999999996</v>
      </c>
      <c r="L33" s="4"/>
    </row>
    <row r="34" spans="2:12" ht="30" customHeight="1" x14ac:dyDescent="0.2">
      <c r="B34" s="3"/>
      <c r="C34" s="20">
        <v>5.5</v>
      </c>
      <c r="D34" s="16"/>
      <c r="E34" s="16"/>
      <c r="F34" s="16"/>
      <c r="G34" s="17" t="s">
        <v>105</v>
      </c>
      <c r="H34" s="16" t="s">
        <v>94</v>
      </c>
      <c r="I34" s="11">
        <v>36</v>
      </c>
      <c r="J34" s="12">
        <v>11912</v>
      </c>
      <c r="K34" s="14">
        <f t="shared" si="1"/>
        <v>428832</v>
      </c>
      <c r="L34" s="4"/>
    </row>
    <row r="35" spans="2:12" ht="30" customHeight="1" x14ac:dyDescent="0.2">
      <c r="B35" s="3"/>
      <c r="C35" s="20">
        <v>5.6</v>
      </c>
      <c r="D35" s="16"/>
      <c r="E35" s="16"/>
      <c r="F35" s="16"/>
      <c r="G35" s="17" t="s">
        <v>106</v>
      </c>
      <c r="H35" s="16" t="s">
        <v>88</v>
      </c>
      <c r="I35" s="11">
        <v>123.99999999999999</v>
      </c>
      <c r="J35" s="12">
        <v>19320</v>
      </c>
      <c r="K35" s="14">
        <f t="shared" si="1"/>
        <v>2395679.9999999995</v>
      </c>
      <c r="L35" s="4"/>
    </row>
    <row r="36" spans="2:12" ht="30" customHeight="1" x14ac:dyDescent="0.2">
      <c r="B36" s="3"/>
      <c r="C36" s="171" t="s">
        <v>16</v>
      </c>
      <c r="D36" s="172"/>
      <c r="E36" s="172"/>
      <c r="F36" s="172"/>
      <c r="G36" s="172"/>
      <c r="H36" s="172"/>
      <c r="I36" s="172"/>
      <c r="J36" s="173"/>
      <c r="K36" s="140">
        <f>SUM(K30:K35)</f>
        <v>53892224.4736</v>
      </c>
      <c r="L36" s="4"/>
    </row>
    <row r="37" spans="2:12" ht="30" customHeight="1" x14ac:dyDescent="0.2">
      <c r="B37" s="3"/>
      <c r="C37" s="139">
        <v>6</v>
      </c>
      <c r="D37" s="170" t="s">
        <v>107</v>
      </c>
      <c r="E37" s="170"/>
      <c r="F37" s="170"/>
      <c r="G37" s="170"/>
      <c r="H37" s="130"/>
      <c r="I37" s="131"/>
      <c r="J37" s="132"/>
      <c r="K37" s="133"/>
      <c r="L37" s="4"/>
    </row>
    <row r="38" spans="2:12" ht="30" customHeight="1" x14ac:dyDescent="0.2">
      <c r="B38" s="3"/>
      <c r="C38" s="20">
        <v>6.1</v>
      </c>
      <c r="D38" s="16"/>
      <c r="E38" s="16"/>
      <c r="F38" s="16"/>
      <c r="G38" s="17" t="s">
        <v>108</v>
      </c>
      <c r="H38" s="16" t="s">
        <v>98</v>
      </c>
      <c r="I38" s="11">
        <v>1</v>
      </c>
      <c r="J38" s="12">
        <v>389386</v>
      </c>
      <c r="K38" s="14">
        <f>+J38*I38</f>
        <v>389386</v>
      </c>
      <c r="L38" s="4"/>
    </row>
    <row r="39" spans="2:12" ht="30" customHeight="1" x14ac:dyDescent="0.2">
      <c r="B39" s="3"/>
      <c r="C39" s="171" t="s">
        <v>16</v>
      </c>
      <c r="D39" s="172"/>
      <c r="E39" s="172"/>
      <c r="F39" s="172"/>
      <c r="G39" s="172"/>
      <c r="H39" s="172"/>
      <c r="I39" s="172"/>
      <c r="J39" s="173"/>
      <c r="K39" s="140">
        <f>SUM(K38:K38)</f>
        <v>389386</v>
      </c>
      <c r="L39" s="4"/>
    </row>
    <row r="40" spans="2:12" ht="30" customHeight="1" x14ac:dyDescent="0.2">
      <c r="B40" s="3"/>
      <c r="C40" s="139">
        <v>7</v>
      </c>
      <c r="D40" s="170" t="s">
        <v>109</v>
      </c>
      <c r="E40" s="170"/>
      <c r="F40" s="170"/>
      <c r="G40" s="170"/>
      <c r="H40" s="130"/>
      <c r="I40" s="131"/>
      <c r="J40" s="132"/>
      <c r="K40" s="133"/>
      <c r="L40" s="4"/>
    </row>
    <row r="41" spans="2:12" ht="30" customHeight="1" x14ac:dyDescent="0.2">
      <c r="B41" s="3"/>
      <c r="C41" s="20">
        <v>7.1</v>
      </c>
      <c r="D41" s="16"/>
      <c r="E41" s="16"/>
      <c r="F41" s="16"/>
      <c r="G41" s="17" t="s">
        <v>110</v>
      </c>
      <c r="H41" s="16" t="s">
        <v>98</v>
      </c>
      <c r="I41" s="11">
        <v>9</v>
      </c>
      <c r="J41" s="12">
        <v>127980</v>
      </c>
      <c r="K41" s="14">
        <f>+J41*I41</f>
        <v>1151820</v>
      </c>
      <c r="L41" s="4"/>
    </row>
    <row r="42" spans="2:12" ht="30" customHeight="1" x14ac:dyDescent="0.2">
      <c r="B42" s="3"/>
      <c r="C42" s="20">
        <v>7.2</v>
      </c>
      <c r="D42" s="16"/>
      <c r="E42" s="16"/>
      <c r="F42" s="16"/>
      <c r="G42" s="17" t="s">
        <v>111</v>
      </c>
      <c r="H42" s="16" t="s">
        <v>98</v>
      </c>
      <c r="I42" s="11">
        <v>28</v>
      </c>
      <c r="J42" s="12">
        <v>102305</v>
      </c>
      <c r="K42" s="14">
        <f t="shared" ref="K42:K44" si="2">+J42*I42</f>
        <v>2864540</v>
      </c>
      <c r="L42" s="4"/>
    </row>
    <row r="43" spans="2:12" ht="30" customHeight="1" x14ac:dyDescent="0.2">
      <c r="B43" s="3"/>
      <c r="C43" s="20">
        <v>7.3</v>
      </c>
      <c r="D43" s="16"/>
      <c r="E43" s="16"/>
      <c r="F43" s="16"/>
      <c r="G43" s="17" t="s">
        <v>112</v>
      </c>
      <c r="H43" s="16" t="s">
        <v>98</v>
      </c>
      <c r="I43" s="11">
        <v>16</v>
      </c>
      <c r="J43" s="12">
        <v>142644</v>
      </c>
      <c r="K43" s="14">
        <f t="shared" si="2"/>
        <v>2282304</v>
      </c>
      <c r="L43" s="4"/>
    </row>
    <row r="44" spans="2:12" ht="30" customHeight="1" x14ac:dyDescent="0.2">
      <c r="B44" s="3"/>
      <c r="C44" s="20">
        <v>7.4</v>
      </c>
      <c r="D44" s="16"/>
      <c r="E44" s="16"/>
      <c r="F44" s="16"/>
      <c r="G44" s="17" t="s">
        <v>113</v>
      </c>
      <c r="H44" s="16" t="s">
        <v>98</v>
      </c>
      <c r="I44" s="11">
        <v>16</v>
      </c>
      <c r="J44" s="12">
        <v>58893</v>
      </c>
      <c r="K44" s="14">
        <f t="shared" si="2"/>
        <v>942288</v>
      </c>
      <c r="L44" s="4"/>
    </row>
    <row r="45" spans="2:12" ht="30" customHeight="1" x14ac:dyDescent="0.2">
      <c r="B45" s="3"/>
      <c r="C45" s="171" t="s">
        <v>16</v>
      </c>
      <c r="D45" s="172"/>
      <c r="E45" s="172"/>
      <c r="F45" s="172"/>
      <c r="G45" s="172"/>
      <c r="H45" s="172"/>
      <c r="I45" s="172"/>
      <c r="J45" s="173"/>
      <c r="K45" s="140">
        <f>SUM(K41:K44)</f>
        <v>7240952</v>
      </c>
      <c r="L45" s="4"/>
    </row>
    <row r="46" spans="2:12" ht="30" customHeight="1" x14ac:dyDescent="0.2">
      <c r="B46" s="3"/>
      <c r="C46" s="139">
        <v>8</v>
      </c>
      <c r="D46" s="170" t="s">
        <v>114</v>
      </c>
      <c r="E46" s="170"/>
      <c r="F46" s="170"/>
      <c r="G46" s="170"/>
      <c r="H46" s="130"/>
      <c r="I46" s="131"/>
      <c r="J46" s="132"/>
      <c r="K46" s="133"/>
      <c r="L46" s="4"/>
    </row>
    <row r="47" spans="2:12" ht="30" customHeight="1" x14ac:dyDescent="0.2">
      <c r="B47" s="3"/>
      <c r="C47" s="20">
        <v>8.1</v>
      </c>
      <c r="D47" s="16"/>
      <c r="E47" s="16"/>
      <c r="F47" s="16"/>
      <c r="G47" s="17" t="s">
        <v>115</v>
      </c>
      <c r="H47" s="16" t="s">
        <v>88</v>
      </c>
      <c r="I47" s="11">
        <v>3</v>
      </c>
      <c r="J47" s="12">
        <v>87916</v>
      </c>
      <c r="K47" s="14">
        <f>+J47*I47</f>
        <v>263748</v>
      </c>
      <c r="L47" s="4"/>
    </row>
    <row r="48" spans="2:12" ht="30" customHeight="1" x14ac:dyDescent="0.2">
      <c r="B48" s="3"/>
      <c r="C48" s="171" t="s">
        <v>16</v>
      </c>
      <c r="D48" s="172"/>
      <c r="E48" s="172"/>
      <c r="F48" s="172"/>
      <c r="G48" s="172"/>
      <c r="H48" s="172"/>
      <c r="I48" s="172"/>
      <c r="J48" s="173"/>
      <c r="K48" s="140">
        <f>SUM(K47:K47)</f>
        <v>263748</v>
      </c>
      <c r="L48" s="4"/>
    </row>
    <row r="49" spans="2:12" ht="30" customHeight="1" x14ac:dyDescent="0.2">
      <c r="B49" s="3"/>
      <c r="C49" s="139">
        <v>9</v>
      </c>
      <c r="D49" s="170" t="s">
        <v>116</v>
      </c>
      <c r="E49" s="170"/>
      <c r="F49" s="170"/>
      <c r="G49" s="170"/>
      <c r="H49" s="130"/>
      <c r="I49" s="131"/>
      <c r="J49" s="132"/>
      <c r="K49" s="133"/>
      <c r="L49" s="4"/>
    </row>
    <row r="50" spans="2:12" ht="30" customHeight="1" x14ac:dyDescent="0.2">
      <c r="B50" s="3"/>
      <c r="C50" s="20">
        <v>9.1</v>
      </c>
      <c r="D50" s="16"/>
      <c r="E50" s="16"/>
      <c r="F50" s="16"/>
      <c r="G50" s="17" t="s">
        <v>117</v>
      </c>
      <c r="H50" s="16" t="s">
        <v>88</v>
      </c>
      <c r="I50" s="11">
        <v>3</v>
      </c>
      <c r="J50" s="12">
        <v>78612</v>
      </c>
      <c r="K50" s="14">
        <f>+J50*I50</f>
        <v>235836</v>
      </c>
      <c r="L50" s="4"/>
    </row>
    <row r="51" spans="2:12" ht="30" customHeight="1" x14ac:dyDescent="0.2">
      <c r="B51" s="3"/>
      <c r="C51" s="171" t="s">
        <v>16</v>
      </c>
      <c r="D51" s="172"/>
      <c r="E51" s="172"/>
      <c r="F51" s="172"/>
      <c r="G51" s="172"/>
      <c r="H51" s="172"/>
      <c r="I51" s="172"/>
      <c r="J51" s="173"/>
      <c r="K51" s="140">
        <f>SUM(K50:K50)</f>
        <v>235836</v>
      </c>
      <c r="L51" s="4"/>
    </row>
    <row r="52" spans="2:12" ht="30" customHeight="1" x14ac:dyDescent="0.2">
      <c r="B52" s="3"/>
      <c r="C52" s="139">
        <v>10</v>
      </c>
      <c r="D52" s="170" t="s">
        <v>118</v>
      </c>
      <c r="E52" s="170"/>
      <c r="F52" s="170"/>
      <c r="G52" s="170"/>
      <c r="H52" s="130"/>
      <c r="I52" s="131"/>
      <c r="J52" s="132"/>
      <c r="K52" s="133"/>
      <c r="L52" s="4"/>
    </row>
    <row r="53" spans="2:12" ht="30" customHeight="1" x14ac:dyDescent="0.2">
      <c r="B53" s="3"/>
      <c r="C53" s="20">
        <v>10.1</v>
      </c>
      <c r="D53" s="16"/>
      <c r="E53" s="16"/>
      <c r="F53" s="16"/>
      <c r="G53" s="17" t="s">
        <v>119</v>
      </c>
      <c r="H53" s="16" t="s">
        <v>98</v>
      </c>
      <c r="I53" s="11">
        <v>6</v>
      </c>
      <c r="J53" s="12">
        <v>423709</v>
      </c>
      <c r="K53" s="14">
        <f>+J53*I53</f>
        <v>2542254</v>
      </c>
      <c r="L53" s="4"/>
    </row>
    <row r="54" spans="2:12" ht="30" customHeight="1" x14ac:dyDescent="0.2">
      <c r="B54" s="3"/>
      <c r="C54" s="20">
        <v>10.199999999999999</v>
      </c>
      <c r="D54" s="16"/>
      <c r="E54" s="16"/>
      <c r="F54" s="16"/>
      <c r="G54" s="17" t="s">
        <v>120</v>
      </c>
      <c r="H54" s="16" t="s">
        <v>98</v>
      </c>
      <c r="I54" s="11">
        <v>5</v>
      </c>
      <c r="J54" s="12">
        <v>175750</v>
      </c>
      <c r="K54" s="14">
        <f t="shared" ref="K54:K57" si="3">+J54*I54</f>
        <v>878750</v>
      </c>
      <c r="L54" s="4"/>
    </row>
    <row r="55" spans="2:12" ht="30" customHeight="1" x14ac:dyDescent="0.2">
      <c r="B55" s="3"/>
      <c r="C55" s="20">
        <v>10.3</v>
      </c>
      <c r="D55" s="16"/>
      <c r="E55" s="16"/>
      <c r="F55" s="16"/>
      <c r="G55" s="17" t="s">
        <v>121</v>
      </c>
      <c r="H55" s="16" t="s">
        <v>98</v>
      </c>
      <c r="I55" s="11">
        <v>3</v>
      </c>
      <c r="J55" s="12">
        <v>563307</v>
      </c>
      <c r="K55" s="14">
        <f t="shared" si="3"/>
        <v>1689921</v>
      </c>
      <c r="L55" s="4"/>
    </row>
    <row r="56" spans="2:12" ht="30" customHeight="1" x14ac:dyDescent="0.2">
      <c r="B56" s="3"/>
      <c r="C56" s="20">
        <v>10.4</v>
      </c>
      <c r="D56" s="16"/>
      <c r="E56" s="16"/>
      <c r="F56" s="16"/>
      <c r="G56" s="17" t="s">
        <v>122</v>
      </c>
      <c r="H56" s="16" t="s">
        <v>98</v>
      </c>
      <c r="I56" s="11">
        <v>1</v>
      </c>
      <c r="J56" s="12">
        <v>343347</v>
      </c>
      <c r="K56" s="14">
        <f t="shared" si="3"/>
        <v>343347</v>
      </c>
      <c r="L56" s="4"/>
    </row>
    <row r="57" spans="2:12" ht="30" customHeight="1" x14ac:dyDescent="0.2">
      <c r="B57" s="3"/>
      <c r="C57" s="20">
        <v>10.5</v>
      </c>
      <c r="D57" s="16"/>
      <c r="E57" s="16"/>
      <c r="F57" s="16"/>
      <c r="G57" s="17" t="s">
        <v>123</v>
      </c>
      <c r="H57" s="16" t="s">
        <v>98</v>
      </c>
      <c r="I57" s="11">
        <v>1</v>
      </c>
      <c r="J57" s="12">
        <v>379089</v>
      </c>
      <c r="K57" s="14">
        <f t="shared" si="3"/>
        <v>379089</v>
      </c>
      <c r="L57" s="4"/>
    </row>
    <row r="58" spans="2:12" ht="30" customHeight="1" x14ac:dyDescent="0.2">
      <c r="B58" s="3"/>
      <c r="C58" s="171" t="s">
        <v>16</v>
      </c>
      <c r="D58" s="172"/>
      <c r="E58" s="172"/>
      <c r="F58" s="172"/>
      <c r="G58" s="172"/>
      <c r="H58" s="172"/>
      <c r="I58" s="172"/>
      <c r="J58" s="173"/>
      <c r="K58" s="140">
        <f>SUM(K53:K57)</f>
        <v>5833361</v>
      </c>
      <c r="L58" s="4"/>
    </row>
    <row r="59" spans="2:12" ht="30" customHeight="1" x14ac:dyDescent="0.2">
      <c r="B59" s="3"/>
      <c r="C59" s="139">
        <v>11</v>
      </c>
      <c r="D59" s="170" t="s">
        <v>124</v>
      </c>
      <c r="E59" s="170"/>
      <c r="F59" s="170"/>
      <c r="G59" s="170"/>
      <c r="H59" s="130"/>
      <c r="I59" s="131"/>
      <c r="J59" s="132"/>
      <c r="K59" s="133"/>
      <c r="L59" s="4"/>
    </row>
    <row r="60" spans="2:12" ht="30" customHeight="1" x14ac:dyDescent="0.2">
      <c r="B60" s="3"/>
      <c r="C60" s="20">
        <v>11.1</v>
      </c>
      <c r="D60" s="16"/>
      <c r="E60" s="16"/>
      <c r="F60" s="16"/>
      <c r="G60" s="17" t="s">
        <v>125</v>
      </c>
      <c r="H60" s="16" t="s">
        <v>88</v>
      </c>
      <c r="I60" s="11">
        <v>1468.1936593464513</v>
      </c>
      <c r="J60" s="12">
        <v>29777</v>
      </c>
      <c r="K60" s="14">
        <f>+J60*I60</f>
        <v>43718402.594359279</v>
      </c>
      <c r="L60" s="4"/>
    </row>
    <row r="61" spans="2:12" ht="30" customHeight="1" x14ac:dyDescent="0.2">
      <c r="B61" s="3"/>
      <c r="C61" s="20">
        <v>11.2</v>
      </c>
      <c r="D61" s="16"/>
      <c r="E61" s="16"/>
      <c r="F61" s="16"/>
      <c r="G61" s="17" t="s">
        <v>126</v>
      </c>
      <c r="H61" s="16" t="s">
        <v>88</v>
      </c>
      <c r="I61" s="11">
        <v>118.99999999999999</v>
      </c>
      <c r="J61" s="12">
        <v>27169</v>
      </c>
      <c r="K61" s="14">
        <f t="shared" ref="K61:K63" si="4">+J61*I61</f>
        <v>3233110.9999999995</v>
      </c>
      <c r="L61" s="4"/>
    </row>
    <row r="62" spans="2:12" ht="30" customHeight="1" x14ac:dyDescent="0.2">
      <c r="B62" s="3"/>
      <c r="C62" s="20">
        <v>11.3</v>
      </c>
      <c r="D62" s="16"/>
      <c r="E62" s="16"/>
      <c r="F62" s="16"/>
      <c r="G62" s="17" t="s">
        <v>127</v>
      </c>
      <c r="H62" s="16" t="s">
        <v>88</v>
      </c>
      <c r="I62" s="11">
        <v>13.0016</v>
      </c>
      <c r="J62" s="12">
        <v>24588</v>
      </c>
      <c r="K62" s="14">
        <f t="shared" si="4"/>
        <v>319683.34080000001</v>
      </c>
      <c r="L62" s="4"/>
    </row>
    <row r="63" spans="2:12" ht="30" customHeight="1" x14ac:dyDescent="0.2">
      <c r="B63" s="3"/>
      <c r="C63" s="20">
        <v>11.4</v>
      </c>
      <c r="D63" s="16"/>
      <c r="E63" s="16"/>
      <c r="F63" s="16"/>
      <c r="G63" s="17" t="s">
        <v>128</v>
      </c>
      <c r="H63" s="16" t="s">
        <v>94</v>
      </c>
      <c r="I63" s="11">
        <v>279.005</v>
      </c>
      <c r="J63" s="12">
        <v>63872</v>
      </c>
      <c r="K63" s="14">
        <f t="shared" si="4"/>
        <v>17820607.359999999</v>
      </c>
      <c r="L63" s="4"/>
    </row>
    <row r="64" spans="2:12" ht="30" customHeight="1" x14ac:dyDescent="0.2">
      <c r="B64" s="3"/>
      <c r="C64" s="171" t="s">
        <v>16</v>
      </c>
      <c r="D64" s="172"/>
      <c r="E64" s="172"/>
      <c r="F64" s="172"/>
      <c r="G64" s="172"/>
      <c r="H64" s="172"/>
      <c r="I64" s="172"/>
      <c r="J64" s="173"/>
      <c r="K64" s="140">
        <f>SUM(K60:K63)</f>
        <v>65091804.29515928</v>
      </c>
      <c r="L64" s="4"/>
    </row>
    <row r="65" spans="2:12" ht="30" customHeight="1" x14ac:dyDescent="0.2">
      <c r="B65" s="3"/>
      <c r="C65" s="139">
        <v>12</v>
      </c>
      <c r="D65" s="170" t="s">
        <v>116</v>
      </c>
      <c r="E65" s="170"/>
      <c r="F65" s="170"/>
      <c r="G65" s="170"/>
      <c r="H65" s="130"/>
      <c r="I65" s="131"/>
      <c r="J65" s="132"/>
      <c r="K65" s="133"/>
      <c r="L65" s="4"/>
    </row>
    <row r="66" spans="2:12" ht="30" customHeight="1" x14ac:dyDescent="0.2">
      <c r="B66" s="3"/>
      <c r="C66" s="20">
        <v>12.1</v>
      </c>
      <c r="D66" s="16"/>
      <c r="E66" s="16"/>
      <c r="F66" s="16"/>
      <c r="G66" s="17" t="s">
        <v>129</v>
      </c>
      <c r="H66" s="16" t="s">
        <v>130</v>
      </c>
      <c r="I66" s="11">
        <v>1</v>
      </c>
      <c r="J66" s="12">
        <v>11996572</v>
      </c>
      <c r="K66" s="14">
        <f>+J66*I66</f>
        <v>11996572</v>
      </c>
      <c r="L66" s="4"/>
    </row>
    <row r="67" spans="2:12" ht="30" customHeight="1" x14ac:dyDescent="0.2">
      <c r="B67" s="3"/>
      <c r="C67" s="171" t="s">
        <v>16</v>
      </c>
      <c r="D67" s="172"/>
      <c r="E67" s="172"/>
      <c r="F67" s="172"/>
      <c r="G67" s="172"/>
      <c r="H67" s="172"/>
      <c r="I67" s="172"/>
      <c r="J67" s="173"/>
      <c r="K67" s="140">
        <f>SUM(K66:K66)</f>
        <v>11996572</v>
      </c>
      <c r="L67" s="4"/>
    </row>
    <row r="68" spans="2:12" s="21" customFormat="1" ht="30" customHeight="1" x14ac:dyDescent="0.2">
      <c r="B68" s="22"/>
      <c r="C68" s="176" t="s">
        <v>131</v>
      </c>
      <c r="D68" s="177"/>
      <c r="E68" s="177"/>
      <c r="F68" s="177"/>
      <c r="G68" s="177"/>
      <c r="H68" s="177"/>
      <c r="I68" s="177"/>
      <c r="J68" s="177"/>
      <c r="K68" s="141">
        <f>+K67+K64+K58+K51+K48+K45+K39+K36+K28+K24+K19+K16</f>
        <v>163585588.25875926</v>
      </c>
      <c r="L68" s="23"/>
    </row>
    <row r="69" spans="2:12" s="21" customFormat="1" ht="30" customHeight="1" x14ac:dyDescent="0.2">
      <c r="B69" s="22"/>
      <c r="C69" s="179" t="s">
        <v>132</v>
      </c>
      <c r="D69" s="180"/>
      <c r="E69" s="180"/>
      <c r="F69" s="180"/>
      <c r="G69" s="180"/>
      <c r="H69" s="180"/>
      <c r="I69" s="180"/>
      <c r="J69" s="180"/>
      <c r="K69" s="181"/>
      <c r="L69" s="23"/>
    </row>
    <row r="70" spans="2:12" ht="30" customHeight="1" x14ac:dyDescent="0.2">
      <c r="B70" s="3"/>
      <c r="C70" s="139">
        <v>1</v>
      </c>
      <c r="D70" s="170" t="s">
        <v>86</v>
      </c>
      <c r="E70" s="170"/>
      <c r="F70" s="170"/>
      <c r="G70" s="170"/>
      <c r="H70" s="130"/>
      <c r="I70" s="131"/>
      <c r="J70" s="132"/>
      <c r="K70" s="133"/>
      <c r="L70" s="4"/>
    </row>
    <row r="71" spans="2:12" ht="30" customHeight="1" x14ac:dyDescent="0.2">
      <c r="B71" s="3"/>
      <c r="C71" s="20">
        <v>1.1000000000000001</v>
      </c>
      <c r="D71" s="16"/>
      <c r="E71" s="16"/>
      <c r="F71" s="16"/>
      <c r="G71" s="17" t="s">
        <v>133</v>
      </c>
      <c r="H71" s="16" t="s">
        <v>88</v>
      </c>
      <c r="I71" s="11">
        <v>3.34</v>
      </c>
      <c r="J71" s="12">
        <v>13166</v>
      </c>
      <c r="K71" s="14">
        <f>+J71*I71</f>
        <v>43974.439999999995</v>
      </c>
      <c r="L71" s="4"/>
    </row>
    <row r="72" spans="2:12" ht="30" customHeight="1" x14ac:dyDescent="0.2">
      <c r="B72" s="3"/>
      <c r="C72" s="20">
        <v>1.2</v>
      </c>
      <c r="D72" s="16"/>
      <c r="E72" s="16"/>
      <c r="F72" s="16"/>
      <c r="G72" s="17" t="s">
        <v>134</v>
      </c>
      <c r="H72" s="16" t="s">
        <v>88</v>
      </c>
      <c r="I72" s="11">
        <v>57.192599999999999</v>
      </c>
      <c r="J72" s="12">
        <v>19575</v>
      </c>
      <c r="K72" s="14">
        <f t="shared" ref="K72:K74" si="5">+J72*I72</f>
        <v>1119545.145</v>
      </c>
      <c r="L72" s="4"/>
    </row>
    <row r="73" spans="2:12" ht="30" customHeight="1" x14ac:dyDescent="0.2">
      <c r="B73" s="3"/>
      <c r="C73" s="20">
        <v>1.3</v>
      </c>
      <c r="D73" s="16"/>
      <c r="E73" s="16"/>
      <c r="F73" s="16"/>
      <c r="G73" s="17" t="s">
        <v>135</v>
      </c>
      <c r="H73" s="16" t="s">
        <v>88</v>
      </c>
      <c r="I73" s="11">
        <v>4</v>
      </c>
      <c r="J73" s="12">
        <v>64928</v>
      </c>
      <c r="K73" s="14">
        <f t="shared" si="5"/>
        <v>259712</v>
      </c>
      <c r="L73" s="4"/>
    </row>
    <row r="74" spans="2:12" ht="30" customHeight="1" x14ac:dyDescent="0.2">
      <c r="B74" s="3"/>
      <c r="C74" s="20">
        <v>1.4</v>
      </c>
      <c r="D74" s="16"/>
      <c r="E74" s="16"/>
      <c r="F74" s="16"/>
      <c r="G74" s="17" t="s">
        <v>136</v>
      </c>
      <c r="H74" s="16" t="s">
        <v>98</v>
      </c>
      <c r="I74" s="11">
        <v>1</v>
      </c>
      <c r="J74" s="12">
        <v>40253</v>
      </c>
      <c r="K74" s="14">
        <f t="shared" si="5"/>
        <v>40253</v>
      </c>
      <c r="L74" s="4"/>
    </row>
    <row r="75" spans="2:12" ht="30" customHeight="1" x14ac:dyDescent="0.2">
      <c r="B75" s="3"/>
      <c r="C75" s="171" t="s">
        <v>16</v>
      </c>
      <c r="D75" s="172"/>
      <c r="E75" s="172"/>
      <c r="F75" s="172"/>
      <c r="G75" s="172"/>
      <c r="H75" s="172"/>
      <c r="I75" s="172"/>
      <c r="J75" s="173"/>
      <c r="K75" s="140">
        <f>SUM(K71:K74)</f>
        <v>1463484.585</v>
      </c>
      <c r="L75" s="4"/>
    </row>
    <row r="76" spans="2:12" ht="30" customHeight="1" x14ac:dyDescent="0.2">
      <c r="B76" s="3"/>
      <c r="C76" s="139">
        <v>2</v>
      </c>
      <c r="D76" s="170" t="s">
        <v>91</v>
      </c>
      <c r="E76" s="170"/>
      <c r="F76" s="170"/>
      <c r="G76" s="170"/>
      <c r="H76" s="130"/>
      <c r="I76" s="131"/>
      <c r="J76" s="132"/>
      <c r="K76" s="133"/>
      <c r="L76" s="4"/>
    </row>
    <row r="77" spans="2:12" ht="30" customHeight="1" x14ac:dyDescent="0.2">
      <c r="B77" s="3"/>
      <c r="C77" s="20">
        <v>2.1</v>
      </c>
      <c r="D77" s="16"/>
      <c r="E77" s="16"/>
      <c r="F77" s="16"/>
      <c r="G77" s="17" t="s">
        <v>92</v>
      </c>
      <c r="H77" s="16" t="s">
        <v>88</v>
      </c>
      <c r="I77" s="11">
        <v>411.4</v>
      </c>
      <c r="J77" s="12">
        <v>14903</v>
      </c>
      <c r="K77" s="14">
        <f>+J77*I77</f>
        <v>6131094.1999999993</v>
      </c>
      <c r="L77" s="4"/>
    </row>
    <row r="78" spans="2:12" ht="30" customHeight="1" x14ac:dyDescent="0.2">
      <c r="B78" s="3"/>
      <c r="C78" s="20">
        <v>2.2000000000000002</v>
      </c>
      <c r="D78" s="16"/>
      <c r="E78" s="16"/>
      <c r="F78" s="16"/>
      <c r="G78" s="17" t="s">
        <v>93</v>
      </c>
      <c r="H78" s="16" t="s">
        <v>94</v>
      </c>
      <c r="I78" s="11">
        <v>50</v>
      </c>
      <c r="J78" s="12">
        <v>19772</v>
      </c>
      <c r="K78" s="14">
        <f t="shared" ref="K78:K79" si="6">+J78*I78</f>
        <v>988600</v>
      </c>
      <c r="L78" s="4"/>
    </row>
    <row r="79" spans="2:12" ht="30" customHeight="1" x14ac:dyDescent="0.2">
      <c r="B79" s="3"/>
      <c r="C79" s="20">
        <v>2.2999999999999998</v>
      </c>
      <c r="D79" s="16"/>
      <c r="E79" s="16"/>
      <c r="F79" s="16"/>
      <c r="G79" s="17" t="s">
        <v>137</v>
      </c>
      <c r="H79" s="16" t="s">
        <v>88</v>
      </c>
      <c r="I79" s="11">
        <v>57.192599999999999</v>
      </c>
      <c r="J79" s="12">
        <v>78612</v>
      </c>
      <c r="K79" s="14">
        <f t="shared" si="6"/>
        <v>4496024.6711999997</v>
      </c>
      <c r="L79" s="4"/>
    </row>
    <row r="80" spans="2:12" ht="30" customHeight="1" x14ac:dyDescent="0.2">
      <c r="B80" s="3"/>
      <c r="C80" s="171" t="s">
        <v>16</v>
      </c>
      <c r="D80" s="172"/>
      <c r="E80" s="172"/>
      <c r="F80" s="172"/>
      <c r="G80" s="172"/>
      <c r="H80" s="172"/>
      <c r="I80" s="172"/>
      <c r="J80" s="173"/>
      <c r="K80" s="140">
        <f>SUM(K77:K79)</f>
        <v>11615718.871199999</v>
      </c>
      <c r="L80" s="4"/>
    </row>
    <row r="81" spans="2:12" ht="30" customHeight="1" x14ac:dyDescent="0.2">
      <c r="B81" s="3"/>
      <c r="C81" s="139">
        <v>3</v>
      </c>
      <c r="D81" s="170" t="s">
        <v>91</v>
      </c>
      <c r="E81" s="170"/>
      <c r="F81" s="170"/>
      <c r="G81" s="170"/>
      <c r="H81" s="130"/>
      <c r="I81" s="131"/>
      <c r="J81" s="132"/>
      <c r="K81" s="133"/>
      <c r="L81" s="4"/>
    </row>
    <row r="82" spans="2:12" ht="30" customHeight="1" x14ac:dyDescent="0.2">
      <c r="B82" s="3"/>
      <c r="C82" s="20">
        <v>3.1</v>
      </c>
      <c r="D82" s="16"/>
      <c r="E82" s="16"/>
      <c r="F82" s="16"/>
      <c r="G82" s="17" t="s">
        <v>138</v>
      </c>
      <c r="H82" s="16" t="s">
        <v>139</v>
      </c>
      <c r="I82" s="11">
        <v>4</v>
      </c>
      <c r="J82" s="12">
        <v>42489</v>
      </c>
      <c r="K82" s="14">
        <f>+J82*I82</f>
        <v>169956</v>
      </c>
      <c r="L82" s="4"/>
    </row>
    <row r="83" spans="2:12" ht="30" customHeight="1" x14ac:dyDescent="0.2">
      <c r="B83" s="3"/>
      <c r="C83" s="20">
        <v>3.2</v>
      </c>
      <c r="D83" s="16"/>
      <c r="E83" s="16"/>
      <c r="F83" s="16"/>
      <c r="G83" s="17" t="s">
        <v>140</v>
      </c>
      <c r="H83" s="16" t="s">
        <v>139</v>
      </c>
      <c r="I83" s="11">
        <v>0.8</v>
      </c>
      <c r="J83" s="12">
        <v>125320</v>
      </c>
      <c r="K83" s="14">
        <f t="shared" ref="K83:K84" si="7">+J83*I83</f>
        <v>100256</v>
      </c>
      <c r="L83" s="4"/>
    </row>
    <row r="84" spans="2:12" ht="30" customHeight="1" x14ac:dyDescent="0.2">
      <c r="B84" s="3"/>
      <c r="C84" s="20">
        <v>3.3</v>
      </c>
      <c r="D84" s="16"/>
      <c r="E84" s="16"/>
      <c r="F84" s="16"/>
      <c r="G84" s="17" t="s">
        <v>141</v>
      </c>
      <c r="H84" s="16" t="s">
        <v>139</v>
      </c>
      <c r="I84" s="11">
        <v>3.2</v>
      </c>
      <c r="J84" s="12">
        <v>35020</v>
      </c>
      <c r="K84" s="14">
        <f t="shared" si="7"/>
        <v>112064</v>
      </c>
      <c r="L84" s="4"/>
    </row>
    <row r="85" spans="2:12" ht="30" customHeight="1" x14ac:dyDescent="0.2">
      <c r="B85" s="3"/>
      <c r="C85" s="171" t="s">
        <v>16</v>
      </c>
      <c r="D85" s="172"/>
      <c r="E85" s="172"/>
      <c r="F85" s="172"/>
      <c r="G85" s="172"/>
      <c r="H85" s="172"/>
      <c r="I85" s="172"/>
      <c r="J85" s="173"/>
      <c r="K85" s="140">
        <f>SUM(K82:K84)</f>
        <v>382276</v>
      </c>
      <c r="L85" s="4"/>
    </row>
    <row r="86" spans="2:12" ht="30" customHeight="1" x14ac:dyDescent="0.2">
      <c r="B86" s="3"/>
      <c r="C86" s="139">
        <v>4</v>
      </c>
      <c r="D86" s="170" t="s">
        <v>142</v>
      </c>
      <c r="E86" s="170"/>
      <c r="F86" s="170"/>
      <c r="G86" s="170"/>
      <c r="H86" s="130"/>
      <c r="I86" s="131"/>
      <c r="J86" s="132"/>
      <c r="K86" s="133"/>
      <c r="L86" s="4"/>
    </row>
    <row r="87" spans="2:12" ht="30" customHeight="1" x14ac:dyDescent="0.2">
      <c r="B87" s="3"/>
      <c r="C87" s="20">
        <v>4.0999999999999996</v>
      </c>
      <c r="D87" s="16"/>
      <c r="E87" s="16"/>
      <c r="F87" s="16"/>
      <c r="G87" s="17" t="s">
        <v>143</v>
      </c>
      <c r="H87" s="16" t="s">
        <v>88</v>
      </c>
      <c r="I87" s="11">
        <v>0.91849999999999998</v>
      </c>
      <c r="J87" s="12">
        <v>152717</v>
      </c>
      <c r="K87" s="14">
        <f>+J87*I87</f>
        <v>140270.56450000001</v>
      </c>
      <c r="L87" s="4"/>
    </row>
    <row r="88" spans="2:12" ht="30" customHeight="1" x14ac:dyDescent="0.2">
      <c r="B88" s="3"/>
      <c r="C88" s="20">
        <v>4.2</v>
      </c>
      <c r="D88" s="16"/>
      <c r="E88" s="16"/>
      <c r="F88" s="16"/>
      <c r="G88" s="17" t="s">
        <v>144</v>
      </c>
      <c r="H88" s="16" t="s">
        <v>88</v>
      </c>
      <c r="I88" s="11">
        <v>10</v>
      </c>
      <c r="J88" s="12">
        <v>27741</v>
      </c>
      <c r="K88" s="14">
        <f t="shared" ref="K88" si="8">+J88*I88</f>
        <v>277410</v>
      </c>
      <c r="L88" s="4"/>
    </row>
    <row r="89" spans="2:12" ht="30" customHeight="1" x14ac:dyDescent="0.2">
      <c r="B89" s="3"/>
      <c r="C89" s="171" t="s">
        <v>16</v>
      </c>
      <c r="D89" s="172"/>
      <c r="E89" s="172"/>
      <c r="F89" s="172"/>
      <c r="G89" s="172"/>
      <c r="H89" s="172"/>
      <c r="I89" s="172"/>
      <c r="J89" s="173"/>
      <c r="K89" s="140">
        <f>SUM(K87:K88)</f>
        <v>417680.56449999998</v>
      </c>
      <c r="L89" s="4"/>
    </row>
    <row r="90" spans="2:12" ht="30" customHeight="1" x14ac:dyDescent="0.2">
      <c r="B90" s="3"/>
      <c r="C90" s="139">
        <v>5</v>
      </c>
      <c r="D90" s="170" t="s">
        <v>145</v>
      </c>
      <c r="E90" s="170"/>
      <c r="F90" s="170"/>
      <c r="G90" s="170"/>
      <c r="H90" s="130"/>
      <c r="I90" s="131"/>
      <c r="J90" s="132"/>
      <c r="K90" s="133"/>
      <c r="L90" s="4"/>
    </row>
    <row r="91" spans="2:12" ht="30" customHeight="1" x14ac:dyDescent="0.2">
      <c r="B91" s="3"/>
      <c r="C91" s="20">
        <v>5.0999999999999996</v>
      </c>
      <c r="D91" s="16"/>
      <c r="E91" s="16"/>
      <c r="F91" s="16"/>
      <c r="G91" s="17" t="s">
        <v>115</v>
      </c>
      <c r="H91" s="16" t="s">
        <v>88</v>
      </c>
      <c r="I91" s="11">
        <v>4.9264999999999999</v>
      </c>
      <c r="J91" s="12">
        <v>87916</v>
      </c>
      <c r="K91" s="14">
        <f>+J91*I91</f>
        <v>433118.174</v>
      </c>
      <c r="L91" s="4"/>
    </row>
    <row r="92" spans="2:12" ht="30" customHeight="1" x14ac:dyDescent="0.2">
      <c r="B92" s="3"/>
      <c r="C92" s="20">
        <v>5.2</v>
      </c>
      <c r="D92" s="16"/>
      <c r="E92" s="16"/>
      <c r="F92" s="16"/>
      <c r="G92" s="17" t="s">
        <v>146</v>
      </c>
      <c r="H92" s="16" t="s">
        <v>94</v>
      </c>
      <c r="I92" s="11">
        <v>3.34</v>
      </c>
      <c r="J92" s="12">
        <v>26464</v>
      </c>
      <c r="K92" s="14">
        <f t="shared" ref="K92" si="9">+J92*I92</f>
        <v>88389.759999999995</v>
      </c>
      <c r="L92" s="4"/>
    </row>
    <row r="93" spans="2:12" ht="30" customHeight="1" x14ac:dyDescent="0.2">
      <c r="B93" s="3"/>
      <c r="C93" s="171" t="s">
        <v>16</v>
      </c>
      <c r="D93" s="172"/>
      <c r="E93" s="172"/>
      <c r="F93" s="172"/>
      <c r="G93" s="172"/>
      <c r="H93" s="172"/>
      <c r="I93" s="172"/>
      <c r="J93" s="173"/>
      <c r="K93" s="140">
        <f>SUM(K91:K92)</f>
        <v>521507.93400000001</v>
      </c>
      <c r="L93" s="4"/>
    </row>
    <row r="94" spans="2:12" ht="30" customHeight="1" x14ac:dyDescent="0.2">
      <c r="B94" s="3"/>
      <c r="C94" s="139">
        <v>6</v>
      </c>
      <c r="D94" s="170" t="s">
        <v>118</v>
      </c>
      <c r="E94" s="170"/>
      <c r="F94" s="170"/>
      <c r="G94" s="170"/>
      <c r="H94" s="130"/>
      <c r="I94" s="131"/>
      <c r="J94" s="132"/>
      <c r="K94" s="133"/>
      <c r="L94" s="4"/>
    </row>
    <row r="95" spans="2:12" ht="30" customHeight="1" x14ac:dyDescent="0.2">
      <c r="B95" s="3"/>
      <c r="C95" s="20">
        <v>6.1</v>
      </c>
      <c r="D95" s="16"/>
      <c r="E95" s="16"/>
      <c r="F95" s="16"/>
      <c r="G95" s="17" t="s">
        <v>119</v>
      </c>
      <c r="H95" s="16" t="s">
        <v>98</v>
      </c>
      <c r="I95" s="11">
        <v>1</v>
      </c>
      <c r="J95" s="12">
        <v>423709</v>
      </c>
      <c r="K95" s="14">
        <f>+J95*I95</f>
        <v>423709</v>
      </c>
      <c r="L95" s="4"/>
    </row>
    <row r="96" spans="2:12" ht="30" customHeight="1" x14ac:dyDescent="0.2">
      <c r="B96" s="3"/>
      <c r="C96" s="20">
        <v>6.2</v>
      </c>
      <c r="D96" s="16"/>
      <c r="E96" s="16"/>
      <c r="F96" s="16"/>
      <c r="G96" s="17" t="s">
        <v>147</v>
      </c>
      <c r="H96" s="16" t="s">
        <v>98</v>
      </c>
      <c r="I96" s="11">
        <v>1</v>
      </c>
      <c r="J96" s="12">
        <v>356889</v>
      </c>
      <c r="K96" s="14">
        <f t="shared" ref="K96:K97" si="10">+J96*I96</f>
        <v>356889</v>
      </c>
      <c r="L96" s="4"/>
    </row>
    <row r="97" spans="2:12" ht="30" customHeight="1" x14ac:dyDescent="0.2">
      <c r="B97" s="3"/>
      <c r="C97" s="20">
        <v>6.3</v>
      </c>
      <c r="D97" s="16"/>
      <c r="E97" s="16"/>
      <c r="F97" s="16"/>
      <c r="G97" s="17" t="s">
        <v>120</v>
      </c>
      <c r="H97" s="16" t="s">
        <v>98</v>
      </c>
      <c r="I97" s="11">
        <v>1</v>
      </c>
      <c r="J97" s="12">
        <v>175750</v>
      </c>
      <c r="K97" s="14">
        <f t="shared" si="10"/>
        <v>175750</v>
      </c>
      <c r="L97" s="4"/>
    </row>
    <row r="98" spans="2:12" ht="30" customHeight="1" x14ac:dyDescent="0.2">
      <c r="B98" s="3"/>
      <c r="C98" s="171" t="s">
        <v>16</v>
      </c>
      <c r="D98" s="172"/>
      <c r="E98" s="172"/>
      <c r="F98" s="172"/>
      <c r="G98" s="172"/>
      <c r="H98" s="172"/>
      <c r="I98" s="172"/>
      <c r="J98" s="173"/>
      <c r="K98" s="140">
        <f>SUM(K95:K97)</f>
        <v>956348</v>
      </c>
      <c r="L98" s="4"/>
    </row>
    <row r="99" spans="2:12" ht="30" customHeight="1" x14ac:dyDescent="0.2">
      <c r="B99" s="3"/>
      <c r="C99" s="139">
        <v>7</v>
      </c>
      <c r="D99" s="170" t="s">
        <v>107</v>
      </c>
      <c r="E99" s="170"/>
      <c r="F99" s="170"/>
      <c r="G99" s="170"/>
      <c r="H99" s="130"/>
      <c r="I99" s="131"/>
      <c r="J99" s="132"/>
      <c r="K99" s="133"/>
      <c r="L99" s="4"/>
    </row>
    <row r="100" spans="2:12" ht="30" customHeight="1" x14ac:dyDescent="0.2">
      <c r="B100" s="3"/>
      <c r="C100" s="20">
        <v>7.1</v>
      </c>
      <c r="D100" s="16"/>
      <c r="E100" s="16"/>
      <c r="F100" s="16"/>
      <c r="G100" s="17" t="s">
        <v>148</v>
      </c>
      <c r="H100" s="16" t="s">
        <v>94</v>
      </c>
      <c r="I100" s="11">
        <v>2</v>
      </c>
      <c r="J100" s="12">
        <v>14374</v>
      </c>
      <c r="K100" s="14">
        <f>+J100*I100</f>
        <v>28748</v>
      </c>
      <c r="L100" s="4"/>
    </row>
    <row r="101" spans="2:12" ht="30" customHeight="1" x14ac:dyDescent="0.2">
      <c r="B101" s="3"/>
      <c r="C101" s="20">
        <v>7.2</v>
      </c>
      <c r="D101" s="16"/>
      <c r="E101" s="16"/>
      <c r="F101" s="16"/>
      <c r="G101" s="17" t="s">
        <v>149</v>
      </c>
      <c r="H101" s="16" t="s">
        <v>94</v>
      </c>
      <c r="I101" s="11">
        <v>2</v>
      </c>
      <c r="J101" s="12">
        <v>41145</v>
      </c>
      <c r="K101" s="14">
        <f t="shared" ref="K101:K105" si="11">+J101*I101</f>
        <v>82290</v>
      </c>
      <c r="L101" s="4"/>
    </row>
    <row r="102" spans="2:12" ht="30" customHeight="1" x14ac:dyDescent="0.2">
      <c r="B102" s="3"/>
      <c r="C102" s="20">
        <v>7.3</v>
      </c>
      <c r="D102" s="16"/>
      <c r="E102" s="16"/>
      <c r="F102" s="16"/>
      <c r="G102" s="17" t="s">
        <v>150</v>
      </c>
      <c r="H102" s="16" t="s">
        <v>94</v>
      </c>
      <c r="I102" s="11">
        <v>2</v>
      </c>
      <c r="J102" s="12">
        <v>75681</v>
      </c>
      <c r="K102" s="14">
        <f t="shared" si="11"/>
        <v>151362</v>
      </c>
      <c r="L102" s="4"/>
    </row>
    <row r="103" spans="2:12" ht="30" customHeight="1" x14ac:dyDescent="0.2">
      <c r="B103" s="3"/>
      <c r="C103" s="20">
        <v>7.4</v>
      </c>
      <c r="D103" s="16"/>
      <c r="E103" s="16"/>
      <c r="F103" s="16"/>
      <c r="G103" s="17" t="s">
        <v>151</v>
      </c>
      <c r="H103" s="16" t="s">
        <v>98</v>
      </c>
      <c r="I103" s="11">
        <v>1</v>
      </c>
      <c r="J103" s="12">
        <v>355221</v>
      </c>
      <c r="K103" s="14">
        <f t="shared" si="11"/>
        <v>355221</v>
      </c>
      <c r="L103" s="4"/>
    </row>
    <row r="104" spans="2:12" ht="30" customHeight="1" x14ac:dyDescent="0.2">
      <c r="B104" s="3"/>
      <c r="C104" s="20">
        <v>7.5</v>
      </c>
      <c r="D104" s="16"/>
      <c r="E104" s="16"/>
      <c r="F104" s="16"/>
      <c r="G104" s="17" t="s">
        <v>152</v>
      </c>
      <c r="H104" s="16" t="s">
        <v>94</v>
      </c>
      <c r="I104" s="11">
        <v>5</v>
      </c>
      <c r="J104" s="12">
        <v>59167</v>
      </c>
      <c r="K104" s="14">
        <f t="shared" si="11"/>
        <v>295835</v>
      </c>
      <c r="L104" s="4"/>
    </row>
    <row r="105" spans="2:12" ht="30" customHeight="1" x14ac:dyDescent="0.2">
      <c r="B105" s="3"/>
      <c r="C105" s="20">
        <v>7.6</v>
      </c>
      <c r="D105" s="16"/>
      <c r="E105" s="16"/>
      <c r="F105" s="16"/>
      <c r="G105" s="17" t="s">
        <v>153</v>
      </c>
      <c r="H105" s="16" t="s">
        <v>98</v>
      </c>
      <c r="I105" s="11">
        <v>1</v>
      </c>
      <c r="J105" s="12">
        <v>163299</v>
      </c>
      <c r="K105" s="14">
        <f t="shared" si="11"/>
        <v>163299</v>
      </c>
      <c r="L105" s="4"/>
    </row>
    <row r="106" spans="2:12" ht="30" customHeight="1" x14ac:dyDescent="0.2">
      <c r="B106" s="3"/>
      <c r="C106" s="171" t="s">
        <v>16</v>
      </c>
      <c r="D106" s="172"/>
      <c r="E106" s="172"/>
      <c r="F106" s="172"/>
      <c r="G106" s="172"/>
      <c r="H106" s="172"/>
      <c r="I106" s="172"/>
      <c r="J106" s="173"/>
      <c r="K106" s="140">
        <f>SUM(K100:K105)</f>
        <v>1076755</v>
      </c>
      <c r="L106" s="4"/>
    </row>
    <row r="107" spans="2:12" ht="30" customHeight="1" x14ac:dyDescent="0.2">
      <c r="B107" s="3"/>
      <c r="C107" s="139">
        <v>8</v>
      </c>
      <c r="D107" s="170" t="s">
        <v>154</v>
      </c>
      <c r="E107" s="170"/>
      <c r="F107" s="170"/>
      <c r="G107" s="170"/>
      <c r="H107" s="130"/>
      <c r="I107" s="131"/>
      <c r="J107" s="132"/>
      <c r="K107" s="133"/>
      <c r="L107" s="4"/>
    </row>
    <row r="108" spans="2:12" ht="30" customHeight="1" x14ac:dyDescent="0.2">
      <c r="B108" s="3"/>
      <c r="C108" s="20">
        <v>8.1</v>
      </c>
      <c r="D108" s="16"/>
      <c r="E108" s="16"/>
      <c r="F108" s="16"/>
      <c r="G108" s="17" t="s">
        <v>155</v>
      </c>
      <c r="H108" s="16" t="s">
        <v>94</v>
      </c>
      <c r="I108" s="11">
        <v>63.600000000000009</v>
      </c>
      <c r="J108" s="12">
        <v>4957</v>
      </c>
      <c r="K108" s="14">
        <f>+J108*I108</f>
        <v>315265.20000000007</v>
      </c>
      <c r="L108" s="4"/>
    </row>
    <row r="109" spans="2:12" ht="30" customHeight="1" x14ac:dyDescent="0.2">
      <c r="B109" s="3"/>
      <c r="C109" s="20">
        <v>8.1999999999999993</v>
      </c>
      <c r="D109" s="16"/>
      <c r="E109" s="16"/>
      <c r="F109" s="16"/>
      <c r="G109" s="17" t="s">
        <v>127</v>
      </c>
      <c r="H109" s="16" t="s">
        <v>88</v>
      </c>
      <c r="I109" s="11">
        <v>17.759999999999998</v>
      </c>
      <c r="J109" s="12">
        <v>24588</v>
      </c>
      <c r="K109" s="14">
        <f t="shared" ref="K109:K112" si="12">+J109*I109</f>
        <v>436682.87999999995</v>
      </c>
      <c r="L109" s="4"/>
    </row>
    <row r="110" spans="2:12" ht="30" customHeight="1" x14ac:dyDescent="0.2">
      <c r="B110" s="3"/>
      <c r="C110" s="20">
        <v>8.3000000000000007</v>
      </c>
      <c r="D110" s="16"/>
      <c r="E110" s="16"/>
      <c r="F110" s="16"/>
      <c r="G110" s="17" t="s">
        <v>156</v>
      </c>
      <c r="H110" s="16" t="s">
        <v>94</v>
      </c>
      <c r="I110" s="11">
        <v>126</v>
      </c>
      <c r="J110" s="12">
        <v>9103</v>
      </c>
      <c r="K110" s="14">
        <f t="shared" si="12"/>
        <v>1146978</v>
      </c>
      <c r="L110" s="4"/>
    </row>
    <row r="111" spans="2:12" ht="30" customHeight="1" x14ac:dyDescent="0.2">
      <c r="B111" s="3"/>
      <c r="C111" s="20">
        <v>8.4</v>
      </c>
      <c r="D111" s="16"/>
      <c r="E111" s="16"/>
      <c r="F111" s="16"/>
      <c r="G111" s="17" t="s">
        <v>125</v>
      </c>
      <c r="H111" s="16" t="s">
        <v>88</v>
      </c>
      <c r="I111" s="11">
        <v>252.31999999999996</v>
      </c>
      <c r="J111" s="12">
        <v>29777</v>
      </c>
      <c r="K111" s="14">
        <f t="shared" si="12"/>
        <v>7513332.6399999987</v>
      </c>
      <c r="L111" s="4"/>
    </row>
    <row r="112" spans="2:12" ht="30" customHeight="1" x14ac:dyDescent="0.2">
      <c r="B112" s="3"/>
      <c r="C112" s="20">
        <v>8.5</v>
      </c>
      <c r="D112" s="16"/>
      <c r="E112" s="16"/>
      <c r="F112" s="16"/>
      <c r="G112" s="17" t="s">
        <v>157</v>
      </c>
      <c r="H112" s="16" t="s">
        <v>88</v>
      </c>
      <c r="I112" s="11">
        <v>163.79999999999998</v>
      </c>
      <c r="J112" s="12">
        <v>17901</v>
      </c>
      <c r="K112" s="14">
        <f t="shared" si="12"/>
        <v>2932183.8</v>
      </c>
      <c r="L112" s="4"/>
    </row>
    <row r="113" spans="2:12" ht="30" customHeight="1" x14ac:dyDescent="0.2">
      <c r="B113" s="3"/>
      <c r="C113" s="171" t="s">
        <v>16</v>
      </c>
      <c r="D113" s="172"/>
      <c r="E113" s="172"/>
      <c r="F113" s="172"/>
      <c r="G113" s="172"/>
      <c r="H113" s="172"/>
      <c r="I113" s="172"/>
      <c r="J113" s="173"/>
      <c r="K113" s="140">
        <f>SUM(K108:K112)</f>
        <v>12344442.52</v>
      </c>
      <c r="L113" s="4"/>
    </row>
    <row r="114" spans="2:12" ht="30" customHeight="1" x14ac:dyDescent="0.2">
      <c r="B114" s="3"/>
      <c r="C114" s="139">
        <v>9</v>
      </c>
      <c r="D114" s="170" t="s">
        <v>158</v>
      </c>
      <c r="E114" s="170"/>
      <c r="F114" s="170"/>
      <c r="G114" s="170"/>
      <c r="H114" s="130"/>
      <c r="I114" s="131"/>
      <c r="J114" s="132"/>
      <c r="K114" s="133"/>
      <c r="L114" s="4"/>
    </row>
    <row r="115" spans="2:12" ht="30" customHeight="1" x14ac:dyDescent="0.2">
      <c r="B115" s="3"/>
      <c r="C115" s="20">
        <v>9.1</v>
      </c>
      <c r="D115" s="16"/>
      <c r="E115" s="16"/>
      <c r="F115" s="16"/>
      <c r="G115" s="17" t="s">
        <v>159</v>
      </c>
      <c r="H115" s="16" t="s">
        <v>98</v>
      </c>
      <c r="I115" s="11">
        <v>30</v>
      </c>
      <c r="J115" s="12">
        <v>52452</v>
      </c>
      <c r="K115" s="14">
        <f>+J115*I115</f>
        <v>1573560</v>
      </c>
      <c r="L115" s="4"/>
    </row>
    <row r="116" spans="2:12" ht="30" customHeight="1" x14ac:dyDescent="0.2">
      <c r="B116" s="3"/>
      <c r="C116" s="171" t="s">
        <v>16</v>
      </c>
      <c r="D116" s="172"/>
      <c r="E116" s="172"/>
      <c r="F116" s="172"/>
      <c r="G116" s="172"/>
      <c r="H116" s="172"/>
      <c r="I116" s="172"/>
      <c r="J116" s="173"/>
      <c r="K116" s="140">
        <f>SUM(K115:K115)</f>
        <v>1573560</v>
      </c>
      <c r="L116" s="4"/>
    </row>
    <row r="117" spans="2:12" s="21" customFormat="1" ht="30" customHeight="1" x14ac:dyDescent="0.2">
      <c r="B117" s="22"/>
      <c r="C117" s="176" t="s">
        <v>160</v>
      </c>
      <c r="D117" s="177"/>
      <c r="E117" s="177"/>
      <c r="F117" s="177"/>
      <c r="G117" s="177"/>
      <c r="H117" s="177"/>
      <c r="I117" s="177"/>
      <c r="J117" s="177"/>
      <c r="K117" s="141">
        <f>+K116+K113+K106+K98+K93+K89+K85+K80+K75</f>
        <v>30351773.4747</v>
      </c>
      <c r="L117" s="23"/>
    </row>
    <row r="118" spans="2:12" s="21" customFormat="1" ht="30" customHeight="1" thickBot="1" x14ac:dyDescent="0.25">
      <c r="B118" s="22"/>
      <c r="C118" s="174" t="s">
        <v>161</v>
      </c>
      <c r="D118" s="175"/>
      <c r="E118" s="175"/>
      <c r="F118" s="175"/>
      <c r="G118" s="175"/>
      <c r="H118" s="175"/>
      <c r="I118" s="175"/>
      <c r="J118" s="175"/>
      <c r="K118" s="142">
        <f>+K117+K68</f>
        <v>193937361.73345926</v>
      </c>
      <c r="L118" s="23"/>
    </row>
    <row r="119" spans="2:12" s="21" customFormat="1" x14ac:dyDescent="0.2">
      <c r="B119" s="22"/>
      <c r="C119" s="24"/>
      <c r="D119" s="24"/>
      <c r="E119" s="24"/>
      <c r="F119" s="24"/>
      <c r="G119" s="24"/>
      <c r="H119" s="24"/>
      <c r="I119" s="24"/>
      <c r="J119" s="24"/>
      <c r="K119" s="25"/>
      <c r="L119" s="23"/>
    </row>
    <row r="120" spans="2:12" s="21" customFormat="1" ht="30" customHeight="1" x14ac:dyDescent="0.2">
      <c r="B120" s="22"/>
      <c r="C120" s="26"/>
      <c r="D120" s="27"/>
      <c r="E120" s="26"/>
      <c r="F120" s="26"/>
      <c r="G120" s="178" t="s">
        <v>21</v>
      </c>
      <c r="H120" s="178"/>
      <c r="I120" s="178"/>
      <c r="J120" s="143">
        <v>0.28000000000000003</v>
      </c>
      <c r="K120" s="144">
        <f>+K118*J120</f>
        <v>54302461.285368599</v>
      </c>
      <c r="L120" s="23"/>
    </row>
    <row r="121" spans="2:12" s="21" customFormat="1" ht="30" customHeight="1" x14ac:dyDescent="0.2">
      <c r="B121" s="22"/>
      <c r="C121" s="26"/>
      <c r="D121" s="27"/>
      <c r="E121" s="26"/>
      <c r="F121" s="26"/>
      <c r="G121" s="166" t="s">
        <v>162</v>
      </c>
      <c r="H121" s="166"/>
      <c r="I121" s="166"/>
      <c r="J121" s="143">
        <v>0.01</v>
      </c>
      <c r="K121" s="144">
        <f>+K118*J121</f>
        <v>1939373.6173345926</v>
      </c>
      <c r="L121" s="23"/>
    </row>
    <row r="122" spans="2:12" s="21" customFormat="1" ht="30" customHeight="1" x14ac:dyDescent="0.2">
      <c r="B122" s="22"/>
      <c r="C122" s="26"/>
      <c r="D122" s="28"/>
      <c r="E122" s="28"/>
      <c r="F122" s="28"/>
      <c r="G122" s="166" t="s">
        <v>74</v>
      </c>
      <c r="H122" s="166"/>
      <c r="I122" s="166"/>
      <c r="J122" s="143">
        <v>0.05</v>
      </c>
      <c r="K122" s="144">
        <f>+K118*J122</f>
        <v>9696868.0866729636</v>
      </c>
      <c r="L122" s="23"/>
    </row>
    <row r="123" spans="2:12" s="21" customFormat="1" ht="30" customHeight="1" x14ac:dyDescent="0.2">
      <c r="B123" s="22"/>
      <c r="C123" s="26"/>
      <c r="D123" s="28"/>
      <c r="E123" s="28"/>
      <c r="F123" s="28"/>
      <c r="G123" s="167" t="s">
        <v>17</v>
      </c>
      <c r="H123" s="168"/>
      <c r="I123" s="168"/>
      <c r="J123" s="169"/>
      <c r="K123" s="145">
        <f>+K118+K120+K121+K122</f>
        <v>259876064.72283542</v>
      </c>
      <c r="L123" s="23"/>
    </row>
    <row r="124" spans="2:12" s="21" customFormat="1" ht="30" customHeight="1" x14ac:dyDescent="0.2">
      <c r="B124" s="22"/>
      <c r="C124" s="26"/>
      <c r="D124" s="27"/>
      <c r="E124" s="26"/>
      <c r="F124" s="26"/>
      <c r="G124" s="167" t="s">
        <v>165</v>
      </c>
      <c r="H124" s="168"/>
      <c r="I124" s="168"/>
      <c r="J124" s="169"/>
      <c r="K124" s="136">
        <f>+K123</f>
        <v>259876064.72283542</v>
      </c>
      <c r="L124" s="23"/>
    </row>
    <row r="125" spans="2:12" s="21" customFormat="1" x14ac:dyDescent="0.2">
      <c r="B125" s="22"/>
      <c r="C125" s="26"/>
      <c r="D125" s="27"/>
      <c r="E125" s="27"/>
      <c r="F125" s="27"/>
      <c r="G125" s="26"/>
      <c r="H125" s="26"/>
      <c r="I125" s="29"/>
      <c r="J125" s="30"/>
      <c r="K125" s="31"/>
      <c r="L125" s="23"/>
    </row>
    <row r="126" spans="2:12" ht="30" customHeight="1" x14ac:dyDescent="0.2">
      <c r="B126" s="3"/>
      <c r="C126" s="139">
        <v>10</v>
      </c>
      <c r="D126" s="170" t="s">
        <v>163</v>
      </c>
      <c r="E126" s="170"/>
      <c r="F126" s="170"/>
      <c r="G126" s="170"/>
      <c r="H126" s="130"/>
      <c r="I126" s="131"/>
      <c r="J126" s="132"/>
      <c r="K126" s="133"/>
      <c r="L126" s="4"/>
    </row>
    <row r="127" spans="2:12" ht="30" customHeight="1" x14ac:dyDescent="0.2">
      <c r="B127" s="3"/>
      <c r="C127" s="20">
        <v>10.1</v>
      </c>
      <c r="D127" s="16"/>
      <c r="E127" s="16"/>
      <c r="F127" s="16"/>
      <c r="G127" s="17" t="s">
        <v>164</v>
      </c>
      <c r="H127" s="16" t="s">
        <v>98</v>
      </c>
      <c r="I127" s="11">
        <v>16</v>
      </c>
      <c r="J127" s="12">
        <v>473267</v>
      </c>
      <c r="K127" s="14">
        <f>+J127*I127</f>
        <v>7572272</v>
      </c>
      <c r="L127" s="4"/>
    </row>
    <row r="128" spans="2:12" ht="30" customHeight="1" x14ac:dyDescent="0.2">
      <c r="B128" s="3"/>
      <c r="C128" s="171" t="s">
        <v>16</v>
      </c>
      <c r="D128" s="172"/>
      <c r="E128" s="172"/>
      <c r="F128" s="172"/>
      <c r="G128" s="172"/>
      <c r="H128" s="172"/>
      <c r="I128" s="172"/>
      <c r="J128" s="173"/>
      <c r="K128" s="140">
        <f>SUM(K127:K127)</f>
        <v>7572272</v>
      </c>
      <c r="L128" s="4"/>
    </row>
    <row r="129" spans="2:12" s="21" customFormat="1" ht="30" customHeight="1" thickBot="1" x14ac:dyDescent="0.25">
      <c r="B129" s="22"/>
      <c r="C129" s="174" t="s">
        <v>166</v>
      </c>
      <c r="D129" s="175"/>
      <c r="E129" s="175"/>
      <c r="F129" s="175"/>
      <c r="G129" s="175"/>
      <c r="H129" s="175"/>
      <c r="I129" s="175"/>
      <c r="J129" s="175"/>
      <c r="K129" s="142">
        <f>ROUND(K128+K124,0)</f>
        <v>267448337</v>
      </c>
      <c r="L129" s="23"/>
    </row>
    <row r="130" spans="2:12" s="21" customFormat="1" ht="15" thickBot="1" x14ac:dyDescent="0.25">
      <c r="B130" s="22"/>
      <c r="C130" s="24"/>
      <c r="D130" s="24"/>
      <c r="E130" s="24"/>
      <c r="F130" s="24"/>
      <c r="G130" s="24"/>
      <c r="H130" s="24"/>
      <c r="I130" s="24"/>
      <c r="J130" s="24"/>
      <c r="K130" s="25"/>
      <c r="L130" s="23"/>
    </row>
    <row r="131" spans="2:12" s="21" customFormat="1" x14ac:dyDescent="0.2">
      <c r="B131" s="22"/>
      <c r="C131" s="32"/>
      <c r="D131" s="159"/>
      <c r="E131" s="159"/>
      <c r="F131" s="159"/>
      <c r="G131" s="159"/>
      <c r="H131" s="159"/>
      <c r="I131" s="159"/>
      <c r="J131" s="159"/>
      <c r="K131" s="160"/>
      <c r="L131" s="33"/>
    </row>
    <row r="132" spans="2:12" s="21" customFormat="1" ht="46.5" customHeight="1" x14ac:dyDescent="0.2">
      <c r="B132" s="22"/>
      <c r="C132" s="161" t="s">
        <v>18</v>
      </c>
      <c r="D132" s="162"/>
      <c r="E132" s="162"/>
      <c r="F132" s="162"/>
      <c r="G132" s="162"/>
      <c r="H132" s="163" t="s">
        <v>9</v>
      </c>
      <c r="I132" s="163"/>
      <c r="J132" s="163"/>
      <c r="K132" s="34" t="s">
        <v>19</v>
      </c>
      <c r="L132" s="35"/>
    </row>
    <row r="133" spans="2:12" s="21" customFormat="1" ht="32.25" customHeight="1" x14ac:dyDescent="0.2">
      <c r="B133" s="22"/>
      <c r="C133" s="161" t="s">
        <v>20</v>
      </c>
      <c r="D133" s="162"/>
      <c r="E133" s="162"/>
      <c r="F133" s="162"/>
      <c r="G133" s="162"/>
      <c r="H133" s="156" t="s">
        <v>21</v>
      </c>
      <c r="I133" s="156"/>
      <c r="J133" s="36" t="s">
        <v>22</v>
      </c>
      <c r="K133" s="37">
        <v>0.28000000000000003</v>
      </c>
      <c r="L133" s="35"/>
    </row>
    <row r="134" spans="2:12" s="21" customFormat="1" ht="30" customHeight="1" x14ac:dyDescent="0.2">
      <c r="B134" s="22"/>
      <c r="C134" s="161" t="s">
        <v>23</v>
      </c>
      <c r="D134" s="162"/>
      <c r="E134" s="162"/>
      <c r="F134" s="162"/>
      <c r="G134" s="162"/>
      <c r="H134" s="164" t="s">
        <v>24</v>
      </c>
      <c r="I134" s="165"/>
      <c r="J134" s="36" t="s">
        <v>25</v>
      </c>
      <c r="K134" s="37">
        <v>0.01</v>
      </c>
      <c r="L134" s="35"/>
    </row>
    <row r="135" spans="2:12" s="21" customFormat="1" ht="58.5" customHeight="1" x14ac:dyDescent="0.2">
      <c r="B135" s="22"/>
      <c r="C135" s="146"/>
      <c r="D135" s="147"/>
      <c r="E135" s="147"/>
      <c r="F135" s="147"/>
      <c r="G135" s="148"/>
      <c r="H135" s="155" t="s">
        <v>26</v>
      </c>
      <c r="I135" s="156"/>
      <c r="J135" s="36" t="s">
        <v>27</v>
      </c>
      <c r="K135" s="37">
        <v>0.05</v>
      </c>
      <c r="L135" s="23"/>
    </row>
    <row r="136" spans="2:12" ht="39" customHeight="1" x14ac:dyDescent="0.2">
      <c r="B136" s="3"/>
      <c r="C136" s="149"/>
      <c r="D136" s="150"/>
      <c r="E136" s="150"/>
      <c r="F136" s="150"/>
      <c r="G136" s="151"/>
      <c r="H136" s="156" t="s">
        <v>28</v>
      </c>
      <c r="I136" s="156"/>
      <c r="J136" s="36" t="s">
        <v>29</v>
      </c>
      <c r="K136" s="37">
        <v>0.34</v>
      </c>
      <c r="L136" s="4"/>
    </row>
    <row r="137" spans="2:12" ht="47.25" customHeight="1" thickBot="1" x14ac:dyDescent="0.25">
      <c r="B137" s="3"/>
      <c r="C137" s="152"/>
      <c r="D137" s="153"/>
      <c r="E137" s="153"/>
      <c r="F137" s="153"/>
      <c r="G137" s="154"/>
      <c r="H137" s="157"/>
      <c r="I137" s="157"/>
      <c r="J137" s="157"/>
      <c r="K137" s="158"/>
      <c r="L137" s="4"/>
    </row>
    <row r="138" spans="2:12" ht="15" thickBot="1" x14ac:dyDescent="0.25">
      <c r="B138" s="38"/>
      <c r="C138" s="39"/>
      <c r="D138" s="39"/>
      <c r="E138" s="40"/>
      <c r="F138" s="39"/>
      <c r="G138" s="41"/>
      <c r="H138" s="39"/>
      <c r="I138" s="39"/>
      <c r="J138" s="39"/>
      <c r="K138" s="39"/>
      <c r="L138" s="42"/>
    </row>
    <row r="139" spans="2:12" ht="15" thickTop="1" x14ac:dyDescent="0.2"/>
  </sheetData>
  <mergeCells count="81">
    <mergeCell ref="C7:K8"/>
    <mergeCell ref="B1:G1"/>
    <mergeCell ref="B2:E2"/>
    <mergeCell ref="B4:L4"/>
    <mergeCell ref="C5:K5"/>
    <mergeCell ref="C6:K6"/>
    <mergeCell ref="C24:J24"/>
    <mergeCell ref="C9:K9"/>
    <mergeCell ref="C10:K10"/>
    <mergeCell ref="C11:C12"/>
    <mergeCell ref="D11:D12"/>
    <mergeCell ref="E11:F11"/>
    <mergeCell ref="G11:G12"/>
    <mergeCell ref="H11:H12"/>
    <mergeCell ref="I11:I12"/>
    <mergeCell ref="J11:J12"/>
    <mergeCell ref="K11:K12"/>
    <mergeCell ref="D14:G14"/>
    <mergeCell ref="C16:J16"/>
    <mergeCell ref="D17:G17"/>
    <mergeCell ref="C19:J19"/>
    <mergeCell ref="D20:G20"/>
    <mergeCell ref="C51:J51"/>
    <mergeCell ref="D25:G25"/>
    <mergeCell ref="C28:J28"/>
    <mergeCell ref="D29:G29"/>
    <mergeCell ref="C36:J36"/>
    <mergeCell ref="D37:G37"/>
    <mergeCell ref="C39:J39"/>
    <mergeCell ref="D40:G40"/>
    <mergeCell ref="C45:J45"/>
    <mergeCell ref="D46:G46"/>
    <mergeCell ref="C48:J48"/>
    <mergeCell ref="D49:G49"/>
    <mergeCell ref="C80:J80"/>
    <mergeCell ref="D52:G52"/>
    <mergeCell ref="C58:J58"/>
    <mergeCell ref="D59:G59"/>
    <mergeCell ref="C64:J64"/>
    <mergeCell ref="D65:G65"/>
    <mergeCell ref="C67:J67"/>
    <mergeCell ref="C68:J68"/>
    <mergeCell ref="C69:K69"/>
    <mergeCell ref="D70:G70"/>
    <mergeCell ref="C75:J75"/>
    <mergeCell ref="D76:G76"/>
    <mergeCell ref="C113:J113"/>
    <mergeCell ref="D81:G81"/>
    <mergeCell ref="C85:J85"/>
    <mergeCell ref="D86:G86"/>
    <mergeCell ref="C89:J89"/>
    <mergeCell ref="D90:G90"/>
    <mergeCell ref="C93:J93"/>
    <mergeCell ref="D94:G94"/>
    <mergeCell ref="C98:J98"/>
    <mergeCell ref="D99:G99"/>
    <mergeCell ref="C106:J106"/>
    <mergeCell ref="D107:G107"/>
    <mergeCell ref="C129:J129"/>
    <mergeCell ref="D114:G114"/>
    <mergeCell ref="C116:J116"/>
    <mergeCell ref="C117:J117"/>
    <mergeCell ref="C118:J118"/>
    <mergeCell ref="G120:I120"/>
    <mergeCell ref="G121:I121"/>
    <mergeCell ref="G122:I122"/>
    <mergeCell ref="G123:J123"/>
    <mergeCell ref="G124:J124"/>
    <mergeCell ref="D126:G126"/>
    <mergeCell ref="C128:J128"/>
    <mergeCell ref="C135:G137"/>
    <mergeCell ref="H135:I135"/>
    <mergeCell ref="H136:I136"/>
    <mergeCell ref="H137:K137"/>
    <mergeCell ref="D131:K131"/>
    <mergeCell ref="C132:G132"/>
    <mergeCell ref="H132:J132"/>
    <mergeCell ref="C133:G133"/>
    <mergeCell ref="H133:I133"/>
    <mergeCell ref="C134:G134"/>
    <mergeCell ref="H134:I13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139"/>
  <sheetViews>
    <sheetView showGridLines="0" tabSelected="1" view="pageBreakPreview" topLeftCell="A105" zoomScale="55" zoomScaleNormal="55" zoomScaleSheetLayoutView="55" zoomScalePageLayoutView="70" workbookViewId="0">
      <selection activeCell="C129" sqref="C129:J129"/>
    </sheetView>
  </sheetViews>
  <sheetFormatPr baseColWidth="10" defaultColWidth="11.42578125" defaultRowHeight="14.25" x14ac:dyDescent="0.2"/>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x14ac:dyDescent="0.2">
      <c r="B1" s="193" t="s">
        <v>0</v>
      </c>
      <c r="C1" s="193"/>
      <c r="D1" s="193"/>
      <c r="E1" s="193"/>
      <c r="F1" s="193"/>
      <c r="G1" s="193"/>
    </row>
    <row r="2" spans="2:12" x14ac:dyDescent="0.2">
      <c r="B2" s="193" t="s">
        <v>1</v>
      </c>
      <c r="C2" s="193"/>
      <c r="D2" s="193"/>
      <c r="E2" s="193"/>
    </row>
    <row r="3" spans="2:12" ht="15" thickBot="1" x14ac:dyDescent="0.25">
      <c r="B3" s="6"/>
      <c r="C3" s="7"/>
      <c r="D3" s="6"/>
      <c r="E3" s="7"/>
    </row>
    <row r="4" spans="2:12" ht="15.75" thickTop="1" thickBot="1" x14ac:dyDescent="0.25">
      <c r="B4" s="194"/>
      <c r="C4" s="195"/>
      <c r="D4" s="195"/>
      <c r="E4" s="195"/>
      <c r="F4" s="195"/>
      <c r="G4" s="195"/>
      <c r="H4" s="195"/>
      <c r="I4" s="195"/>
      <c r="J4" s="195"/>
      <c r="K4" s="195"/>
      <c r="L4" s="196"/>
    </row>
    <row r="5" spans="2:12" ht="31.5" customHeight="1" x14ac:dyDescent="0.2">
      <c r="B5" s="3"/>
      <c r="C5" s="197" t="s">
        <v>2</v>
      </c>
      <c r="D5" s="198"/>
      <c r="E5" s="198"/>
      <c r="F5" s="198"/>
      <c r="G5" s="198"/>
      <c r="H5" s="198"/>
      <c r="I5" s="198"/>
      <c r="J5" s="198"/>
      <c r="K5" s="199"/>
      <c r="L5" s="4"/>
    </row>
    <row r="6" spans="2:12" ht="15" thickBot="1" x14ac:dyDescent="0.25">
      <c r="B6" s="3"/>
      <c r="C6" s="200" t="s">
        <v>3</v>
      </c>
      <c r="D6" s="201"/>
      <c r="E6" s="201"/>
      <c r="F6" s="201"/>
      <c r="G6" s="201"/>
      <c r="H6" s="201"/>
      <c r="I6" s="201"/>
      <c r="J6" s="201"/>
      <c r="K6" s="202"/>
      <c r="L6" s="4"/>
    </row>
    <row r="7" spans="2:12" s="2" customFormat="1" ht="16.149999999999999" customHeight="1" x14ac:dyDescent="0.2">
      <c r="B7" s="43"/>
      <c r="C7" s="203" t="s">
        <v>4</v>
      </c>
      <c r="D7" s="204"/>
      <c r="E7" s="204"/>
      <c r="F7" s="204"/>
      <c r="G7" s="204"/>
      <c r="H7" s="204"/>
      <c r="I7" s="204"/>
      <c r="J7" s="204"/>
      <c r="K7" s="205"/>
      <c r="L7" s="8"/>
    </row>
    <row r="8" spans="2:12" ht="16.899999999999999" customHeight="1" x14ac:dyDescent="0.2">
      <c r="B8" s="3"/>
      <c r="C8" s="206"/>
      <c r="D8" s="207"/>
      <c r="E8" s="207"/>
      <c r="F8" s="207"/>
      <c r="G8" s="207"/>
      <c r="H8" s="207"/>
      <c r="I8" s="207"/>
      <c r="J8" s="207"/>
      <c r="K8" s="208"/>
      <c r="L8" s="4"/>
    </row>
    <row r="9" spans="2:12" ht="34.5" customHeight="1" x14ac:dyDescent="0.2">
      <c r="B9" s="3"/>
      <c r="C9" s="182" t="s">
        <v>5</v>
      </c>
      <c r="D9" s="183"/>
      <c r="E9" s="183"/>
      <c r="F9" s="183"/>
      <c r="G9" s="183"/>
      <c r="H9" s="183"/>
      <c r="I9" s="183"/>
      <c r="J9" s="183"/>
      <c r="K9" s="184"/>
      <c r="L9" s="4"/>
    </row>
    <row r="10" spans="2:12" ht="30" customHeight="1" x14ac:dyDescent="0.2">
      <c r="B10" s="3"/>
      <c r="C10" s="185"/>
      <c r="D10" s="186"/>
      <c r="E10" s="186"/>
      <c r="F10" s="186"/>
      <c r="G10" s="186"/>
      <c r="H10" s="186"/>
      <c r="I10" s="186"/>
      <c r="J10" s="186"/>
      <c r="K10" s="187"/>
      <c r="L10" s="4"/>
    </row>
    <row r="11" spans="2:12" ht="30" customHeight="1" x14ac:dyDescent="0.2">
      <c r="B11" s="3"/>
      <c r="C11" s="188" t="s">
        <v>6</v>
      </c>
      <c r="D11" s="189" t="s">
        <v>7</v>
      </c>
      <c r="E11" s="190" t="s">
        <v>8</v>
      </c>
      <c r="F11" s="190"/>
      <c r="G11" s="189" t="s">
        <v>9</v>
      </c>
      <c r="H11" s="189" t="s">
        <v>10</v>
      </c>
      <c r="I11" s="189" t="s">
        <v>11</v>
      </c>
      <c r="J11" s="191" t="s">
        <v>12</v>
      </c>
      <c r="K11" s="192" t="s">
        <v>13</v>
      </c>
      <c r="L11" s="4"/>
    </row>
    <row r="12" spans="2:12" ht="30" customHeight="1" x14ac:dyDescent="0.2">
      <c r="B12" s="3"/>
      <c r="C12" s="188"/>
      <c r="D12" s="189"/>
      <c r="E12" s="134" t="s">
        <v>14</v>
      </c>
      <c r="F12" s="134" t="s">
        <v>15</v>
      </c>
      <c r="G12" s="189"/>
      <c r="H12" s="189"/>
      <c r="I12" s="189"/>
      <c r="J12" s="191"/>
      <c r="K12" s="192"/>
      <c r="L12" s="4"/>
    </row>
    <row r="13" spans="2:12" ht="30" customHeight="1" x14ac:dyDescent="0.2">
      <c r="B13" s="3"/>
      <c r="C13" s="137"/>
      <c r="D13" s="135"/>
      <c r="E13" s="135"/>
      <c r="F13" s="135"/>
      <c r="G13" s="135"/>
      <c r="H13" s="135"/>
      <c r="I13" s="135"/>
      <c r="J13" s="135"/>
      <c r="K13" s="138"/>
      <c r="L13" s="4"/>
    </row>
    <row r="14" spans="2:12" ht="30" customHeight="1" x14ac:dyDescent="0.2">
      <c r="B14" s="3"/>
      <c r="C14" s="139">
        <v>1</v>
      </c>
      <c r="D14" s="170" t="s">
        <v>86</v>
      </c>
      <c r="E14" s="170"/>
      <c r="F14" s="170"/>
      <c r="G14" s="170"/>
      <c r="H14" s="130"/>
      <c r="I14" s="131"/>
      <c r="J14" s="132"/>
      <c r="K14" s="133"/>
      <c r="L14" s="4"/>
    </row>
    <row r="15" spans="2:12" ht="30" customHeight="1" x14ac:dyDescent="0.2">
      <c r="B15" s="3"/>
      <c r="C15" s="20">
        <v>1.1000000000000001</v>
      </c>
      <c r="D15" s="9"/>
      <c r="E15" s="9"/>
      <c r="F15" s="9"/>
      <c r="G15" s="10" t="s">
        <v>87</v>
      </c>
      <c r="H15" s="9" t="s">
        <v>88</v>
      </c>
      <c r="I15" s="11">
        <v>454.45</v>
      </c>
      <c r="J15" s="12"/>
      <c r="K15" s="14">
        <f>+J15*I15</f>
        <v>0</v>
      </c>
      <c r="L15" s="4"/>
    </row>
    <row r="16" spans="2:12" ht="30" customHeight="1" x14ac:dyDescent="0.2">
      <c r="B16" s="3"/>
      <c r="C16" s="171" t="s">
        <v>16</v>
      </c>
      <c r="D16" s="172"/>
      <c r="E16" s="172"/>
      <c r="F16" s="172"/>
      <c r="G16" s="172"/>
      <c r="H16" s="172"/>
      <c r="I16" s="172"/>
      <c r="J16" s="173"/>
      <c r="K16" s="140">
        <f>SUM(K15)</f>
        <v>0</v>
      </c>
      <c r="L16" s="4"/>
    </row>
    <row r="17" spans="2:12" ht="30" customHeight="1" x14ac:dyDescent="0.2">
      <c r="B17" s="3"/>
      <c r="C17" s="139">
        <v>2</v>
      </c>
      <c r="D17" s="170" t="s">
        <v>89</v>
      </c>
      <c r="E17" s="170"/>
      <c r="F17" s="170"/>
      <c r="G17" s="170"/>
      <c r="H17" s="130"/>
      <c r="I17" s="131"/>
      <c r="J17" s="132"/>
      <c r="K17" s="133"/>
      <c r="L17" s="4"/>
    </row>
    <row r="18" spans="2:12" ht="30" customHeight="1" x14ac:dyDescent="0.2">
      <c r="B18" s="3"/>
      <c r="C18" s="20">
        <v>2.1</v>
      </c>
      <c r="D18" s="9"/>
      <c r="E18" s="9"/>
      <c r="F18" s="9"/>
      <c r="G18" s="13" t="s">
        <v>90</v>
      </c>
      <c r="H18" s="9" t="s">
        <v>88</v>
      </c>
      <c r="I18" s="11">
        <v>5</v>
      </c>
      <c r="J18" s="12"/>
      <c r="K18" s="14">
        <f>+J18*I18</f>
        <v>0</v>
      </c>
      <c r="L18" s="4"/>
    </row>
    <row r="19" spans="2:12" ht="30" customHeight="1" x14ac:dyDescent="0.2">
      <c r="B19" s="3"/>
      <c r="C19" s="171" t="s">
        <v>16</v>
      </c>
      <c r="D19" s="172"/>
      <c r="E19" s="172"/>
      <c r="F19" s="172"/>
      <c r="G19" s="172"/>
      <c r="H19" s="172"/>
      <c r="I19" s="172"/>
      <c r="J19" s="173"/>
      <c r="K19" s="140">
        <f>SUM(K18)</f>
        <v>0</v>
      </c>
      <c r="L19" s="4"/>
    </row>
    <row r="20" spans="2:12" ht="30" customHeight="1" x14ac:dyDescent="0.2">
      <c r="B20" s="3"/>
      <c r="C20" s="139">
        <v>3</v>
      </c>
      <c r="D20" s="170" t="s">
        <v>91</v>
      </c>
      <c r="E20" s="170"/>
      <c r="F20" s="170"/>
      <c r="G20" s="170"/>
      <c r="H20" s="130"/>
      <c r="I20" s="131"/>
      <c r="J20" s="132"/>
      <c r="K20" s="133"/>
      <c r="L20" s="4"/>
    </row>
    <row r="21" spans="2:12" ht="30" customHeight="1" x14ac:dyDescent="0.2">
      <c r="B21" s="3"/>
      <c r="C21" s="20">
        <v>3.1</v>
      </c>
      <c r="D21" s="18"/>
      <c r="E21" s="18"/>
      <c r="F21" s="18"/>
      <c r="G21" s="17" t="s">
        <v>92</v>
      </c>
      <c r="H21" s="16" t="s">
        <v>88</v>
      </c>
      <c r="I21" s="11">
        <v>750.4</v>
      </c>
      <c r="J21" s="12"/>
      <c r="K21" s="14">
        <f>+J21*I21</f>
        <v>0</v>
      </c>
      <c r="L21" s="4"/>
    </row>
    <row r="22" spans="2:12" ht="30" customHeight="1" x14ac:dyDescent="0.2">
      <c r="B22" s="3"/>
      <c r="C22" s="20">
        <v>3.2</v>
      </c>
      <c r="D22" s="16"/>
      <c r="E22" s="16"/>
      <c r="F22" s="16"/>
      <c r="G22" s="17" t="s">
        <v>93</v>
      </c>
      <c r="H22" s="16" t="s">
        <v>94</v>
      </c>
      <c r="I22" s="11">
        <v>20</v>
      </c>
      <c r="J22" s="12"/>
      <c r="K22" s="14">
        <f t="shared" ref="K22:K23" si="0">+J22*I22</f>
        <v>0</v>
      </c>
      <c r="L22" s="4"/>
    </row>
    <row r="23" spans="2:12" ht="30" customHeight="1" x14ac:dyDescent="0.2">
      <c r="B23" s="3"/>
      <c r="C23" s="20">
        <v>3.3</v>
      </c>
      <c r="D23" s="15"/>
      <c r="E23" s="15"/>
      <c r="F23" s="15"/>
      <c r="G23" s="19" t="s">
        <v>95</v>
      </c>
      <c r="H23" s="15" t="s">
        <v>94</v>
      </c>
      <c r="I23" s="11">
        <v>107.2</v>
      </c>
      <c r="J23" s="12"/>
      <c r="K23" s="14">
        <f t="shared" si="0"/>
        <v>0</v>
      </c>
      <c r="L23" s="4"/>
    </row>
    <row r="24" spans="2:12" ht="30" customHeight="1" x14ac:dyDescent="0.2">
      <c r="B24" s="3"/>
      <c r="C24" s="171" t="s">
        <v>16</v>
      </c>
      <c r="D24" s="172"/>
      <c r="E24" s="172"/>
      <c r="F24" s="172"/>
      <c r="G24" s="172"/>
      <c r="H24" s="172"/>
      <c r="I24" s="172"/>
      <c r="J24" s="173"/>
      <c r="K24" s="140">
        <f>SUM(K21:K23)</f>
        <v>0</v>
      </c>
      <c r="L24" s="4"/>
    </row>
    <row r="25" spans="2:12" ht="30" customHeight="1" x14ac:dyDescent="0.2">
      <c r="B25" s="3"/>
      <c r="C25" s="139">
        <v>4</v>
      </c>
      <c r="D25" s="170" t="s">
        <v>96</v>
      </c>
      <c r="E25" s="170"/>
      <c r="F25" s="170"/>
      <c r="G25" s="170"/>
      <c r="H25" s="130"/>
      <c r="I25" s="131"/>
      <c r="J25" s="132"/>
      <c r="K25" s="133"/>
      <c r="L25" s="4"/>
    </row>
    <row r="26" spans="2:12" ht="30" customHeight="1" x14ac:dyDescent="0.2">
      <c r="B26" s="3"/>
      <c r="C26" s="20">
        <v>4.0999999999999996</v>
      </c>
      <c r="D26" s="16"/>
      <c r="E26" s="16"/>
      <c r="F26" s="16"/>
      <c r="G26" s="17" t="s">
        <v>97</v>
      </c>
      <c r="H26" s="16" t="s">
        <v>98</v>
      </c>
      <c r="I26" s="11">
        <v>3</v>
      </c>
      <c r="J26" s="12"/>
      <c r="K26" s="14">
        <f>+J26*I26</f>
        <v>0</v>
      </c>
      <c r="L26" s="4"/>
    </row>
    <row r="27" spans="2:12" ht="30" customHeight="1" x14ac:dyDescent="0.2">
      <c r="B27" s="3"/>
      <c r="C27" s="20">
        <v>4.2</v>
      </c>
      <c r="D27" s="16"/>
      <c r="E27" s="16"/>
      <c r="F27" s="16"/>
      <c r="G27" s="17" t="s">
        <v>99</v>
      </c>
      <c r="H27" s="16" t="s">
        <v>88</v>
      </c>
      <c r="I27" s="11">
        <v>2.2399999999999998</v>
      </c>
      <c r="J27" s="12"/>
      <c r="K27" s="14">
        <f>+J27*I27</f>
        <v>0</v>
      </c>
      <c r="L27" s="4"/>
    </row>
    <row r="28" spans="2:12" ht="30" customHeight="1" x14ac:dyDescent="0.2">
      <c r="B28" s="3"/>
      <c r="C28" s="171" t="s">
        <v>16</v>
      </c>
      <c r="D28" s="172"/>
      <c r="E28" s="172"/>
      <c r="F28" s="172"/>
      <c r="G28" s="172"/>
      <c r="H28" s="172"/>
      <c r="I28" s="172"/>
      <c r="J28" s="173"/>
      <c r="K28" s="140">
        <f>SUM(K26:K27)</f>
        <v>0</v>
      </c>
      <c r="L28" s="4"/>
    </row>
    <row r="29" spans="2:12" ht="30" customHeight="1" x14ac:dyDescent="0.2">
      <c r="B29" s="3"/>
      <c r="C29" s="139">
        <v>5</v>
      </c>
      <c r="D29" s="170" t="s">
        <v>100</v>
      </c>
      <c r="E29" s="170"/>
      <c r="F29" s="170"/>
      <c r="G29" s="170"/>
      <c r="H29" s="130"/>
      <c r="I29" s="131"/>
      <c r="J29" s="132"/>
      <c r="K29" s="133"/>
      <c r="L29" s="4"/>
    </row>
    <row r="30" spans="2:12" ht="30" customHeight="1" x14ac:dyDescent="0.2">
      <c r="B30" s="3"/>
      <c r="C30" s="20">
        <v>5.0999999999999996</v>
      </c>
      <c r="D30" s="16"/>
      <c r="E30" s="16"/>
      <c r="F30" s="16"/>
      <c r="G30" s="17" t="s">
        <v>101</v>
      </c>
      <c r="H30" s="16" t="s">
        <v>98</v>
      </c>
      <c r="I30" s="11">
        <v>3</v>
      </c>
      <c r="J30" s="12"/>
      <c r="K30" s="14">
        <f>+J30*I30</f>
        <v>0</v>
      </c>
      <c r="L30" s="4"/>
    </row>
    <row r="31" spans="2:12" ht="30" customHeight="1" x14ac:dyDescent="0.2">
      <c r="B31" s="3"/>
      <c r="C31" s="20">
        <v>5.2</v>
      </c>
      <c r="D31" s="16"/>
      <c r="E31" s="16"/>
      <c r="F31" s="16"/>
      <c r="G31" s="17" t="s">
        <v>102</v>
      </c>
      <c r="H31" s="16" t="s">
        <v>88</v>
      </c>
      <c r="I31" s="11">
        <v>6.5007999999999999</v>
      </c>
      <c r="J31" s="12"/>
      <c r="K31" s="14">
        <f t="shared" ref="K31:K35" si="1">+J31*I31</f>
        <v>0</v>
      </c>
      <c r="L31" s="4"/>
    </row>
    <row r="32" spans="2:12" ht="30" customHeight="1" x14ac:dyDescent="0.2">
      <c r="B32" s="3"/>
      <c r="C32" s="20">
        <v>5.3</v>
      </c>
      <c r="D32" s="16"/>
      <c r="E32" s="16"/>
      <c r="F32" s="16"/>
      <c r="G32" s="17" t="s">
        <v>103</v>
      </c>
      <c r="H32" s="16" t="s">
        <v>88</v>
      </c>
      <c r="I32" s="11">
        <v>14.963200000000002</v>
      </c>
      <c r="J32" s="12"/>
      <c r="K32" s="14">
        <f t="shared" si="1"/>
        <v>0</v>
      </c>
      <c r="L32" s="4"/>
    </row>
    <row r="33" spans="2:12" ht="30" customHeight="1" x14ac:dyDescent="0.2">
      <c r="B33" s="3"/>
      <c r="C33" s="20">
        <v>5.4</v>
      </c>
      <c r="D33" s="16"/>
      <c r="E33" s="16"/>
      <c r="F33" s="16"/>
      <c r="G33" s="17" t="s">
        <v>104</v>
      </c>
      <c r="H33" s="16" t="s">
        <v>88</v>
      </c>
      <c r="I33" s="11">
        <v>123.99999999999999</v>
      </c>
      <c r="J33" s="12"/>
      <c r="K33" s="14">
        <f t="shared" si="1"/>
        <v>0</v>
      </c>
      <c r="L33" s="4"/>
    </row>
    <row r="34" spans="2:12" ht="30" customHeight="1" x14ac:dyDescent="0.2">
      <c r="B34" s="3"/>
      <c r="C34" s="20">
        <v>5.5</v>
      </c>
      <c r="D34" s="16"/>
      <c r="E34" s="16"/>
      <c r="F34" s="16"/>
      <c r="G34" s="17" t="s">
        <v>105</v>
      </c>
      <c r="H34" s="16" t="s">
        <v>94</v>
      </c>
      <c r="I34" s="11">
        <v>36</v>
      </c>
      <c r="J34" s="12"/>
      <c r="K34" s="14">
        <f t="shared" si="1"/>
        <v>0</v>
      </c>
      <c r="L34" s="4"/>
    </row>
    <row r="35" spans="2:12" ht="30" customHeight="1" x14ac:dyDescent="0.2">
      <c r="B35" s="3"/>
      <c r="C35" s="20">
        <v>5.6</v>
      </c>
      <c r="D35" s="16"/>
      <c r="E35" s="16"/>
      <c r="F35" s="16"/>
      <c r="G35" s="17" t="s">
        <v>106</v>
      </c>
      <c r="H35" s="16" t="s">
        <v>88</v>
      </c>
      <c r="I35" s="11">
        <v>123.99999999999999</v>
      </c>
      <c r="J35" s="12"/>
      <c r="K35" s="14">
        <f t="shared" si="1"/>
        <v>0</v>
      </c>
      <c r="L35" s="4"/>
    </row>
    <row r="36" spans="2:12" ht="30" customHeight="1" x14ac:dyDescent="0.2">
      <c r="B36" s="3"/>
      <c r="C36" s="171" t="s">
        <v>16</v>
      </c>
      <c r="D36" s="172"/>
      <c r="E36" s="172"/>
      <c r="F36" s="172"/>
      <c r="G36" s="172"/>
      <c r="H36" s="172"/>
      <c r="I36" s="172"/>
      <c r="J36" s="173"/>
      <c r="K36" s="140">
        <f>SUM(K30:K35)</f>
        <v>0</v>
      </c>
      <c r="L36" s="4"/>
    </row>
    <row r="37" spans="2:12" ht="30" customHeight="1" x14ac:dyDescent="0.2">
      <c r="B37" s="3"/>
      <c r="C37" s="139">
        <v>6</v>
      </c>
      <c r="D37" s="170" t="s">
        <v>107</v>
      </c>
      <c r="E37" s="170"/>
      <c r="F37" s="170"/>
      <c r="G37" s="170"/>
      <c r="H37" s="130"/>
      <c r="I37" s="131"/>
      <c r="J37" s="132"/>
      <c r="K37" s="133"/>
      <c r="L37" s="4"/>
    </row>
    <row r="38" spans="2:12" ht="30" customHeight="1" x14ac:dyDescent="0.2">
      <c r="B38" s="3"/>
      <c r="C38" s="20">
        <v>6.1</v>
      </c>
      <c r="D38" s="16"/>
      <c r="E38" s="16"/>
      <c r="F38" s="16"/>
      <c r="G38" s="17" t="s">
        <v>108</v>
      </c>
      <c r="H38" s="16" t="s">
        <v>98</v>
      </c>
      <c r="I38" s="11">
        <v>1</v>
      </c>
      <c r="J38" s="12"/>
      <c r="K38" s="14">
        <f>+J38*I38</f>
        <v>0</v>
      </c>
      <c r="L38" s="4"/>
    </row>
    <row r="39" spans="2:12" ht="30" customHeight="1" x14ac:dyDescent="0.2">
      <c r="B39" s="3"/>
      <c r="C39" s="171" t="s">
        <v>16</v>
      </c>
      <c r="D39" s="172"/>
      <c r="E39" s="172"/>
      <c r="F39" s="172"/>
      <c r="G39" s="172"/>
      <c r="H39" s="172"/>
      <c r="I39" s="172"/>
      <c r="J39" s="173"/>
      <c r="K39" s="140">
        <f>SUM(K38:K38)</f>
        <v>0</v>
      </c>
      <c r="L39" s="4"/>
    </row>
    <row r="40" spans="2:12" ht="30" customHeight="1" x14ac:dyDescent="0.2">
      <c r="B40" s="3"/>
      <c r="C40" s="139">
        <v>7</v>
      </c>
      <c r="D40" s="170" t="s">
        <v>109</v>
      </c>
      <c r="E40" s="170"/>
      <c r="F40" s="170"/>
      <c r="G40" s="170"/>
      <c r="H40" s="130"/>
      <c r="I40" s="131"/>
      <c r="J40" s="132"/>
      <c r="K40" s="133"/>
      <c r="L40" s="4"/>
    </row>
    <row r="41" spans="2:12" ht="30" customHeight="1" x14ac:dyDescent="0.2">
      <c r="B41" s="3"/>
      <c r="C41" s="20">
        <v>7.1</v>
      </c>
      <c r="D41" s="16"/>
      <c r="E41" s="16"/>
      <c r="F41" s="16"/>
      <c r="G41" s="17" t="s">
        <v>110</v>
      </c>
      <c r="H41" s="16" t="s">
        <v>98</v>
      </c>
      <c r="I41" s="11">
        <v>9</v>
      </c>
      <c r="J41" s="12"/>
      <c r="K41" s="14">
        <f>+J41*I41</f>
        <v>0</v>
      </c>
      <c r="L41" s="4"/>
    </row>
    <row r="42" spans="2:12" ht="30" customHeight="1" x14ac:dyDescent="0.2">
      <c r="B42" s="3"/>
      <c r="C42" s="20">
        <v>7.2</v>
      </c>
      <c r="D42" s="16"/>
      <c r="E42" s="16"/>
      <c r="F42" s="16"/>
      <c r="G42" s="17" t="s">
        <v>111</v>
      </c>
      <c r="H42" s="16" t="s">
        <v>98</v>
      </c>
      <c r="I42" s="11">
        <v>28</v>
      </c>
      <c r="J42" s="12"/>
      <c r="K42" s="14">
        <f t="shared" ref="K42:K44" si="2">+J42*I42</f>
        <v>0</v>
      </c>
      <c r="L42" s="4"/>
    </row>
    <row r="43" spans="2:12" ht="30" customHeight="1" x14ac:dyDescent="0.2">
      <c r="B43" s="3"/>
      <c r="C43" s="20">
        <v>7.3</v>
      </c>
      <c r="D43" s="16"/>
      <c r="E43" s="16"/>
      <c r="F43" s="16"/>
      <c r="G43" s="17" t="s">
        <v>112</v>
      </c>
      <c r="H43" s="16" t="s">
        <v>98</v>
      </c>
      <c r="I43" s="11">
        <v>16</v>
      </c>
      <c r="J43" s="12"/>
      <c r="K43" s="14">
        <f t="shared" si="2"/>
        <v>0</v>
      </c>
      <c r="L43" s="4"/>
    </row>
    <row r="44" spans="2:12" ht="30" customHeight="1" x14ac:dyDescent="0.2">
      <c r="B44" s="3"/>
      <c r="C44" s="20">
        <v>7.4</v>
      </c>
      <c r="D44" s="16"/>
      <c r="E44" s="16"/>
      <c r="F44" s="16"/>
      <c r="G44" s="17" t="s">
        <v>113</v>
      </c>
      <c r="H44" s="16" t="s">
        <v>98</v>
      </c>
      <c r="I44" s="11">
        <v>16</v>
      </c>
      <c r="J44" s="12"/>
      <c r="K44" s="14">
        <f t="shared" si="2"/>
        <v>0</v>
      </c>
      <c r="L44" s="4"/>
    </row>
    <row r="45" spans="2:12" ht="30" customHeight="1" x14ac:dyDescent="0.2">
      <c r="B45" s="3"/>
      <c r="C45" s="171" t="s">
        <v>16</v>
      </c>
      <c r="D45" s="172"/>
      <c r="E45" s="172"/>
      <c r="F45" s="172"/>
      <c r="G45" s="172"/>
      <c r="H45" s="172"/>
      <c r="I45" s="172"/>
      <c r="J45" s="173"/>
      <c r="K45" s="140">
        <f>SUM(K41:K44)</f>
        <v>0</v>
      </c>
      <c r="L45" s="4"/>
    </row>
    <row r="46" spans="2:12" ht="30" customHeight="1" x14ac:dyDescent="0.2">
      <c r="B46" s="3"/>
      <c r="C46" s="139">
        <v>8</v>
      </c>
      <c r="D46" s="170" t="s">
        <v>114</v>
      </c>
      <c r="E46" s="170"/>
      <c r="F46" s="170"/>
      <c r="G46" s="170"/>
      <c r="H46" s="130"/>
      <c r="I46" s="131"/>
      <c r="J46" s="132"/>
      <c r="K46" s="133"/>
      <c r="L46" s="4"/>
    </row>
    <row r="47" spans="2:12" ht="30" customHeight="1" x14ac:dyDescent="0.2">
      <c r="B47" s="3"/>
      <c r="C47" s="20">
        <v>8.1</v>
      </c>
      <c r="D47" s="16"/>
      <c r="E47" s="16"/>
      <c r="F47" s="16"/>
      <c r="G47" s="17" t="s">
        <v>115</v>
      </c>
      <c r="H47" s="16" t="s">
        <v>88</v>
      </c>
      <c r="I47" s="11">
        <v>3</v>
      </c>
      <c r="J47" s="12"/>
      <c r="K47" s="14">
        <f>+J47*I47</f>
        <v>0</v>
      </c>
      <c r="L47" s="4"/>
    </row>
    <row r="48" spans="2:12" ht="30" customHeight="1" x14ac:dyDescent="0.2">
      <c r="B48" s="3"/>
      <c r="C48" s="171" t="s">
        <v>16</v>
      </c>
      <c r="D48" s="172"/>
      <c r="E48" s="172"/>
      <c r="F48" s="172"/>
      <c r="G48" s="172"/>
      <c r="H48" s="172"/>
      <c r="I48" s="172"/>
      <c r="J48" s="173"/>
      <c r="K48" s="140">
        <f>SUM(K47:K47)</f>
        <v>0</v>
      </c>
      <c r="L48" s="4"/>
    </row>
    <row r="49" spans="2:12" ht="30" customHeight="1" x14ac:dyDescent="0.2">
      <c r="B49" s="3"/>
      <c r="C49" s="139">
        <v>9</v>
      </c>
      <c r="D49" s="170" t="s">
        <v>116</v>
      </c>
      <c r="E49" s="170"/>
      <c r="F49" s="170"/>
      <c r="G49" s="170"/>
      <c r="H49" s="130"/>
      <c r="I49" s="131"/>
      <c r="J49" s="132"/>
      <c r="K49" s="133"/>
      <c r="L49" s="4"/>
    </row>
    <row r="50" spans="2:12" ht="30" customHeight="1" x14ac:dyDescent="0.2">
      <c r="B50" s="3"/>
      <c r="C50" s="20">
        <v>9.1</v>
      </c>
      <c r="D50" s="16"/>
      <c r="E50" s="16"/>
      <c r="F50" s="16"/>
      <c r="G50" s="17" t="s">
        <v>117</v>
      </c>
      <c r="H50" s="16" t="s">
        <v>88</v>
      </c>
      <c r="I50" s="11">
        <v>3</v>
      </c>
      <c r="J50" s="12"/>
      <c r="K50" s="14">
        <f>+J50*I50</f>
        <v>0</v>
      </c>
      <c r="L50" s="4"/>
    </row>
    <row r="51" spans="2:12" ht="30" customHeight="1" x14ac:dyDescent="0.2">
      <c r="B51" s="3"/>
      <c r="C51" s="171" t="s">
        <v>16</v>
      </c>
      <c r="D51" s="172"/>
      <c r="E51" s="172"/>
      <c r="F51" s="172"/>
      <c r="G51" s="172"/>
      <c r="H51" s="172"/>
      <c r="I51" s="172"/>
      <c r="J51" s="173"/>
      <c r="K51" s="140">
        <f>SUM(K50:K50)</f>
        <v>0</v>
      </c>
      <c r="L51" s="4"/>
    </row>
    <row r="52" spans="2:12" ht="30" customHeight="1" x14ac:dyDescent="0.2">
      <c r="B52" s="3"/>
      <c r="C52" s="139">
        <v>10</v>
      </c>
      <c r="D52" s="170" t="s">
        <v>118</v>
      </c>
      <c r="E52" s="170"/>
      <c r="F52" s="170"/>
      <c r="G52" s="170"/>
      <c r="H52" s="130"/>
      <c r="I52" s="131"/>
      <c r="J52" s="132"/>
      <c r="K52" s="133"/>
      <c r="L52" s="4"/>
    </row>
    <row r="53" spans="2:12" ht="30" customHeight="1" x14ac:dyDescent="0.2">
      <c r="B53" s="3"/>
      <c r="C53" s="20">
        <v>10.1</v>
      </c>
      <c r="D53" s="16"/>
      <c r="E53" s="16"/>
      <c r="F53" s="16"/>
      <c r="G53" s="17" t="s">
        <v>119</v>
      </c>
      <c r="H53" s="16" t="s">
        <v>98</v>
      </c>
      <c r="I53" s="11">
        <v>6</v>
      </c>
      <c r="J53" s="12"/>
      <c r="K53" s="14">
        <f>+J53*I53</f>
        <v>0</v>
      </c>
      <c r="L53" s="4"/>
    </row>
    <row r="54" spans="2:12" ht="30" customHeight="1" x14ac:dyDescent="0.2">
      <c r="B54" s="3"/>
      <c r="C54" s="20">
        <v>10.199999999999999</v>
      </c>
      <c r="D54" s="16"/>
      <c r="E54" s="16"/>
      <c r="F54" s="16"/>
      <c r="G54" s="17" t="s">
        <v>120</v>
      </c>
      <c r="H54" s="16" t="s">
        <v>98</v>
      </c>
      <c r="I54" s="11">
        <v>5</v>
      </c>
      <c r="J54" s="12"/>
      <c r="K54" s="14">
        <f t="shared" ref="K54:K57" si="3">+J54*I54</f>
        <v>0</v>
      </c>
      <c r="L54" s="4"/>
    </row>
    <row r="55" spans="2:12" ht="30" customHeight="1" x14ac:dyDescent="0.2">
      <c r="B55" s="3"/>
      <c r="C55" s="20">
        <v>10.3</v>
      </c>
      <c r="D55" s="16"/>
      <c r="E55" s="16"/>
      <c r="F55" s="16"/>
      <c r="G55" s="17" t="s">
        <v>121</v>
      </c>
      <c r="H55" s="16" t="s">
        <v>98</v>
      </c>
      <c r="I55" s="11">
        <v>3</v>
      </c>
      <c r="J55" s="12"/>
      <c r="K55" s="14">
        <f t="shared" si="3"/>
        <v>0</v>
      </c>
      <c r="L55" s="4"/>
    </row>
    <row r="56" spans="2:12" ht="30" customHeight="1" x14ac:dyDescent="0.2">
      <c r="B56" s="3"/>
      <c r="C56" s="20">
        <v>10.4</v>
      </c>
      <c r="D56" s="16"/>
      <c r="E56" s="16"/>
      <c r="F56" s="16"/>
      <c r="G56" s="17" t="s">
        <v>122</v>
      </c>
      <c r="H56" s="16" t="s">
        <v>98</v>
      </c>
      <c r="I56" s="11">
        <v>1</v>
      </c>
      <c r="J56" s="12"/>
      <c r="K56" s="14">
        <f t="shared" si="3"/>
        <v>0</v>
      </c>
      <c r="L56" s="4"/>
    </row>
    <row r="57" spans="2:12" ht="30" customHeight="1" x14ac:dyDescent="0.2">
      <c r="B57" s="3"/>
      <c r="C57" s="20">
        <v>10.5</v>
      </c>
      <c r="D57" s="16"/>
      <c r="E57" s="16"/>
      <c r="F57" s="16"/>
      <c r="G57" s="17" t="s">
        <v>123</v>
      </c>
      <c r="H57" s="16" t="s">
        <v>98</v>
      </c>
      <c r="I57" s="11">
        <v>1</v>
      </c>
      <c r="J57" s="12"/>
      <c r="K57" s="14">
        <f t="shared" si="3"/>
        <v>0</v>
      </c>
      <c r="L57" s="4"/>
    </row>
    <row r="58" spans="2:12" ht="30" customHeight="1" x14ac:dyDescent="0.2">
      <c r="B58" s="3"/>
      <c r="C58" s="171" t="s">
        <v>16</v>
      </c>
      <c r="D58" s="172"/>
      <c r="E58" s="172"/>
      <c r="F58" s="172"/>
      <c r="G58" s="172"/>
      <c r="H58" s="172"/>
      <c r="I58" s="172"/>
      <c r="J58" s="173"/>
      <c r="K58" s="140">
        <f>SUM(K53:K57)</f>
        <v>0</v>
      </c>
      <c r="L58" s="4"/>
    </row>
    <row r="59" spans="2:12" ht="30" customHeight="1" x14ac:dyDescent="0.2">
      <c r="B59" s="3"/>
      <c r="C59" s="139">
        <v>11</v>
      </c>
      <c r="D59" s="170" t="s">
        <v>124</v>
      </c>
      <c r="E59" s="170"/>
      <c r="F59" s="170"/>
      <c r="G59" s="170"/>
      <c r="H59" s="130"/>
      <c r="I59" s="131"/>
      <c r="J59" s="132"/>
      <c r="K59" s="133"/>
      <c r="L59" s="4"/>
    </row>
    <row r="60" spans="2:12" ht="30" customHeight="1" x14ac:dyDescent="0.2">
      <c r="B60" s="3"/>
      <c r="C60" s="20">
        <v>11.1</v>
      </c>
      <c r="D60" s="16"/>
      <c r="E60" s="16"/>
      <c r="F60" s="16"/>
      <c r="G60" s="17" t="s">
        <v>125</v>
      </c>
      <c r="H60" s="16" t="s">
        <v>88</v>
      </c>
      <c r="I60" s="11">
        <v>1468.1936593464513</v>
      </c>
      <c r="J60" s="12"/>
      <c r="K60" s="14">
        <f>+J60*I60</f>
        <v>0</v>
      </c>
      <c r="L60" s="4"/>
    </row>
    <row r="61" spans="2:12" ht="30" customHeight="1" x14ac:dyDescent="0.2">
      <c r="B61" s="3"/>
      <c r="C61" s="20">
        <v>11.2</v>
      </c>
      <c r="D61" s="16"/>
      <c r="E61" s="16"/>
      <c r="F61" s="16"/>
      <c r="G61" s="17" t="s">
        <v>126</v>
      </c>
      <c r="H61" s="16" t="s">
        <v>88</v>
      </c>
      <c r="I61" s="11">
        <v>118.99999999999999</v>
      </c>
      <c r="J61" s="12"/>
      <c r="K61" s="14">
        <f t="shared" ref="K61:K63" si="4">+J61*I61</f>
        <v>0</v>
      </c>
      <c r="L61" s="4"/>
    </row>
    <row r="62" spans="2:12" ht="30" customHeight="1" x14ac:dyDescent="0.2">
      <c r="B62" s="3"/>
      <c r="C62" s="20">
        <v>11.3</v>
      </c>
      <c r="D62" s="16"/>
      <c r="E62" s="16"/>
      <c r="F62" s="16"/>
      <c r="G62" s="17" t="s">
        <v>127</v>
      </c>
      <c r="H62" s="16" t="s">
        <v>88</v>
      </c>
      <c r="I62" s="11">
        <v>13.0016</v>
      </c>
      <c r="J62" s="12"/>
      <c r="K62" s="14">
        <f t="shared" si="4"/>
        <v>0</v>
      </c>
      <c r="L62" s="4"/>
    </row>
    <row r="63" spans="2:12" ht="30" customHeight="1" x14ac:dyDescent="0.2">
      <c r="B63" s="3"/>
      <c r="C63" s="20">
        <v>11.4</v>
      </c>
      <c r="D63" s="16"/>
      <c r="E63" s="16"/>
      <c r="F63" s="16"/>
      <c r="G63" s="17" t="s">
        <v>128</v>
      </c>
      <c r="H63" s="16" t="s">
        <v>94</v>
      </c>
      <c r="I63" s="11">
        <v>279.005</v>
      </c>
      <c r="J63" s="12"/>
      <c r="K63" s="14">
        <f t="shared" si="4"/>
        <v>0</v>
      </c>
      <c r="L63" s="4"/>
    </row>
    <row r="64" spans="2:12" ht="30" customHeight="1" x14ac:dyDescent="0.2">
      <c r="B64" s="3"/>
      <c r="C64" s="171" t="s">
        <v>16</v>
      </c>
      <c r="D64" s="172"/>
      <c r="E64" s="172"/>
      <c r="F64" s="172"/>
      <c r="G64" s="172"/>
      <c r="H64" s="172"/>
      <c r="I64" s="172"/>
      <c r="J64" s="173"/>
      <c r="K64" s="140">
        <f>SUM(K60:K63)</f>
        <v>0</v>
      </c>
      <c r="L64" s="4"/>
    </row>
    <row r="65" spans="2:12" ht="30" customHeight="1" x14ac:dyDescent="0.2">
      <c r="B65" s="3"/>
      <c r="C65" s="139">
        <v>12</v>
      </c>
      <c r="D65" s="170" t="s">
        <v>116</v>
      </c>
      <c r="E65" s="170"/>
      <c r="F65" s="170"/>
      <c r="G65" s="170"/>
      <c r="H65" s="130"/>
      <c r="I65" s="131"/>
      <c r="J65" s="132"/>
      <c r="K65" s="133"/>
      <c r="L65" s="4"/>
    </row>
    <row r="66" spans="2:12" ht="30" customHeight="1" x14ac:dyDescent="0.2">
      <c r="B66" s="3"/>
      <c r="C66" s="20">
        <v>12.1</v>
      </c>
      <c r="D66" s="16"/>
      <c r="E66" s="16"/>
      <c r="F66" s="16"/>
      <c r="G66" s="17" t="s">
        <v>129</v>
      </c>
      <c r="H66" s="16" t="s">
        <v>130</v>
      </c>
      <c r="I66" s="11">
        <v>1</v>
      </c>
      <c r="J66" s="12"/>
      <c r="K66" s="14">
        <f>+J66*I66</f>
        <v>0</v>
      </c>
      <c r="L66" s="4"/>
    </row>
    <row r="67" spans="2:12" ht="30" customHeight="1" x14ac:dyDescent="0.2">
      <c r="B67" s="3"/>
      <c r="C67" s="171" t="s">
        <v>16</v>
      </c>
      <c r="D67" s="172"/>
      <c r="E67" s="172"/>
      <c r="F67" s="172"/>
      <c r="G67" s="172"/>
      <c r="H67" s="172"/>
      <c r="I67" s="172"/>
      <c r="J67" s="173"/>
      <c r="K67" s="140">
        <f>SUM(K66:K66)</f>
        <v>0</v>
      </c>
      <c r="L67" s="4"/>
    </row>
    <row r="68" spans="2:12" s="21" customFormat="1" ht="30" customHeight="1" x14ac:dyDescent="0.2">
      <c r="B68" s="22"/>
      <c r="C68" s="176" t="s">
        <v>131</v>
      </c>
      <c r="D68" s="177"/>
      <c r="E68" s="177"/>
      <c r="F68" s="177"/>
      <c r="G68" s="177"/>
      <c r="H68" s="177"/>
      <c r="I68" s="177"/>
      <c r="J68" s="177"/>
      <c r="K68" s="141">
        <f>+K67+K64+K58+K51+K48+K45+K39+K36+K28+K24+K19+K16</f>
        <v>0</v>
      </c>
      <c r="L68" s="23"/>
    </row>
    <row r="69" spans="2:12" s="21" customFormat="1" ht="30" customHeight="1" x14ac:dyDescent="0.2">
      <c r="B69" s="22"/>
      <c r="C69" s="179" t="s">
        <v>132</v>
      </c>
      <c r="D69" s="180"/>
      <c r="E69" s="180"/>
      <c r="F69" s="180"/>
      <c r="G69" s="180"/>
      <c r="H69" s="180"/>
      <c r="I69" s="180"/>
      <c r="J69" s="180"/>
      <c r="K69" s="181"/>
      <c r="L69" s="23"/>
    </row>
    <row r="70" spans="2:12" ht="30" customHeight="1" x14ac:dyDescent="0.2">
      <c r="B70" s="3"/>
      <c r="C70" s="139">
        <v>1</v>
      </c>
      <c r="D70" s="170" t="s">
        <v>86</v>
      </c>
      <c r="E70" s="170"/>
      <c r="F70" s="170"/>
      <c r="G70" s="170"/>
      <c r="H70" s="130"/>
      <c r="I70" s="131"/>
      <c r="J70" s="132"/>
      <c r="K70" s="133"/>
      <c r="L70" s="4"/>
    </row>
    <row r="71" spans="2:12" ht="30" customHeight="1" x14ac:dyDescent="0.2">
      <c r="B71" s="3"/>
      <c r="C71" s="20">
        <v>1.1000000000000001</v>
      </c>
      <c r="D71" s="16"/>
      <c r="E71" s="16"/>
      <c r="F71" s="16"/>
      <c r="G71" s="17" t="s">
        <v>133</v>
      </c>
      <c r="H71" s="16" t="s">
        <v>88</v>
      </c>
      <c r="I71" s="11">
        <v>3.34</v>
      </c>
      <c r="J71" s="12"/>
      <c r="K71" s="14">
        <f>+J71*I71</f>
        <v>0</v>
      </c>
      <c r="L71" s="4"/>
    </row>
    <row r="72" spans="2:12" ht="30" customHeight="1" x14ac:dyDescent="0.2">
      <c r="B72" s="3"/>
      <c r="C72" s="20">
        <v>1.2</v>
      </c>
      <c r="D72" s="16"/>
      <c r="E72" s="16"/>
      <c r="F72" s="16"/>
      <c r="G72" s="17" t="s">
        <v>134</v>
      </c>
      <c r="H72" s="16" t="s">
        <v>88</v>
      </c>
      <c r="I72" s="11">
        <v>57.192599999999999</v>
      </c>
      <c r="J72" s="12"/>
      <c r="K72" s="14">
        <f t="shared" ref="K72:K74" si="5">+J72*I72</f>
        <v>0</v>
      </c>
      <c r="L72" s="4"/>
    </row>
    <row r="73" spans="2:12" ht="30" customHeight="1" x14ac:dyDescent="0.2">
      <c r="B73" s="3"/>
      <c r="C73" s="20">
        <v>1.3</v>
      </c>
      <c r="D73" s="16"/>
      <c r="E73" s="16"/>
      <c r="F73" s="16"/>
      <c r="G73" s="17" t="s">
        <v>135</v>
      </c>
      <c r="H73" s="16" t="s">
        <v>88</v>
      </c>
      <c r="I73" s="11">
        <v>4</v>
      </c>
      <c r="J73" s="12"/>
      <c r="K73" s="14">
        <f t="shared" si="5"/>
        <v>0</v>
      </c>
      <c r="L73" s="4"/>
    </row>
    <row r="74" spans="2:12" ht="30" customHeight="1" x14ac:dyDescent="0.2">
      <c r="B74" s="3"/>
      <c r="C74" s="20">
        <v>1.4</v>
      </c>
      <c r="D74" s="16"/>
      <c r="E74" s="16"/>
      <c r="F74" s="16"/>
      <c r="G74" s="17" t="s">
        <v>136</v>
      </c>
      <c r="H74" s="16" t="s">
        <v>98</v>
      </c>
      <c r="I74" s="11">
        <v>1</v>
      </c>
      <c r="J74" s="12"/>
      <c r="K74" s="14">
        <f t="shared" si="5"/>
        <v>0</v>
      </c>
      <c r="L74" s="4"/>
    </row>
    <row r="75" spans="2:12" ht="30" customHeight="1" x14ac:dyDescent="0.2">
      <c r="B75" s="3"/>
      <c r="C75" s="171" t="s">
        <v>16</v>
      </c>
      <c r="D75" s="172"/>
      <c r="E75" s="172"/>
      <c r="F75" s="172"/>
      <c r="G75" s="172"/>
      <c r="H75" s="172"/>
      <c r="I75" s="172"/>
      <c r="J75" s="173"/>
      <c r="K75" s="140">
        <f>SUM(K71:K74)</f>
        <v>0</v>
      </c>
      <c r="L75" s="4"/>
    </row>
    <row r="76" spans="2:12" ht="30" customHeight="1" x14ac:dyDescent="0.2">
      <c r="B76" s="3"/>
      <c r="C76" s="139">
        <v>2</v>
      </c>
      <c r="D76" s="170" t="s">
        <v>91</v>
      </c>
      <c r="E76" s="170"/>
      <c r="F76" s="170"/>
      <c r="G76" s="170"/>
      <c r="H76" s="130"/>
      <c r="I76" s="131"/>
      <c r="J76" s="132"/>
      <c r="K76" s="133"/>
      <c r="L76" s="4"/>
    </row>
    <row r="77" spans="2:12" ht="30" customHeight="1" x14ac:dyDescent="0.2">
      <c r="B77" s="3"/>
      <c r="C77" s="20">
        <v>2.1</v>
      </c>
      <c r="D77" s="16"/>
      <c r="E77" s="16"/>
      <c r="F77" s="16"/>
      <c r="G77" s="17" t="s">
        <v>92</v>
      </c>
      <c r="H77" s="16" t="s">
        <v>88</v>
      </c>
      <c r="I77" s="11">
        <v>411.4</v>
      </c>
      <c r="J77" s="12"/>
      <c r="K77" s="14">
        <f>+J77*I77</f>
        <v>0</v>
      </c>
      <c r="L77" s="4"/>
    </row>
    <row r="78" spans="2:12" ht="30" customHeight="1" x14ac:dyDescent="0.2">
      <c r="B78" s="3"/>
      <c r="C78" s="20">
        <v>2.2000000000000002</v>
      </c>
      <c r="D78" s="16"/>
      <c r="E78" s="16"/>
      <c r="F78" s="16"/>
      <c r="G78" s="17" t="s">
        <v>93</v>
      </c>
      <c r="H78" s="16" t="s">
        <v>94</v>
      </c>
      <c r="I78" s="11">
        <v>50</v>
      </c>
      <c r="J78" s="12"/>
      <c r="K78" s="14">
        <f t="shared" ref="K78:K79" si="6">+J78*I78</f>
        <v>0</v>
      </c>
      <c r="L78" s="4"/>
    </row>
    <row r="79" spans="2:12" ht="30" customHeight="1" x14ac:dyDescent="0.2">
      <c r="B79" s="3"/>
      <c r="C79" s="20">
        <v>2.2999999999999998</v>
      </c>
      <c r="D79" s="16"/>
      <c r="E79" s="16"/>
      <c r="F79" s="16"/>
      <c r="G79" s="17" t="s">
        <v>137</v>
      </c>
      <c r="H79" s="16" t="s">
        <v>88</v>
      </c>
      <c r="I79" s="11">
        <v>57.192599999999999</v>
      </c>
      <c r="J79" s="12"/>
      <c r="K79" s="14">
        <f t="shared" si="6"/>
        <v>0</v>
      </c>
      <c r="L79" s="4"/>
    </row>
    <row r="80" spans="2:12" ht="30" customHeight="1" x14ac:dyDescent="0.2">
      <c r="B80" s="3"/>
      <c r="C80" s="171" t="s">
        <v>16</v>
      </c>
      <c r="D80" s="172"/>
      <c r="E80" s="172"/>
      <c r="F80" s="172"/>
      <c r="G80" s="172"/>
      <c r="H80" s="172"/>
      <c r="I80" s="172"/>
      <c r="J80" s="173"/>
      <c r="K80" s="140">
        <f>SUM(K77:K79)</f>
        <v>0</v>
      </c>
      <c r="L80" s="4"/>
    </row>
    <row r="81" spans="2:12" ht="30" customHeight="1" x14ac:dyDescent="0.2">
      <c r="B81" s="3"/>
      <c r="C81" s="139">
        <v>3</v>
      </c>
      <c r="D81" s="170" t="s">
        <v>91</v>
      </c>
      <c r="E81" s="170"/>
      <c r="F81" s="170"/>
      <c r="G81" s="170"/>
      <c r="H81" s="130"/>
      <c r="I81" s="131"/>
      <c r="J81" s="132"/>
      <c r="K81" s="133"/>
      <c r="L81" s="4"/>
    </row>
    <row r="82" spans="2:12" ht="30" customHeight="1" x14ac:dyDescent="0.2">
      <c r="B82" s="3"/>
      <c r="C82" s="20">
        <v>3.1</v>
      </c>
      <c r="D82" s="16"/>
      <c r="E82" s="16"/>
      <c r="F82" s="16"/>
      <c r="G82" s="17" t="s">
        <v>138</v>
      </c>
      <c r="H82" s="16" t="s">
        <v>139</v>
      </c>
      <c r="I82" s="11">
        <v>4</v>
      </c>
      <c r="J82" s="12"/>
      <c r="K82" s="14">
        <f>+J82*I82</f>
        <v>0</v>
      </c>
      <c r="L82" s="4"/>
    </row>
    <row r="83" spans="2:12" ht="30" customHeight="1" x14ac:dyDescent="0.2">
      <c r="B83" s="3"/>
      <c r="C83" s="20">
        <v>3.2</v>
      </c>
      <c r="D83" s="16"/>
      <c r="E83" s="16"/>
      <c r="F83" s="16"/>
      <c r="G83" s="17" t="s">
        <v>140</v>
      </c>
      <c r="H83" s="16" t="s">
        <v>139</v>
      </c>
      <c r="I83" s="11">
        <v>0.8</v>
      </c>
      <c r="J83" s="12"/>
      <c r="K83" s="14">
        <f t="shared" ref="K83:K84" si="7">+J83*I83</f>
        <v>0</v>
      </c>
      <c r="L83" s="4"/>
    </row>
    <row r="84" spans="2:12" ht="30" customHeight="1" x14ac:dyDescent="0.2">
      <c r="B84" s="3"/>
      <c r="C84" s="20">
        <v>3.3</v>
      </c>
      <c r="D84" s="16"/>
      <c r="E84" s="16"/>
      <c r="F84" s="16"/>
      <c r="G84" s="17" t="s">
        <v>141</v>
      </c>
      <c r="H84" s="16" t="s">
        <v>139</v>
      </c>
      <c r="I84" s="11">
        <v>3.2</v>
      </c>
      <c r="J84" s="12"/>
      <c r="K84" s="14">
        <f t="shared" si="7"/>
        <v>0</v>
      </c>
      <c r="L84" s="4"/>
    </row>
    <row r="85" spans="2:12" ht="30" customHeight="1" x14ac:dyDescent="0.2">
      <c r="B85" s="3"/>
      <c r="C85" s="171" t="s">
        <v>16</v>
      </c>
      <c r="D85" s="172"/>
      <c r="E85" s="172"/>
      <c r="F85" s="172"/>
      <c r="G85" s="172"/>
      <c r="H85" s="172"/>
      <c r="I85" s="172"/>
      <c r="J85" s="173"/>
      <c r="K85" s="140">
        <f>SUM(K82:K84)</f>
        <v>0</v>
      </c>
      <c r="L85" s="4"/>
    </row>
    <row r="86" spans="2:12" ht="30" customHeight="1" x14ac:dyDescent="0.2">
      <c r="B86" s="3"/>
      <c r="C86" s="139">
        <v>4</v>
      </c>
      <c r="D86" s="170" t="s">
        <v>142</v>
      </c>
      <c r="E86" s="170"/>
      <c r="F86" s="170"/>
      <c r="G86" s="170"/>
      <c r="H86" s="130"/>
      <c r="I86" s="131"/>
      <c r="J86" s="132"/>
      <c r="K86" s="133"/>
      <c r="L86" s="4"/>
    </row>
    <row r="87" spans="2:12" ht="30" customHeight="1" x14ac:dyDescent="0.2">
      <c r="B87" s="3"/>
      <c r="C87" s="20">
        <v>4.0999999999999996</v>
      </c>
      <c r="D87" s="16"/>
      <c r="E87" s="16"/>
      <c r="F87" s="16"/>
      <c r="G87" s="17" t="s">
        <v>143</v>
      </c>
      <c r="H87" s="16" t="s">
        <v>88</v>
      </c>
      <c r="I87" s="11">
        <v>0.91849999999999998</v>
      </c>
      <c r="J87" s="12"/>
      <c r="K87" s="14">
        <f>+J87*I87</f>
        <v>0</v>
      </c>
      <c r="L87" s="4"/>
    </row>
    <row r="88" spans="2:12" ht="30" customHeight="1" x14ac:dyDescent="0.2">
      <c r="B88" s="3"/>
      <c r="C88" s="20">
        <v>4.2</v>
      </c>
      <c r="D88" s="16"/>
      <c r="E88" s="16"/>
      <c r="F88" s="16"/>
      <c r="G88" s="17" t="s">
        <v>144</v>
      </c>
      <c r="H88" s="16" t="s">
        <v>88</v>
      </c>
      <c r="I88" s="11">
        <v>10</v>
      </c>
      <c r="J88" s="12"/>
      <c r="K88" s="14">
        <f t="shared" ref="K88" si="8">+J88*I88</f>
        <v>0</v>
      </c>
      <c r="L88" s="4"/>
    </row>
    <row r="89" spans="2:12" ht="30" customHeight="1" x14ac:dyDescent="0.2">
      <c r="B89" s="3"/>
      <c r="C89" s="171" t="s">
        <v>16</v>
      </c>
      <c r="D89" s="172"/>
      <c r="E89" s="172"/>
      <c r="F89" s="172"/>
      <c r="G89" s="172"/>
      <c r="H89" s="172"/>
      <c r="I89" s="172"/>
      <c r="J89" s="173"/>
      <c r="K89" s="140">
        <f>SUM(K87:K88)</f>
        <v>0</v>
      </c>
      <c r="L89" s="4"/>
    </row>
    <row r="90" spans="2:12" ht="30" customHeight="1" x14ac:dyDescent="0.2">
      <c r="B90" s="3"/>
      <c r="C90" s="139">
        <v>5</v>
      </c>
      <c r="D90" s="170" t="s">
        <v>145</v>
      </c>
      <c r="E90" s="170"/>
      <c r="F90" s="170"/>
      <c r="G90" s="170"/>
      <c r="H90" s="130"/>
      <c r="I90" s="131"/>
      <c r="J90" s="132"/>
      <c r="K90" s="133"/>
      <c r="L90" s="4"/>
    </row>
    <row r="91" spans="2:12" ht="30" customHeight="1" x14ac:dyDescent="0.2">
      <c r="B91" s="3"/>
      <c r="C91" s="20">
        <v>5.0999999999999996</v>
      </c>
      <c r="D91" s="16"/>
      <c r="E91" s="16"/>
      <c r="F91" s="16"/>
      <c r="G91" s="17" t="s">
        <v>115</v>
      </c>
      <c r="H91" s="16" t="s">
        <v>88</v>
      </c>
      <c r="I91" s="11">
        <v>4.9264999999999999</v>
      </c>
      <c r="J91" s="12"/>
      <c r="K91" s="14">
        <f>+J91*I91</f>
        <v>0</v>
      </c>
      <c r="L91" s="4"/>
    </row>
    <row r="92" spans="2:12" ht="30" customHeight="1" x14ac:dyDescent="0.2">
      <c r="B92" s="3"/>
      <c r="C92" s="20">
        <v>5.2</v>
      </c>
      <c r="D92" s="16"/>
      <c r="E92" s="16"/>
      <c r="F92" s="16"/>
      <c r="G92" s="17" t="s">
        <v>146</v>
      </c>
      <c r="H92" s="16" t="s">
        <v>94</v>
      </c>
      <c r="I92" s="11">
        <v>3.34</v>
      </c>
      <c r="J92" s="12"/>
      <c r="K92" s="14">
        <f t="shared" ref="K92" si="9">+J92*I92</f>
        <v>0</v>
      </c>
      <c r="L92" s="4"/>
    </row>
    <row r="93" spans="2:12" ht="30" customHeight="1" x14ac:dyDescent="0.2">
      <c r="B93" s="3"/>
      <c r="C93" s="171" t="s">
        <v>16</v>
      </c>
      <c r="D93" s="172"/>
      <c r="E93" s="172"/>
      <c r="F93" s="172"/>
      <c r="G93" s="172"/>
      <c r="H93" s="172"/>
      <c r="I93" s="172"/>
      <c r="J93" s="173"/>
      <c r="K93" s="140">
        <f>SUM(K91:K92)</f>
        <v>0</v>
      </c>
      <c r="L93" s="4"/>
    </row>
    <row r="94" spans="2:12" ht="30" customHeight="1" x14ac:dyDescent="0.2">
      <c r="B94" s="3"/>
      <c r="C94" s="139">
        <v>6</v>
      </c>
      <c r="D94" s="170" t="s">
        <v>118</v>
      </c>
      <c r="E94" s="170"/>
      <c r="F94" s="170"/>
      <c r="G94" s="170"/>
      <c r="H94" s="130"/>
      <c r="I94" s="131"/>
      <c r="J94" s="132"/>
      <c r="K94" s="133"/>
      <c r="L94" s="4"/>
    </row>
    <row r="95" spans="2:12" ht="30" customHeight="1" x14ac:dyDescent="0.2">
      <c r="B95" s="3"/>
      <c r="C95" s="20">
        <v>6.1</v>
      </c>
      <c r="D95" s="16"/>
      <c r="E95" s="16"/>
      <c r="F95" s="16"/>
      <c r="G95" s="17" t="s">
        <v>119</v>
      </c>
      <c r="H95" s="16" t="s">
        <v>98</v>
      </c>
      <c r="I95" s="11">
        <v>1</v>
      </c>
      <c r="J95" s="12"/>
      <c r="K95" s="14">
        <f>+J95*I95</f>
        <v>0</v>
      </c>
      <c r="L95" s="4"/>
    </row>
    <row r="96" spans="2:12" ht="30" customHeight="1" x14ac:dyDescent="0.2">
      <c r="B96" s="3"/>
      <c r="C96" s="20">
        <v>6.2</v>
      </c>
      <c r="D96" s="16"/>
      <c r="E96" s="16"/>
      <c r="F96" s="16"/>
      <c r="G96" s="17" t="s">
        <v>147</v>
      </c>
      <c r="H96" s="16" t="s">
        <v>98</v>
      </c>
      <c r="I96" s="11">
        <v>1</v>
      </c>
      <c r="J96" s="12"/>
      <c r="K96" s="14">
        <f t="shared" ref="K96:K97" si="10">+J96*I96</f>
        <v>0</v>
      </c>
      <c r="L96" s="4"/>
    </row>
    <row r="97" spans="2:12" ht="30" customHeight="1" x14ac:dyDescent="0.2">
      <c r="B97" s="3"/>
      <c r="C97" s="20">
        <v>6.3</v>
      </c>
      <c r="D97" s="16"/>
      <c r="E97" s="16"/>
      <c r="F97" s="16"/>
      <c r="G97" s="17" t="s">
        <v>120</v>
      </c>
      <c r="H97" s="16" t="s">
        <v>98</v>
      </c>
      <c r="I97" s="11">
        <v>1</v>
      </c>
      <c r="J97" s="12"/>
      <c r="K97" s="14">
        <f t="shared" si="10"/>
        <v>0</v>
      </c>
      <c r="L97" s="4"/>
    </row>
    <row r="98" spans="2:12" ht="30" customHeight="1" x14ac:dyDescent="0.2">
      <c r="B98" s="3"/>
      <c r="C98" s="171" t="s">
        <v>16</v>
      </c>
      <c r="D98" s="172"/>
      <c r="E98" s="172"/>
      <c r="F98" s="172"/>
      <c r="G98" s="172"/>
      <c r="H98" s="172"/>
      <c r="I98" s="172"/>
      <c r="J98" s="173"/>
      <c r="K98" s="140">
        <f>SUM(K95:K97)</f>
        <v>0</v>
      </c>
      <c r="L98" s="4"/>
    </row>
    <row r="99" spans="2:12" ht="30" customHeight="1" x14ac:dyDescent="0.2">
      <c r="B99" s="3"/>
      <c r="C99" s="139">
        <v>7</v>
      </c>
      <c r="D99" s="170" t="s">
        <v>107</v>
      </c>
      <c r="E99" s="170"/>
      <c r="F99" s="170"/>
      <c r="G99" s="170"/>
      <c r="H99" s="130"/>
      <c r="I99" s="131"/>
      <c r="J99" s="132"/>
      <c r="K99" s="133"/>
      <c r="L99" s="4"/>
    </row>
    <row r="100" spans="2:12" ht="30" customHeight="1" x14ac:dyDescent="0.2">
      <c r="B100" s="3"/>
      <c r="C100" s="20">
        <v>7.1</v>
      </c>
      <c r="D100" s="16"/>
      <c r="E100" s="16"/>
      <c r="F100" s="16"/>
      <c r="G100" s="17" t="s">
        <v>148</v>
      </c>
      <c r="H100" s="16" t="s">
        <v>94</v>
      </c>
      <c r="I100" s="11">
        <v>2</v>
      </c>
      <c r="J100" s="12"/>
      <c r="K100" s="14">
        <f>+J100*I100</f>
        <v>0</v>
      </c>
      <c r="L100" s="4"/>
    </row>
    <row r="101" spans="2:12" ht="30" customHeight="1" x14ac:dyDescent="0.2">
      <c r="B101" s="3"/>
      <c r="C101" s="20">
        <v>7.2</v>
      </c>
      <c r="D101" s="16"/>
      <c r="E101" s="16"/>
      <c r="F101" s="16"/>
      <c r="G101" s="17" t="s">
        <v>149</v>
      </c>
      <c r="H101" s="16" t="s">
        <v>94</v>
      </c>
      <c r="I101" s="11">
        <v>2</v>
      </c>
      <c r="J101" s="12"/>
      <c r="K101" s="14">
        <f t="shared" ref="K101:K105" si="11">+J101*I101</f>
        <v>0</v>
      </c>
      <c r="L101" s="4"/>
    </row>
    <row r="102" spans="2:12" ht="30" customHeight="1" x14ac:dyDescent="0.2">
      <c r="B102" s="3"/>
      <c r="C102" s="20">
        <v>7.3</v>
      </c>
      <c r="D102" s="16"/>
      <c r="E102" s="16"/>
      <c r="F102" s="16"/>
      <c r="G102" s="17" t="s">
        <v>150</v>
      </c>
      <c r="H102" s="16" t="s">
        <v>94</v>
      </c>
      <c r="I102" s="11">
        <v>2</v>
      </c>
      <c r="J102" s="12"/>
      <c r="K102" s="14">
        <f t="shared" si="11"/>
        <v>0</v>
      </c>
      <c r="L102" s="4"/>
    </row>
    <row r="103" spans="2:12" ht="30" customHeight="1" x14ac:dyDescent="0.2">
      <c r="B103" s="3"/>
      <c r="C103" s="20">
        <v>7.4</v>
      </c>
      <c r="D103" s="16"/>
      <c r="E103" s="16"/>
      <c r="F103" s="16"/>
      <c r="G103" s="17" t="s">
        <v>151</v>
      </c>
      <c r="H103" s="16" t="s">
        <v>98</v>
      </c>
      <c r="I103" s="11">
        <v>1</v>
      </c>
      <c r="J103" s="12"/>
      <c r="K103" s="14">
        <f t="shared" si="11"/>
        <v>0</v>
      </c>
      <c r="L103" s="4"/>
    </row>
    <row r="104" spans="2:12" ht="30" customHeight="1" x14ac:dyDescent="0.2">
      <c r="B104" s="3"/>
      <c r="C104" s="20">
        <v>7.5</v>
      </c>
      <c r="D104" s="16"/>
      <c r="E104" s="16"/>
      <c r="F104" s="16"/>
      <c r="G104" s="17" t="s">
        <v>152</v>
      </c>
      <c r="H104" s="16" t="s">
        <v>94</v>
      </c>
      <c r="I104" s="11">
        <v>5</v>
      </c>
      <c r="J104" s="12"/>
      <c r="K104" s="14">
        <f t="shared" si="11"/>
        <v>0</v>
      </c>
      <c r="L104" s="4"/>
    </row>
    <row r="105" spans="2:12" ht="30" customHeight="1" x14ac:dyDescent="0.2">
      <c r="B105" s="3"/>
      <c r="C105" s="20">
        <v>7.6</v>
      </c>
      <c r="D105" s="16"/>
      <c r="E105" s="16"/>
      <c r="F105" s="16"/>
      <c r="G105" s="17" t="s">
        <v>153</v>
      </c>
      <c r="H105" s="16" t="s">
        <v>98</v>
      </c>
      <c r="I105" s="11">
        <v>1</v>
      </c>
      <c r="J105" s="12"/>
      <c r="K105" s="14">
        <f t="shared" si="11"/>
        <v>0</v>
      </c>
      <c r="L105" s="4"/>
    </row>
    <row r="106" spans="2:12" ht="30" customHeight="1" x14ac:dyDescent="0.2">
      <c r="B106" s="3"/>
      <c r="C106" s="171" t="s">
        <v>16</v>
      </c>
      <c r="D106" s="172"/>
      <c r="E106" s="172"/>
      <c r="F106" s="172"/>
      <c r="G106" s="172"/>
      <c r="H106" s="172"/>
      <c r="I106" s="172"/>
      <c r="J106" s="173"/>
      <c r="K106" s="140">
        <f>SUM(K100:K105)</f>
        <v>0</v>
      </c>
      <c r="L106" s="4"/>
    </row>
    <row r="107" spans="2:12" ht="30" customHeight="1" x14ac:dyDescent="0.2">
      <c r="B107" s="3"/>
      <c r="C107" s="139">
        <v>8</v>
      </c>
      <c r="D107" s="170" t="s">
        <v>154</v>
      </c>
      <c r="E107" s="170"/>
      <c r="F107" s="170"/>
      <c r="G107" s="170"/>
      <c r="H107" s="130"/>
      <c r="I107" s="131"/>
      <c r="J107" s="132"/>
      <c r="K107" s="133"/>
      <c r="L107" s="4"/>
    </row>
    <row r="108" spans="2:12" ht="30" customHeight="1" x14ac:dyDescent="0.2">
      <c r="B108" s="3"/>
      <c r="C108" s="20">
        <v>8.1</v>
      </c>
      <c r="D108" s="16"/>
      <c r="E108" s="16"/>
      <c r="F108" s="16"/>
      <c r="G108" s="17" t="s">
        <v>155</v>
      </c>
      <c r="H108" s="16" t="s">
        <v>94</v>
      </c>
      <c r="I108" s="11">
        <v>63.600000000000009</v>
      </c>
      <c r="J108" s="12"/>
      <c r="K108" s="14">
        <f>+J108*I108</f>
        <v>0</v>
      </c>
      <c r="L108" s="4"/>
    </row>
    <row r="109" spans="2:12" ht="30" customHeight="1" x14ac:dyDescent="0.2">
      <c r="B109" s="3"/>
      <c r="C109" s="20">
        <v>8.1999999999999993</v>
      </c>
      <c r="D109" s="16"/>
      <c r="E109" s="16"/>
      <c r="F109" s="16"/>
      <c r="G109" s="17" t="s">
        <v>127</v>
      </c>
      <c r="H109" s="16" t="s">
        <v>88</v>
      </c>
      <c r="I109" s="11">
        <v>17.759999999999998</v>
      </c>
      <c r="J109" s="12"/>
      <c r="K109" s="14">
        <f t="shared" ref="K109:K112" si="12">+J109*I109</f>
        <v>0</v>
      </c>
      <c r="L109" s="4"/>
    </row>
    <row r="110" spans="2:12" ht="30" customHeight="1" x14ac:dyDescent="0.2">
      <c r="B110" s="3"/>
      <c r="C110" s="20">
        <v>8.3000000000000007</v>
      </c>
      <c r="D110" s="16"/>
      <c r="E110" s="16"/>
      <c r="F110" s="16"/>
      <c r="G110" s="17" t="s">
        <v>156</v>
      </c>
      <c r="H110" s="16" t="s">
        <v>94</v>
      </c>
      <c r="I110" s="11">
        <v>126</v>
      </c>
      <c r="J110" s="12"/>
      <c r="K110" s="14">
        <f t="shared" si="12"/>
        <v>0</v>
      </c>
      <c r="L110" s="4"/>
    </row>
    <row r="111" spans="2:12" ht="30" customHeight="1" x14ac:dyDescent="0.2">
      <c r="B111" s="3"/>
      <c r="C111" s="20">
        <v>8.4</v>
      </c>
      <c r="D111" s="16"/>
      <c r="E111" s="16"/>
      <c r="F111" s="16"/>
      <c r="G111" s="17" t="s">
        <v>125</v>
      </c>
      <c r="H111" s="16" t="s">
        <v>88</v>
      </c>
      <c r="I111" s="11">
        <v>252.31999999999996</v>
      </c>
      <c r="J111" s="12"/>
      <c r="K111" s="14">
        <f t="shared" si="12"/>
        <v>0</v>
      </c>
      <c r="L111" s="4"/>
    </row>
    <row r="112" spans="2:12" ht="30" customHeight="1" x14ac:dyDescent="0.2">
      <c r="B112" s="3"/>
      <c r="C112" s="20">
        <v>8.5</v>
      </c>
      <c r="D112" s="16"/>
      <c r="E112" s="16"/>
      <c r="F112" s="16"/>
      <c r="G112" s="17" t="s">
        <v>157</v>
      </c>
      <c r="H112" s="16" t="s">
        <v>88</v>
      </c>
      <c r="I112" s="11">
        <v>163.79999999999998</v>
      </c>
      <c r="J112" s="12"/>
      <c r="K112" s="14">
        <f t="shared" si="12"/>
        <v>0</v>
      </c>
      <c r="L112" s="4"/>
    </row>
    <row r="113" spans="2:12" ht="30" customHeight="1" x14ac:dyDescent="0.2">
      <c r="B113" s="3"/>
      <c r="C113" s="171" t="s">
        <v>16</v>
      </c>
      <c r="D113" s="172"/>
      <c r="E113" s="172"/>
      <c r="F113" s="172"/>
      <c r="G113" s="172"/>
      <c r="H113" s="172"/>
      <c r="I113" s="172"/>
      <c r="J113" s="173"/>
      <c r="K113" s="140">
        <f>SUM(K108:K112)</f>
        <v>0</v>
      </c>
      <c r="L113" s="4"/>
    </row>
    <row r="114" spans="2:12" ht="30" customHeight="1" x14ac:dyDescent="0.2">
      <c r="B114" s="3"/>
      <c r="C114" s="139">
        <v>9</v>
      </c>
      <c r="D114" s="170" t="s">
        <v>158</v>
      </c>
      <c r="E114" s="170"/>
      <c r="F114" s="170"/>
      <c r="G114" s="170"/>
      <c r="H114" s="130"/>
      <c r="I114" s="131"/>
      <c r="J114" s="132"/>
      <c r="K114" s="133"/>
      <c r="L114" s="4"/>
    </row>
    <row r="115" spans="2:12" ht="30" customHeight="1" x14ac:dyDescent="0.2">
      <c r="B115" s="3"/>
      <c r="C115" s="20">
        <v>9.1</v>
      </c>
      <c r="D115" s="16"/>
      <c r="E115" s="16"/>
      <c r="F115" s="16"/>
      <c r="G115" s="17" t="s">
        <v>159</v>
      </c>
      <c r="H115" s="16" t="s">
        <v>98</v>
      </c>
      <c r="I115" s="11">
        <v>30</v>
      </c>
      <c r="J115" s="12"/>
      <c r="K115" s="14">
        <f>+J115*I115</f>
        <v>0</v>
      </c>
      <c r="L115" s="4"/>
    </row>
    <row r="116" spans="2:12" ht="30" customHeight="1" x14ac:dyDescent="0.2">
      <c r="B116" s="3"/>
      <c r="C116" s="171" t="s">
        <v>16</v>
      </c>
      <c r="D116" s="172"/>
      <c r="E116" s="172"/>
      <c r="F116" s="172"/>
      <c r="G116" s="172"/>
      <c r="H116" s="172"/>
      <c r="I116" s="172"/>
      <c r="J116" s="173"/>
      <c r="K116" s="140">
        <f>SUM(K115:K115)</f>
        <v>0</v>
      </c>
      <c r="L116" s="4"/>
    </row>
    <row r="117" spans="2:12" s="21" customFormat="1" ht="30" customHeight="1" x14ac:dyDescent="0.2">
      <c r="B117" s="22"/>
      <c r="C117" s="176" t="s">
        <v>160</v>
      </c>
      <c r="D117" s="177"/>
      <c r="E117" s="177"/>
      <c r="F117" s="177"/>
      <c r="G117" s="177"/>
      <c r="H117" s="177"/>
      <c r="I117" s="177"/>
      <c r="J117" s="177"/>
      <c r="K117" s="141">
        <f>+K116+K113+K106+K98+K93+K89+K85+K80+K75</f>
        <v>0</v>
      </c>
      <c r="L117" s="23"/>
    </row>
    <row r="118" spans="2:12" s="21" customFormat="1" ht="30" customHeight="1" thickBot="1" x14ac:dyDescent="0.25">
      <c r="B118" s="22"/>
      <c r="C118" s="174" t="s">
        <v>161</v>
      </c>
      <c r="D118" s="175"/>
      <c r="E118" s="175"/>
      <c r="F118" s="175"/>
      <c r="G118" s="175"/>
      <c r="H118" s="175"/>
      <c r="I118" s="175"/>
      <c r="J118" s="175"/>
      <c r="K118" s="142">
        <f>+K117+K68</f>
        <v>0</v>
      </c>
      <c r="L118" s="23"/>
    </row>
    <row r="119" spans="2:12" s="21" customFormat="1" x14ac:dyDescent="0.2">
      <c r="B119" s="22"/>
      <c r="C119" s="24"/>
      <c r="D119" s="24"/>
      <c r="E119" s="24"/>
      <c r="F119" s="24"/>
      <c r="G119" s="24"/>
      <c r="H119" s="24"/>
      <c r="I119" s="24"/>
      <c r="J119" s="24"/>
      <c r="K119" s="25"/>
      <c r="L119" s="23"/>
    </row>
    <row r="120" spans="2:12" s="21" customFormat="1" ht="30" customHeight="1" x14ac:dyDescent="0.2">
      <c r="B120" s="22"/>
      <c r="C120" s="26"/>
      <c r="D120" s="27"/>
      <c r="E120" s="26"/>
      <c r="F120" s="26"/>
      <c r="G120" s="178" t="s">
        <v>21</v>
      </c>
      <c r="H120" s="178"/>
      <c r="I120" s="178"/>
      <c r="J120" s="143">
        <v>0.28000000000000003</v>
      </c>
      <c r="K120" s="144">
        <f>+K118*J120</f>
        <v>0</v>
      </c>
      <c r="L120" s="23"/>
    </row>
    <row r="121" spans="2:12" s="21" customFormat="1" ht="30" customHeight="1" x14ac:dyDescent="0.2">
      <c r="B121" s="22"/>
      <c r="C121" s="26"/>
      <c r="D121" s="27"/>
      <c r="E121" s="26"/>
      <c r="F121" s="26"/>
      <c r="G121" s="166" t="s">
        <v>162</v>
      </c>
      <c r="H121" s="166"/>
      <c r="I121" s="166"/>
      <c r="J121" s="143">
        <v>0.01</v>
      </c>
      <c r="K121" s="144">
        <f>+K118*J121</f>
        <v>0</v>
      </c>
      <c r="L121" s="23"/>
    </row>
    <row r="122" spans="2:12" s="21" customFormat="1" ht="30" customHeight="1" x14ac:dyDescent="0.2">
      <c r="B122" s="22"/>
      <c r="C122" s="26"/>
      <c r="D122" s="28"/>
      <c r="E122" s="28"/>
      <c r="F122" s="28"/>
      <c r="G122" s="166" t="s">
        <v>74</v>
      </c>
      <c r="H122" s="166"/>
      <c r="I122" s="166"/>
      <c r="J122" s="143">
        <v>0.05</v>
      </c>
      <c r="K122" s="144">
        <f>+K118*J122</f>
        <v>0</v>
      </c>
      <c r="L122" s="23"/>
    </row>
    <row r="123" spans="2:12" s="21" customFormat="1" ht="30" customHeight="1" x14ac:dyDescent="0.2">
      <c r="B123" s="22"/>
      <c r="C123" s="26"/>
      <c r="D123" s="28"/>
      <c r="E123" s="28"/>
      <c r="F123" s="28"/>
      <c r="G123" s="167" t="s">
        <v>17</v>
      </c>
      <c r="H123" s="168"/>
      <c r="I123" s="168"/>
      <c r="J123" s="169"/>
      <c r="K123" s="145">
        <f>+K118+K120+K121+K122</f>
        <v>0</v>
      </c>
      <c r="L123" s="23"/>
    </row>
    <row r="124" spans="2:12" s="21" customFormat="1" ht="30" customHeight="1" x14ac:dyDescent="0.2">
      <c r="B124" s="22"/>
      <c r="C124" s="26"/>
      <c r="D124" s="27"/>
      <c r="E124" s="26"/>
      <c r="F124" s="26"/>
      <c r="G124" s="167" t="s">
        <v>165</v>
      </c>
      <c r="H124" s="168"/>
      <c r="I124" s="168"/>
      <c r="J124" s="169"/>
      <c r="K124" s="136">
        <f>+K123</f>
        <v>0</v>
      </c>
      <c r="L124" s="23"/>
    </row>
    <row r="125" spans="2:12" s="21" customFormat="1" x14ac:dyDescent="0.2">
      <c r="B125" s="22"/>
      <c r="C125" s="26"/>
      <c r="D125" s="27"/>
      <c r="E125" s="27"/>
      <c r="F125" s="27"/>
      <c r="G125" s="26"/>
      <c r="H125" s="26"/>
      <c r="I125" s="29"/>
      <c r="J125" s="30"/>
      <c r="K125" s="31"/>
      <c r="L125" s="23"/>
    </row>
    <row r="126" spans="2:12" ht="30" customHeight="1" x14ac:dyDescent="0.2">
      <c r="B126" s="3"/>
      <c r="C126" s="139">
        <v>10</v>
      </c>
      <c r="D126" s="170" t="s">
        <v>163</v>
      </c>
      <c r="E126" s="170"/>
      <c r="F126" s="170"/>
      <c r="G126" s="170"/>
      <c r="H126" s="130"/>
      <c r="I126" s="131"/>
      <c r="J126" s="132"/>
      <c r="K126" s="133"/>
      <c r="L126" s="4"/>
    </row>
    <row r="127" spans="2:12" ht="30" customHeight="1" x14ac:dyDescent="0.2">
      <c r="B127" s="3"/>
      <c r="C127" s="20">
        <v>10.1</v>
      </c>
      <c r="D127" s="16"/>
      <c r="E127" s="16"/>
      <c r="F127" s="16"/>
      <c r="G127" s="17" t="s">
        <v>164</v>
      </c>
      <c r="H127" s="16" t="s">
        <v>98</v>
      </c>
      <c r="I127" s="11">
        <v>16</v>
      </c>
      <c r="J127" s="12"/>
      <c r="K127" s="14">
        <f>+J127*I127</f>
        <v>0</v>
      </c>
      <c r="L127" s="4"/>
    </row>
    <row r="128" spans="2:12" ht="30" customHeight="1" x14ac:dyDescent="0.2">
      <c r="B128" s="3"/>
      <c r="C128" s="171" t="s">
        <v>16</v>
      </c>
      <c r="D128" s="172"/>
      <c r="E128" s="172"/>
      <c r="F128" s="172"/>
      <c r="G128" s="172"/>
      <c r="H128" s="172"/>
      <c r="I128" s="172"/>
      <c r="J128" s="173"/>
      <c r="K128" s="140">
        <f>SUM(K127:K127)</f>
        <v>0</v>
      </c>
      <c r="L128" s="4"/>
    </row>
    <row r="129" spans="2:12" s="21" customFormat="1" ht="30" customHeight="1" thickBot="1" x14ac:dyDescent="0.25">
      <c r="B129" s="22"/>
      <c r="C129" s="174" t="s">
        <v>166</v>
      </c>
      <c r="D129" s="175"/>
      <c r="E129" s="175"/>
      <c r="F129" s="175"/>
      <c r="G129" s="175"/>
      <c r="H129" s="175"/>
      <c r="I129" s="175"/>
      <c r="J129" s="175"/>
      <c r="K129" s="142">
        <f>ROUND(K128+K124,0)</f>
        <v>0</v>
      </c>
      <c r="L129" s="23"/>
    </row>
    <row r="130" spans="2:12" s="21" customFormat="1" ht="15" thickBot="1" x14ac:dyDescent="0.25">
      <c r="B130" s="22"/>
      <c r="C130" s="24"/>
      <c r="D130" s="24"/>
      <c r="E130" s="24"/>
      <c r="F130" s="24"/>
      <c r="G130" s="24"/>
      <c r="H130" s="24"/>
      <c r="I130" s="24"/>
      <c r="J130" s="24"/>
      <c r="K130" s="25"/>
      <c r="L130" s="23"/>
    </row>
    <row r="131" spans="2:12" s="21" customFormat="1" x14ac:dyDescent="0.2">
      <c r="B131" s="22"/>
      <c r="C131" s="32"/>
      <c r="D131" s="159"/>
      <c r="E131" s="159"/>
      <c r="F131" s="159"/>
      <c r="G131" s="159"/>
      <c r="H131" s="159"/>
      <c r="I131" s="159"/>
      <c r="J131" s="159"/>
      <c r="K131" s="160"/>
      <c r="L131" s="33"/>
    </row>
    <row r="132" spans="2:12" s="21" customFormat="1" ht="46.5" customHeight="1" x14ac:dyDescent="0.2">
      <c r="B132" s="22"/>
      <c r="C132" s="161" t="s">
        <v>18</v>
      </c>
      <c r="D132" s="162"/>
      <c r="E132" s="162"/>
      <c r="F132" s="162"/>
      <c r="G132" s="162"/>
      <c r="H132" s="163" t="s">
        <v>9</v>
      </c>
      <c r="I132" s="163"/>
      <c r="J132" s="163"/>
      <c r="K132" s="34" t="s">
        <v>19</v>
      </c>
      <c r="L132" s="35"/>
    </row>
    <row r="133" spans="2:12" s="21" customFormat="1" ht="32.25" customHeight="1" x14ac:dyDescent="0.2">
      <c r="B133" s="22"/>
      <c r="C133" s="161" t="s">
        <v>20</v>
      </c>
      <c r="D133" s="162"/>
      <c r="E133" s="162"/>
      <c r="F133" s="162"/>
      <c r="G133" s="162"/>
      <c r="H133" s="156" t="s">
        <v>21</v>
      </c>
      <c r="I133" s="156"/>
      <c r="J133" s="36" t="s">
        <v>22</v>
      </c>
      <c r="K133" s="37">
        <v>0.28000000000000003</v>
      </c>
      <c r="L133" s="35"/>
    </row>
    <row r="134" spans="2:12" s="21" customFormat="1" ht="30" customHeight="1" x14ac:dyDescent="0.2">
      <c r="B134" s="22"/>
      <c r="C134" s="161" t="s">
        <v>23</v>
      </c>
      <c r="D134" s="162"/>
      <c r="E134" s="162"/>
      <c r="F134" s="162"/>
      <c r="G134" s="162"/>
      <c r="H134" s="164" t="s">
        <v>24</v>
      </c>
      <c r="I134" s="165"/>
      <c r="J134" s="36" t="s">
        <v>25</v>
      </c>
      <c r="K134" s="37">
        <v>0.01</v>
      </c>
      <c r="L134" s="35"/>
    </row>
    <row r="135" spans="2:12" s="21" customFormat="1" ht="58.5" customHeight="1" x14ac:dyDescent="0.2">
      <c r="B135" s="22"/>
      <c r="C135" s="146"/>
      <c r="D135" s="147"/>
      <c r="E135" s="147"/>
      <c r="F135" s="147"/>
      <c r="G135" s="148"/>
      <c r="H135" s="155" t="s">
        <v>26</v>
      </c>
      <c r="I135" s="156"/>
      <c r="J135" s="36" t="s">
        <v>27</v>
      </c>
      <c r="K135" s="37">
        <v>0.05</v>
      </c>
      <c r="L135" s="23"/>
    </row>
    <row r="136" spans="2:12" ht="39" customHeight="1" x14ac:dyDescent="0.2">
      <c r="B136" s="3"/>
      <c r="C136" s="149"/>
      <c r="D136" s="150"/>
      <c r="E136" s="150"/>
      <c r="F136" s="150"/>
      <c r="G136" s="151"/>
      <c r="H136" s="156" t="s">
        <v>28</v>
      </c>
      <c r="I136" s="156"/>
      <c r="J136" s="36" t="s">
        <v>29</v>
      </c>
      <c r="K136" s="37">
        <v>0.34</v>
      </c>
      <c r="L136" s="4"/>
    </row>
    <row r="137" spans="2:12" ht="47.25" customHeight="1" thickBot="1" x14ac:dyDescent="0.25">
      <c r="B137" s="3"/>
      <c r="C137" s="152"/>
      <c r="D137" s="153"/>
      <c r="E137" s="153"/>
      <c r="F137" s="153"/>
      <c r="G137" s="154"/>
      <c r="H137" s="157"/>
      <c r="I137" s="157"/>
      <c r="J137" s="157"/>
      <c r="K137" s="158"/>
      <c r="L137" s="4"/>
    </row>
    <row r="138" spans="2:12" ht="15" thickBot="1" x14ac:dyDescent="0.25">
      <c r="B138" s="38"/>
      <c r="C138" s="39"/>
      <c r="D138" s="39"/>
      <c r="E138" s="40"/>
      <c r="F138" s="39"/>
      <c r="G138" s="41"/>
      <c r="H138" s="39"/>
      <c r="I138" s="39"/>
      <c r="J138" s="39"/>
      <c r="K138" s="39"/>
      <c r="L138" s="42"/>
    </row>
    <row r="139" spans="2:12" ht="15" thickTop="1" x14ac:dyDescent="0.2"/>
  </sheetData>
  <mergeCells count="81">
    <mergeCell ref="D70:G70"/>
    <mergeCell ref="D76:G76"/>
    <mergeCell ref="D81:G81"/>
    <mergeCell ref="D86:G86"/>
    <mergeCell ref="D90:G90"/>
    <mergeCell ref="C85:J85"/>
    <mergeCell ref="C89:J89"/>
    <mergeCell ref="C68:J68"/>
    <mergeCell ref="C69:K69"/>
    <mergeCell ref="D52:G52"/>
    <mergeCell ref="D59:G59"/>
    <mergeCell ref="D65:G65"/>
    <mergeCell ref="D49:G49"/>
    <mergeCell ref="D25:G25"/>
    <mergeCell ref="D29:G29"/>
    <mergeCell ref="D37:G37"/>
    <mergeCell ref="D40:G40"/>
    <mergeCell ref="C7:K8"/>
    <mergeCell ref="C9:K9"/>
    <mergeCell ref="D14:G14"/>
    <mergeCell ref="D17:G17"/>
    <mergeCell ref="D20:G20"/>
    <mergeCell ref="B1:G1"/>
    <mergeCell ref="B2:E2"/>
    <mergeCell ref="B4:L4"/>
    <mergeCell ref="C5:K5"/>
    <mergeCell ref="C6:K6"/>
    <mergeCell ref="C133:G133"/>
    <mergeCell ref="C10:K10"/>
    <mergeCell ref="C132:G132"/>
    <mergeCell ref="H132:J132"/>
    <mergeCell ref="H133:I133"/>
    <mergeCell ref="D131:K131"/>
    <mergeCell ref="G120:I120"/>
    <mergeCell ref="I11:I12"/>
    <mergeCell ref="J11:J12"/>
    <mergeCell ref="K11:K12"/>
    <mergeCell ref="C11:C12"/>
    <mergeCell ref="D11:D12"/>
    <mergeCell ref="G11:G12"/>
    <mergeCell ref="H11:H12"/>
    <mergeCell ref="E11:F11"/>
    <mergeCell ref="D126:G126"/>
    <mergeCell ref="H137:K137"/>
    <mergeCell ref="C134:G134"/>
    <mergeCell ref="H134:I134"/>
    <mergeCell ref="H135:I135"/>
    <mergeCell ref="H136:I136"/>
    <mergeCell ref="C135:G137"/>
    <mergeCell ref="C129:J129"/>
    <mergeCell ref="C16:J16"/>
    <mergeCell ref="C19:J19"/>
    <mergeCell ref="C24:J24"/>
    <mergeCell ref="C28:J28"/>
    <mergeCell ref="C36:J36"/>
    <mergeCell ref="C39:J39"/>
    <mergeCell ref="C45:J45"/>
    <mergeCell ref="C48:J48"/>
    <mergeCell ref="C51:J51"/>
    <mergeCell ref="C58:J58"/>
    <mergeCell ref="C64:J64"/>
    <mergeCell ref="C67:J67"/>
    <mergeCell ref="C75:J75"/>
    <mergeCell ref="C80:J80"/>
    <mergeCell ref="D46:G46"/>
    <mergeCell ref="C128:J128"/>
    <mergeCell ref="C93:J93"/>
    <mergeCell ref="C98:J98"/>
    <mergeCell ref="C106:J106"/>
    <mergeCell ref="C113:J113"/>
    <mergeCell ref="C116:J116"/>
    <mergeCell ref="D94:G94"/>
    <mergeCell ref="D99:G99"/>
    <mergeCell ref="D107:G107"/>
    <mergeCell ref="D114:G114"/>
    <mergeCell ref="C117:J117"/>
    <mergeCell ref="G124:J124"/>
    <mergeCell ref="C118:J118"/>
    <mergeCell ref="G121:I121"/>
    <mergeCell ref="G122:I122"/>
    <mergeCell ref="G123:J12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x14ac:dyDescent="0.2"/>
  <cols>
    <col min="1" max="2" width="3.140625" style="44" customWidth="1"/>
    <col min="3" max="3" width="14.7109375" style="44" customWidth="1"/>
    <col min="4" max="4" width="13" style="44" customWidth="1"/>
    <col min="5" max="11" width="11.42578125" style="44"/>
    <col min="12" max="12" width="12.85546875" style="44" customWidth="1"/>
    <col min="13" max="14" width="11.42578125" style="44"/>
    <col min="15" max="15" width="18.7109375" style="44" customWidth="1"/>
    <col min="16" max="17" width="3.140625" style="44" customWidth="1"/>
    <col min="18" max="16384" width="11.42578125" style="44"/>
  </cols>
  <sheetData>
    <row r="1" spans="2:16" x14ac:dyDescent="0.2">
      <c r="B1" s="193" t="s">
        <v>30</v>
      </c>
      <c r="C1" s="193"/>
      <c r="D1" s="193"/>
      <c r="E1" s="193"/>
      <c r="F1" s="193"/>
      <c r="G1" s="193"/>
      <c r="H1" s="193"/>
      <c r="I1" s="193"/>
      <c r="J1" s="193"/>
      <c r="K1" s="193"/>
      <c r="L1" s="193"/>
    </row>
    <row r="2" spans="2:16" x14ac:dyDescent="0.2">
      <c r="B2" s="193" t="s">
        <v>1</v>
      </c>
      <c r="C2" s="193"/>
      <c r="D2" s="193"/>
      <c r="E2" s="193"/>
    </row>
    <row r="3" spans="2:16" ht="15" thickBot="1" x14ac:dyDescent="0.25"/>
    <row r="4" spans="2:16" ht="25.5" customHeight="1" thickTop="1" x14ac:dyDescent="0.2">
      <c r="B4" s="294"/>
      <c r="C4" s="295"/>
      <c r="D4" s="295"/>
      <c r="E4" s="295"/>
      <c r="F4" s="295"/>
      <c r="G4" s="295"/>
      <c r="H4" s="295"/>
      <c r="I4" s="295"/>
      <c r="J4" s="295"/>
      <c r="K4" s="295"/>
      <c r="L4" s="295"/>
      <c r="M4" s="295"/>
      <c r="N4" s="295"/>
      <c r="O4" s="295"/>
      <c r="P4" s="296"/>
    </row>
    <row r="5" spans="2:16" ht="36.75" customHeight="1" x14ac:dyDescent="0.2">
      <c r="B5" s="46"/>
      <c r="C5" s="209" t="s">
        <v>31</v>
      </c>
      <c r="D5" s="209"/>
      <c r="E5" s="209"/>
      <c r="F5" s="209"/>
      <c r="G5" s="209"/>
      <c r="H5" s="209"/>
      <c r="I5" s="209"/>
      <c r="J5" s="209"/>
      <c r="K5" s="209"/>
      <c r="L5" s="209"/>
      <c r="M5" s="209"/>
      <c r="N5" s="209"/>
      <c r="O5" s="209"/>
      <c r="P5" s="45"/>
    </row>
    <row r="6" spans="2:16" ht="15" thickBot="1" x14ac:dyDescent="0.25">
      <c r="B6" s="46"/>
      <c r="P6" s="45"/>
    </row>
    <row r="7" spans="2:16" x14ac:dyDescent="0.2">
      <c r="B7" s="46"/>
      <c r="C7" s="218"/>
      <c r="D7" s="220"/>
      <c r="E7" s="221"/>
      <c r="F7" s="221"/>
      <c r="G7" s="221"/>
      <c r="H7" s="221"/>
      <c r="I7" s="221"/>
      <c r="J7" s="221"/>
      <c r="K7" s="222"/>
      <c r="L7" s="238"/>
      <c r="M7" s="239"/>
      <c r="N7" s="239"/>
      <c r="O7" s="240"/>
      <c r="P7" s="45"/>
    </row>
    <row r="8" spans="2:16" x14ac:dyDescent="0.2">
      <c r="B8" s="46"/>
      <c r="C8" s="219"/>
      <c r="D8" s="212" t="s">
        <v>32</v>
      </c>
      <c r="E8" s="213"/>
      <c r="F8" s="213"/>
      <c r="G8" s="213"/>
      <c r="H8" s="213"/>
      <c r="I8" s="213"/>
      <c r="J8" s="213"/>
      <c r="K8" s="214"/>
      <c r="L8" s="241"/>
      <c r="M8" s="242"/>
      <c r="N8" s="242"/>
      <c r="O8" s="243"/>
      <c r="P8" s="45"/>
    </row>
    <row r="9" spans="2:16" x14ac:dyDescent="0.2">
      <c r="B9" s="46"/>
      <c r="C9" s="219"/>
      <c r="D9" s="212"/>
      <c r="E9" s="213"/>
      <c r="F9" s="213"/>
      <c r="G9" s="213"/>
      <c r="H9" s="213"/>
      <c r="I9" s="213"/>
      <c r="J9" s="213"/>
      <c r="K9" s="214"/>
      <c r="L9" s="210" t="s">
        <v>33</v>
      </c>
      <c r="M9" s="244"/>
      <c r="N9" s="245"/>
      <c r="O9" s="246"/>
      <c r="P9" s="45"/>
    </row>
    <row r="10" spans="2:16" x14ac:dyDescent="0.2">
      <c r="B10" s="46"/>
      <c r="C10" s="219"/>
      <c r="D10" s="212" t="s">
        <v>34</v>
      </c>
      <c r="E10" s="213"/>
      <c r="F10" s="213"/>
      <c r="G10" s="213"/>
      <c r="H10" s="213"/>
      <c r="I10" s="213"/>
      <c r="J10" s="213"/>
      <c r="K10" s="214"/>
      <c r="L10" s="223"/>
      <c r="M10" s="247"/>
      <c r="N10" s="248"/>
      <c r="O10" s="249"/>
      <c r="P10" s="45"/>
    </row>
    <row r="11" spans="2:16" ht="12.75" customHeight="1" x14ac:dyDescent="0.2">
      <c r="B11" s="46"/>
      <c r="C11" s="219"/>
      <c r="D11" s="215"/>
      <c r="E11" s="216"/>
      <c r="F11" s="216"/>
      <c r="G11" s="216"/>
      <c r="H11" s="216"/>
      <c r="I11" s="216"/>
      <c r="J11" s="216"/>
      <c r="K11" s="217"/>
      <c r="L11" s="210" t="s">
        <v>35</v>
      </c>
      <c r="M11" s="210">
        <v>1</v>
      </c>
      <c r="N11" s="210" t="s">
        <v>36</v>
      </c>
      <c r="O11" s="236">
        <v>1</v>
      </c>
      <c r="P11" s="45"/>
    </row>
    <row r="12" spans="2:16" x14ac:dyDescent="0.2">
      <c r="B12" s="46"/>
      <c r="C12" s="219"/>
      <c r="D12" s="215"/>
      <c r="E12" s="216"/>
      <c r="F12" s="216"/>
      <c r="G12" s="216"/>
      <c r="H12" s="216"/>
      <c r="I12" s="216"/>
      <c r="J12" s="216"/>
      <c r="K12" s="217"/>
      <c r="L12" s="211"/>
      <c r="M12" s="211"/>
      <c r="N12" s="211"/>
      <c r="O12" s="237"/>
      <c r="P12" s="45"/>
    </row>
    <row r="13" spans="2:16" x14ac:dyDescent="0.2">
      <c r="B13" s="46"/>
      <c r="C13" s="219"/>
      <c r="D13" s="212" t="s">
        <v>37</v>
      </c>
      <c r="E13" s="213"/>
      <c r="F13" s="213"/>
      <c r="G13" s="213"/>
      <c r="H13" s="213"/>
      <c r="I13" s="213"/>
      <c r="J13" s="213"/>
      <c r="K13" s="214"/>
      <c r="L13" s="211"/>
      <c r="M13" s="211"/>
      <c r="N13" s="211"/>
      <c r="O13" s="237"/>
      <c r="P13" s="45"/>
    </row>
    <row r="14" spans="2:16" ht="15" thickBot="1" x14ac:dyDescent="0.25">
      <c r="B14" s="46"/>
      <c r="C14" s="49"/>
      <c r="D14" s="50"/>
      <c r="E14" s="50"/>
      <c r="F14" s="50"/>
      <c r="G14" s="50"/>
      <c r="H14" s="50"/>
      <c r="I14" s="50"/>
      <c r="J14" s="50"/>
      <c r="K14" s="50"/>
      <c r="L14" s="50"/>
      <c r="M14" s="51"/>
      <c r="N14" s="51"/>
      <c r="O14" s="52"/>
      <c r="P14" s="45"/>
    </row>
    <row r="15" spans="2:16" x14ac:dyDescent="0.2">
      <c r="B15" s="46"/>
      <c r="C15" s="53"/>
      <c r="D15" s="47"/>
      <c r="E15" s="47"/>
      <c r="F15" s="47"/>
      <c r="G15" s="47"/>
      <c r="H15" s="47"/>
      <c r="I15" s="47"/>
      <c r="J15" s="47"/>
      <c r="K15" s="47"/>
      <c r="L15" s="54" t="s">
        <v>38</v>
      </c>
      <c r="M15" s="55" t="s">
        <v>39</v>
      </c>
      <c r="N15" s="55" t="s">
        <v>40</v>
      </c>
      <c r="O15" s="56" t="s">
        <v>41</v>
      </c>
      <c r="P15" s="45"/>
    </row>
    <row r="16" spans="2:16" x14ac:dyDescent="0.2">
      <c r="B16" s="46"/>
      <c r="C16" s="57"/>
      <c r="D16" s="48"/>
      <c r="E16" s="48"/>
      <c r="F16" s="48"/>
      <c r="G16" s="48"/>
      <c r="H16" s="48"/>
      <c r="I16" s="48"/>
      <c r="J16" s="48"/>
      <c r="K16" s="48"/>
      <c r="L16" s="58"/>
      <c r="M16" s="59"/>
      <c r="N16" s="59"/>
      <c r="O16" s="60"/>
      <c r="P16" s="45"/>
    </row>
    <row r="17" spans="2:16" ht="18" customHeight="1" x14ac:dyDescent="0.2">
      <c r="B17" s="46"/>
      <c r="C17" s="303" t="s">
        <v>42</v>
      </c>
      <c r="D17" s="304"/>
      <c r="E17" s="304"/>
      <c r="F17" s="304"/>
      <c r="G17" s="48"/>
      <c r="H17" s="48"/>
      <c r="I17" s="48" t="s">
        <v>43</v>
      </c>
      <c r="K17" s="48"/>
      <c r="L17" s="58"/>
      <c r="O17" s="61"/>
      <c r="P17" s="45"/>
    </row>
    <row r="18" spans="2:16" x14ac:dyDescent="0.2">
      <c r="B18" s="46"/>
      <c r="C18" s="62"/>
      <c r="D18" s="63"/>
      <c r="E18" s="63"/>
      <c r="F18" s="63"/>
      <c r="G18" s="63"/>
      <c r="H18" s="63"/>
      <c r="I18" s="63"/>
      <c r="J18" s="63"/>
      <c r="K18" s="63"/>
      <c r="L18" s="63"/>
      <c r="M18" s="63"/>
      <c r="N18" s="63"/>
      <c r="O18" s="64"/>
      <c r="P18" s="45"/>
    </row>
    <row r="19" spans="2:16" ht="15" thickBot="1" x14ac:dyDescent="0.25">
      <c r="B19" s="46"/>
      <c r="C19" s="65"/>
      <c r="D19" s="66"/>
      <c r="E19" s="66"/>
      <c r="F19" s="66"/>
      <c r="G19" s="66"/>
      <c r="H19" s="66"/>
      <c r="I19" s="66"/>
      <c r="J19" s="66"/>
      <c r="K19" s="66"/>
      <c r="L19" s="66"/>
      <c r="M19" s="66"/>
      <c r="N19" s="66"/>
      <c r="O19" s="67"/>
      <c r="P19" s="45"/>
    </row>
    <row r="20" spans="2:16" ht="15" thickBot="1" x14ac:dyDescent="0.25">
      <c r="B20" s="46"/>
      <c r="C20" s="68"/>
      <c r="D20" s="69"/>
      <c r="E20" s="69"/>
      <c r="F20" s="69"/>
      <c r="G20" s="69"/>
      <c r="H20" s="69"/>
      <c r="K20" s="69"/>
      <c r="L20" s="69"/>
      <c r="M20" s="69"/>
      <c r="N20" s="69"/>
      <c r="O20" s="70"/>
      <c r="P20" s="45"/>
    </row>
    <row r="21" spans="2:16" x14ac:dyDescent="0.2">
      <c r="B21" s="46"/>
      <c r="C21" s="258" t="s">
        <v>44</v>
      </c>
      <c r="D21" s="259"/>
      <c r="E21" s="259"/>
      <c r="F21" s="259"/>
      <c r="G21" s="259"/>
      <c r="H21" s="259"/>
      <c r="I21" s="259"/>
      <c r="J21" s="259"/>
      <c r="K21" s="259"/>
      <c r="L21" s="259"/>
      <c r="M21" s="259"/>
      <c r="N21" s="259"/>
      <c r="O21" s="260"/>
      <c r="P21" s="45"/>
    </row>
    <row r="22" spans="2:16" ht="15" thickBot="1" x14ac:dyDescent="0.25">
      <c r="B22" s="46"/>
      <c r="C22" s="71"/>
      <c r="O22" s="72"/>
      <c r="P22" s="45"/>
    </row>
    <row r="23" spans="2:16" x14ac:dyDescent="0.2">
      <c r="B23" s="46"/>
      <c r="C23" s="73" t="s">
        <v>45</v>
      </c>
      <c r="D23" s="224" t="s">
        <v>46</v>
      </c>
      <c r="E23" s="225"/>
      <c r="F23" s="225"/>
      <c r="G23" s="225"/>
      <c r="H23" s="225"/>
      <c r="I23" s="225"/>
      <c r="J23" s="225"/>
      <c r="K23" s="225"/>
      <c r="L23" s="226"/>
      <c r="M23" s="256" t="s">
        <v>47</v>
      </c>
      <c r="N23" s="257"/>
      <c r="O23" s="73" t="s">
        <v>11</v>
      </c>
      <c r="P23" s="45"/>
    </row>
    <row r="24" spans="2:16" ht="15" thickBot="1" x14ac:dyDescent="0.25">
      <c r="B24" s="46"/>
      <c r="C24" s="74"/>
      <c r="D24" s="250"/>
      <c r="E24" s="270"/>
      <c r="F24" s="270"/>
      <c r="G24" s="270"/>
      <c r="H24" s="270"/>
      <c r="I24" s="270"/>
      <c r="J24" s="270"/>
      <c r="K24" s="270"/>
      <c r="L24" s="251"/>
      <c r="M24" s="250"/>
      <c r="N24" s="251"/>
      <c r="O24" s="75"/>
      <c r="P24" s="45"/>
    </row>
    <row r="25" spans="2:16" x14ac:dyDescent="0.2">
      <c r="B25" s="46"/>
      <c r="C25" s="227" t="s">
        <v>48</v>
      </c>
      <c r="D25" s="228"/>
      <c r="E25" s="228"/>
      <c r="F25" s="228"/>
      <c r="G25" s="228"/>
      <c r="H25" s="228"/>
      <c r="I25" s="228"/>
      <c r="J25" s="228"/>
      <c r="K25" s="228"/>
      <c r="L25" s="228"/>
      <c r="M25" s="228"/>
      <c r="N25" s="228"/>
      <c r="O25" s="229"/>
      <c r="P25" s="45"/>
    </row>
    <row r="26" spans="2:16" x14ac:dyDescent="0.2">
      <c r="B26" s="46"/>
      <c r="C26" s="230"/>
      <c r="D26" s="231"/>
      <c r="E26" s="231"/>
      <c r="F26" s="231"/>
      <c r="G26" s="231"/>
      <c r="H26" s="231"/>
      <c r="I26" s="231"/>
      <c r="J26" s="231"/>
      <c r="K26" s="231"/>
      <c r="L26" s="231"/>
      <c r="M26" s="231"/>
      <c r="N26" s="231"/>
      <c r="O26" s="232"/>
      <c r="P26" s="45"/>
    </row>
    <row r="27" spans="2:16" ht="15" thickBot="1" x14ac:dyDescent="0.25">
      <c r="B27" s="46"/>
      <c r="C27" s="233"/>
      <c r="D27" s="234"/>
      <c r="E27" s="234"/>
      <c r="F27" s="234"/>
      <c r="G27" s="234"/>
      <c r="H27" s="234"/>
      <c r="I27" s="234"/>
      <c r="J27" s="234"/>
      <c r="K27" s="234"/>
      <c r="L27" s="234"/>
      <c r="M27" s="234"/>
      <c r="N27" s="234"/>
      <c r="O27" s="235"/>
      <c r="P27" s="45"/>
    </row>
    <row r="28" spans="2:16" x14ac:dyDescent="0.2">
      <c r="B28" s="46"/>
      <c r="C28" s="252" t="s">
        <v>46</v>
      </c>
      <c r="D28" s="253"/>
      <c r="E28" s="253"/>
      <c r="F28" s="253"/>
      <c r="G28" s="254"/>
      <c r="H28" s="255" t="s">
        <v>49</v>
      </c>
      <c r="I28" s="253"/>
      <c r="J28" s="267" t="s">
        <v>50</v>
      </c>
      <c r="K28" s="268"/>
      <c r="L28" s="77" t="s">
        <v>51</v>
      </c>
      <c r="M28" s="255" t="s">
        <v>52</v>
      </c>
      <c r="N28" s="269"/>
      <c r="O28" s="78" t="s">
        <v>53</v>
      </c>
      <c r="P28" s="45"/>
    </row>
    <row r="29" spans="2:16" x14ac:dyDescent="0.2">
      <c r="B29" s="46"/>
      <c r="C29" s="261"/>
      <c r="D29" s="262"/>
      <c r="E29" s="262"/>
      <c r="F29" s="262"/>
      <c r="G29" s="263"/>
      <c r="H29" s="264"/>
      <c r="I29" s="263"/>
      <c r="J29" s="264"/>
      <c r="K29" s="263"/>
      <c r="L29" s="80"/>
      <c r="M29" s="265"/>
      <c r="N29" s="266"/>
      <c r="O29" s="81"/>
      <c r="P29" s="45"/>
    </row>
    <row r="30" spans="2:16" x14ac:dyDescent="0.2">
      <c r="B30" s="46"/>
      <c r="C30" s="82"/>
      <c r="D30" s="83"/>
      <c r="E30" s="83"/>
      <c r="F30" s="83"/>
      <c r="G30" s="84"/>
      <c r="H30" s="85"/>
      <c r="I30" s="84"/>
      <c r="J30" s="85"/>
      <c r="K30" s="84"/>
      <c r="L30" s="80"/>
      <c r="M30" s="265"/>
      <c r="N30" s="266"/>
      <c r="O30" s="81"/>
      <c r="P30" s="45"/>
    </row>
    <row r="31" spans="2:16" ht="15" thickBot="1" x14ac:dyDescent="0.25">
      <c r="B31" s="46"/>
      <c r="C31" s="271"/>
      <c r="D31" s="272"/>
      <c r="E31" s="272"/>
      <c r="F31" s="272"/>
      <c r="G31" s="273"/>
      <c r="H31" s="274"/>
      <c r="I31" s="273"/>
      <c r="J31" s="274"/>
      <c r="K31" s="273"/>
      <c r="L31" s="86"/>
      <c r="M31" s="275"/>
      <c r="N31" s="276"/>
      <c r="O31" s="81"/>
      <c r="P31" s="45"/>
    </row>
    <row r="32" spans="2:16" ht="15" thickBot="1" x14ac:dyDescent="0.25">
      <c r="B32" s="46"/>
      <c r="C32" s="284" t="s">
        <v>54</v>
      </c>
      <c r="D32" s="285"/>
      <c r="E32" s="285"/>
      <c r="F32" s="285"/>
      <c r="G32" s="285"/>
      <c r="H32" s="285"/>
      <c r="I32" s="285"/>
      <c r="J32" s="285"/>
      <c r="K32" s="285"/>
      <c r="L32" s="285"/>
      <c r="M32" s="285"/>
      <c r="N32" s="286"/>
      <c r="O32" s="87"/>
      <c r="P32" s="45"/>
    </row>
    <row r="33" spans="2:16" ht="13.5" customHeight="1" x14ac:dyDescent="0.2">
      <c r="B33" s="46"/>
      <c r="C33" s="227" t="s">
        <v>55</v>
      </c>
      <c r="D33" s="228"/>
      <c r="E33" s="228"/>
      <c r="F33" s="228"/>
      <c r="G33" s="228"/>
      <c r="H33" s="228"/>
      <c r="I33" s="228"/>
      <c r="J33" s="228"/>
      <c r="K33" s="228"/>
      <c r="L33" s="228"/>
      <c r="M33" s="228"/>
      <c r="N33" s="228"/>
      <c r="O33" s="229"/>
      <c r="P33" s="45"/>
    </row>
    <row r="34" spans="2:16" x14ac:dyDescent="0.2">
      <c r="B34" s="46"/>
      <c r="C34" s="230"/>
      <c r="D34" s="231"/>
      <c r="E34" s="231"/>
      <c r="F34" s="231"/>
      <c r="G34" s="231"/>
      <c r="H34" s="231"/>
      <c r="I34" s="231"/>
      <c r="J34" s="231"/>
      <c r="K34" s="231"/>
      <c r="L34" s="231"/>
      <c r="M34" s="231"/>
      <c r="N34" s="231"/>
      <c r="O34" s="232"/>
      <c r="P34" s="45"/>
    </row>
    <row r="35" spans="2:16" ht="15" thickBot="1" x14ac:dyDescent="0.25">
      <c r="B35" s="46"/>
      <c r="C35" s="233"/>
      <c r="D35" s="234"/>
      <c r="E35" s="234"/>
      <c r="F35" s="234"/>
      <c r="G35" s="234"/>
      <c r="H35" s="234"/>
      <c r="I35" s="234"/>
      <c r="J35" s="234"/>
      <c r="K35" s="234"/>
      <c r="L35" s="234"/>
      <c r="M35" s="234"/>
      <c r="N35" s="234"/>
      <c r="O35" s="235"/>
      <c r="P35" s="45"/>
    </row>
    <row r="36" spans="2:16" x14ac:dyDescent="0.2">
      <c r="B36" s="46"/>
      <c r="C36" s="252" t="s">
        <v>46</v>
      </c>
      <c r="D36" s="277"/>
      <c r="E36" s="277"/>
      <c r="F36" s="277"/>
      <c r="G36" s="277"/>
      <c r="H36" s="277"/>
      <c r="I36" s="277"/>
      <c r="J36" s="269"/>
      <c r="K36" s="76" t="s">
        <v>47</v>
      </c>
      <c r="L36" s="77" t="s">
        <v>11</v>
      </c>
      <c r="M36" s="255" t="s">
        <v>56</v>
      </c>
      <c r="N36" s="269"/>
      <c r="O36" s="78" t="s">
        <v>53</v>
      </c>
      <c r="P36" s="45"/>
    </row>
    <row r="37" spans="2:16" x14ac:dyDescent="0.2">
      <c r="B37" s="46"/>
      <c r="C37" s="261"/>
      <c r="D37" s="262"/>
      <c r="E37" s="262"/>
      <c r="F37" s="262"/>
      <c r="G37" s="262"/>
      <c r="H37" s="262"/>
      <c r="I37" s="262"/>
      <c r="J37" s="263"/>
      <c r="K37" s="89"/>
      <c r="L37" s="90"/>
      <c r="M37" s="292"/>
      <c r="N37" s="293"/>
      <c r="O37" s="81"/>
      <c r="P37" s="45"/>
    </row>
    <row r="38" spans="2:16" ht="15" thickBot="1" x14ac:dyDescent="0.25">
      <c r="B38" s="46"/>
      <c r="C38" s="271"/>
      <c r="D38" s="272"/>
      <c r="E38" s="272"/>
      <c r="F38" s="272"/>
      <c r="G38" s="272"/>
      <c r="H38" s="272"/>
      <c r="I38" s="272"/>
      <c r="J38" s="273"/>
      <c r="K38" s="83"/>
      <c r="L38" s="91"/>
      <c r="M38" s="282"/>
      <c r="N38" s="283"/>
      <c r="O38" s="92"/>
      <c r="P38" s="45"/>
    </row>
    <row r="39" spans="2:16" ht="15" thickBot="1" x14ac:dyDescent="0.25">
      <c r="B39" s="46"/>
      <c r="C39" s="284" t="s">
        <v>54</v>
      </c>
      <c r="D39" s="285"/>
      <c r="E39" s="285"/>
      <c r="F39" s="285"/>
      <c r="G39" s="285"/>
      <c r="H39" s="285"/>
      <c r="I39" s="285"/>
      <c r="J39" s="285"/>
      <c r="K39" s="285"/>
      <c r="L39" s="285"/>
      <c r="M39" s="285"/>
      <c r="N39" s="286"/>
      <c r="O39" s="93">
        <v>0</v>
      </c>
      <c r="P39" s="45"/>
    </row>
    <row r="40" spans="2:16" x14ac:dyDescent="0.2">
      <c r="B40" s="46"/>
      <c r="C40" s="227" t="s">
        <v>57</v>
      </c>
      <c r="D40" s="228"/>
      <c r="E40" s="228"/>
      <c r="F40" s="228"/>
      <c r="G40" s="228"/>
      <c r="H40" s="228"/>
      <c r="I40" s="228"/>
      <c r="J40" s="228"/>
      <c r="K40" s="228"/>
      <c r="L40" s="228"/>
      <c r="M40" s="228"/>
      <c r="N40" s="228"/>
      <c r="O40" s="229"/>
      <c r="P40" s="45"/>
    </row>
    <row r="41" spans="2:16" x14ac:dyDescent="0.2">
      <c r="B41" s="46"/>
      <c r="C41" s="230"/>
      <c r="D41" s="231"/>
      <c r="E41" s="231"/>
      <c r="F41" s="231"/>
      <c r="G41" s="231"/>
      <c r="H41" s="231"/>
      <c r="I41" s="231"/>
      <c r="J41" s="231"/>
      <c r="K41" s="231"/>
      <c r="L41" s="231"/>
      <c r="M41" s="231"/>
      <c r="N41" s="231"/>
      <c r="O41" s="232"/>
      <c r="P41" s="45"/>
    </row>
    <row r="42" spans="2:16" ht="15" thickBot="1" x14ac:dyDescent="0.25">
      <c r="B42" s="46"/>
      <c r="C42" s="233"/>
      <c r="D42" s="234"/>
      <c r="E42" s="234"/>
      <c r="F42" s="234"/>
      <c r="G42" s="234"/>
      <c r="H42" s="234"/>
      <c r="I42" s="234"/>
      <c r="J42" s="234"/>
      <c r="K42" s="234"/>
      <c r="L42" s="234"/>
      <c r="M42" s="234"/>
      <c r="N42" s="234"/>
      <c r="O42" s="235"/>
      <c r="P42" s="45"/>
    </row>
    <row r="43" spans="2:16" ht="15.75" x14ac:dyDescent="0.2">
      <c r="B43" s="46"/>
      <c r="C43" s="252" t="s">
        <v>58</v>
      </c>
      <c r="D43" s="277"/>
      <c r="E43" s="277"/>
      <c r="F43" s="277"/>
      <c r="G43" s="277"/>
      <c r="H43" s="277"/>
      <c r="I43" s="277"/>
      <c r="J43" s="77" t="s">
        <v>59</v>
      </c>
      <c r="K43" s="88" t="s">
        <v>60</v>
      </c>
      <c r="L43" s="94" t="s">
        <v>61</v>
      </c>
      <c r="M43" s="255" t="s">
        <v>62</v>
      </c>
      <c r="N43" s="269"/>
      <c r="O43" s="78" t="s">
        <v>53</v>
      </c>
      <c r="P43" s="45"/>
    </row>
    <row r="44" spans="2:16" x14ac:dyDescent="0.2">
      <c r="B44" s="46"/>
      <c r="C44" s="261"/>
      <c r="D44" s="262"/>
      <c r="E44" s="262"/>
      <c r="F44" s="262"/>
      <c r="G44" s="262"/>
      <c r="H44" s="262"/>
      <c r="I44" s="262"/>
      <c r="J44" s="95"/>
      <c r="K44" s="96"/>
      <c r="L44" s="95"/>
      <c r="M44" s="280"/>
      <c r="N44" s="281"/>
      <c r="O44" s="81"/>
      <c r="P44" s="45"/>
    </row>
    <row r="45" spans="2:16" ht="15" thickBot="1" x14ac:dyDescent="0.25">
      <c r="B45" s="46"/>
      <c r="C45" s="271"/>
      <c r="D45" s="272"/>
      <c r="E45" s="272"/>
      <c r="F45" s="272"/>
      <c r="G45" s="272"/>
      <c r="H45" s="272"/>
      <c r="I45" s="272"/>
      <c r="J45" s="97"/>
      <c r="K45" s="98"/>
      <c r="L45" s="97"/>
      <c r="M45" s="282"/>
      <c r="N45" s="283"/>
      <c r="O45" s="99"/>
      <c r="P45" s="45"/>
    </row>
    <row r="46" spans="2:16" ht="15" thickBot="1" x14ac:dyDescent="0.25">
      <c r="B46" s="46"/>
      <c r="C46" s="284" t="s">
        <v>54</v>
      </c>
      <c r="D46" s="285"/>
      <c r="E46" s="285"/>
      <c r="F46" s="285"/>
      <c r="G46" s="285"/>
      <c r="H46" s="285"/>
      <c r="I46" s="285"/>
      <c r="J46" s="285"/>
      <c r="K46" s="285"/>
      <c r="L46" s="285"/>
      <c r="M46" s="285"/>
      <c r="N46" s="286"/>
      <c r="O46" s="87"/>
      <c r="P46" s="45"/>
    </row>
    <row r="47" spans="2:16" x14ac:dyDescent="0.2">
      <c r="B47" s="46"/>
      <c r="C47" s="227" t="s">
        <v>63</v>
      </c>
      <c r="D47" s="228"/>
      <c r="E47" s="228"/>
      <c r="F47" s="228"/>
      <c r="G47" s="228"/>
      <c r="H47" s="228"/>
      <c r="I47" s="228"/>
      <c r="J47" s="228"/>
      <c r="K47" s="228"/>
      <c r="L47" s="228"/>
      <c r="M47" s="228"/>
      <c r="N47" s="228"/>
      <c r="O47" s="229"/>
      <c r="P47" s="45"/>
    </row>
    <row r="48" spans="2:16" x14ac:dyDescent="0.2">
      <c r="B48" s="46"/>
      <c r="C48" s="230"/>
      <c r="D48" s="231"/>
      <c r="E48" s="231"/>
      <c r="F48" s="231"/>
      <c r="G48" s="231"/>
      <c r="H48" s="231"/>
      <c r="I48" s="231"/>
      <c r="J48" s="231"/>
      <c r="K48" s="231"/>
      <c r="L48" s="231"/>
      <c r="M48" s="231"/>
      <c r="N48" s="231"/>
      <c r="O48" s="232"/>
      <c r="P48" s="45"/>
    </row>
    <row r="49" spans="2:16" ht="15" thickBot="1" x14ac:dyDescent="0.25">
      <c r="B49" s="46"/>
      <c r="C49" s="233"/>
      <c r="D49" s="234"/>
      <c r="E49" s="234"/>
      <c r="F49" s="234"/>
      <c r="G49" s="234"/>
      <c r="H49" s="234"/>
      <c r="I49" s="234"/>
      <c r="J49" s="234"/>
      <c r="K49" s="234"/>
      <c r="L49" s="234"/>
      <c r="M49" s="234"/>
      <c r="N49" s="234"/>
      <c r="O49" s="235"/>
      <c r="P49" s="45"/>
    </row>
    <row r="50" spans="2:16" ht="31.5" customHeight="1" x14ac:dyDescent="0.2">
      <c r="B50" s="46"/>
      <c r="C50" s="252" t="s">
        <v>64</v>
      </c>
      <c r="D50" s="277"/>
      <c r="E50" s="277"/>
      <c r="F50" s="277"/>
      <c r="G50" s="277"/>
      <c r="H50" s="277"/>
      <c r="I50" s="277"/>
      <c r="J50" s="77" t="s">
        <v>65</v>
      </c>
      <c r="K50" s="100" t="s">
        <v>66</v>
      </c>
      <c r="L50" s="101" t="s">
        <v>67</v>
      </c>
      <c r="M50" s="278" t="s">
        <v>52</v>
      </c>
      <c r="N50" s="279"/>
      <c r="O50" s="103" t="s">
        <v>53</v>
      </c>
      <c r="P50" s="45"/>
    </row>
    <row r="51" spans="2:16" x14ac:dyDescent="0.2">
      <c r="B51" s="46"/>
      <c r="C51" s="104"/>
      <c r="D51" s="105"/>
      <c r="E51" s="105"/>
      <c r="F51" s="105"/>
      <c r="G51" s="105"/>
      <c r="H51" s="105"/>
      <c r="I51" s="105"/>
      <c r="J51" s="106"/>
      <c r="K51" s="107"/>
      <c r="L51" s="108"/>
      <c r="M51" s="287"/>
      <c r="N51" s="288"/>
      <c r="O51" s="109"/>
      <c r="P51" s="45"/>
    </row>
    <row r="52" spans="2:16" x14ac:dyDescent="0.2">
      <c r="B52" s="46"/>
      <c r="C52" s="104"/>
      <c r="D52" s="105"/>
      <c r="E52" s="105"/>
      <c r="F52" s="105"/>
      <c r="G52" s="105"/>
      <c r="H52" s="105"/>
      <c r="I52" s="105"/>
      <c r="J52" s="106"/>
      <c r="K52" s="107"/>
      <c r="L52" s="108"/>
      <c r="M52" s="287"/>
      <c r="N52" s="288"/>
      <c r="O52" s="109"/>
      <c r="P52" s="45"/>
    </row>
    <row r="53" spans="2:16" x14ac:dyDescent="0.2">
      <c r="B53" s="46"/>
      <c r="C53" s="104"/>
      <c r="D53" s="105"/>
      <c r="E53" s="105"/>
      <c r="F53" s="105"/>
      <c r="G53" s="105"/>
      <c r="H53" s="105"/>
      <c r="I53" s="105"/>
      <c r="J53" s="106"/>
      <c r="K53" s="107"/>
      <c r="L53" s="108"/>
      <c r="M53" s="280"/>
      <c r="N53" s="281"/>
      <c r="O53" s="109"/>
      <c r="P53" s="45"/>
    </row>
    <row r="54" spans="2:16" ht="15" thickBot="1" x14ac:dyDescent="0.25">
      <c r="B54" s="46"/>
      <c r="C54" s="271"/>
      <c r="D54" s="272"/>
      <c r="E54" s="272"/>
      <c r="F54" s="272"/>
      <c r="G54" s="272"/>
      <c r="H54" s="272"/>
      <c r="I54" s="272"/>
      <c r="J54" s="97"/>
      <c r="K54" s="98"/>
      <c r="L54" s="97"/>
      <c r="M54" s="282"/>
      <c r="N54" s="283"/>
      <c r="O54" s="99"/>
      <c r="P54" s="45"/>
    </row>
    <row r="55" spans="2:16" ht="15" thickBot="1" x14ac:dyDescent="0.25">
      <c r="B55" s="46"/>
      <c r="C55" s="284" t="s">
        <v>54</v>
      </c>
      <c r="D55" s="285"/>
      <c r="E55" s="285"/>
      <c r="F55" s="285"/>
      <c r="G55" s="285"/>
      <c r="H55" s="285"/>
      <c r="I55" s="285"/>
      <c r="J55" s="285"/>
      <c r="K55" s="285"/>
      <c r="L55" s="285"/>
      <c r="M55" s="285"/>
      <c r="N55" s="286"/>
      <c r="O55" s="93"/>
      <c r="P55" s="45"/>
    </row>
    <row r="56" spans="2:16" ht="15" thickBot="1" x14ac:dyDescent="0.25">
      <c r="B56" s="46"/>
      <c r="C56" s="71"/>
      <c r="O56" s="72"/>
      <c r="P56" s="45"/>
    </row>
    <row r="57" spans="2:16" ht="15" thickBot="1" x14ac:dyDescent="0.25">
      <c r="B57" s="46"/>
      <c r="C57" s="289" t="s">
        <v>68</v>
      </c>
      <c r="D57" s="290"/>
      <c r="E57" s="290"/>
      <c r="F57" s="290"/>
      <c r="G57" s="290"/>
      <c r="H57" s="290"/>
      <c r="I57" s="290"/>
      <c r="J57" s="290"/>
      <c r="K57" s="290"/>
      <c r="L57" s="290"/>
      <c r="M57" s="290"/>
      <c r="N57" s="291"/>
      <c r="O57" s="110"/>
      <c r="P57" s="45"/>
    </row>
    <row r="58" spans="2:16" x14ac:dyDescent="0.2">
      <c r="B58" s="46"/>
      <c r="C58" s="227" t="s">
        <v>69</v>
      </c>
      <c r="D58" s="228"/>
      <c r="E58" s="228"/>
      <c r="F58" s="228"/>
      <c r="G58" s="228"/>
      <c r="H58" s="228"/>
      <c r="I58" s="228"/>
      <c r="J58" s="228"/>
      <c r="K58" s="228"/>
      <c r="L58" s="228"/>
      <c r="M58" s="228"/>
      <c r="N58" s="228"/>
      <c r="O58" s="229"/>
      <c r="P58" s="45"/>
    </row>
    <row r="59" spans="2:16" x14ac:dyDescent="0.2">
      <c r="B59" s="46"/>
      <c r="C59" s="230"/>
      <c r="D59" s="231"/>
      <c r="E59" s="231"/>
      <c r="F59" s="231"/>
      <c r="G59" s="231"/>
      <c r="H59" s="231"/>
      <c r="I59" s="231"/>
      <c r="J59" s="231"/>
      <c r="K59" s="231"/>
      <c r="L59" s="231"/>
      <c r="M59" s="231"/>
      <c r="N59" s="231"/>
      <c r="O59" s="232"/>
      <c r="P59" s="45"/>
    </row>
    <row r="60" spans="2:16" ht="15" thickBot="1" x14ac:dyDescent="0.25">
      <c r="B60" s="46"/>
      <c r="C60" s="233"/>
      <c r="D60" s="234"/>
      <c r="E60" s="234"/>
      <c r="F60" s="234"/>
      <c r="G60" s="234"/>
      <c r="H60" s="234"/>
      <c r="I60" s="234"/>
      <c r="J60" s="234"/>
      <c r="K60" s="234"/>
      <c r="L60" s="234"/>
      <c r="M60" s="234"/>
      <c r="N60" s="234"/>
      <c r="O60" s="235"/>
      <c r="P60" s="45"/>
    </row>
    <row r="61" spans="2:16" ht="28.5" x14ac:dyDescent="0.2">
      <c r="B61" s="46"/>
      <c r="C61" s="252" t="s">
        <v>70</v>
      </c>
      <c r="D61" s="277"/>
      <c r="E61" s="277"/>
      <c r="F61" s="277"/>
      <c r="G61" s="277"/>
      <c r="H61" s="277"/>
      <c r="I61" s="277"/>
      <c r="J61" s="88"/>
      <c r="K61" s="102"/>
      <c r="L61" s="101" t="s">
        <v>71</v>
      </c>
      <c r="M61" s="278" t="s">
        <v>72</v>
      </c>
      <c r="N61" s="279"/>
      <c r="O61" s="103"/>
      <c r="P61" s="45"/>
    </row>
    <row r="62" spans="2:16" x14ac:dyDescent="0.2">
      <c r="B62" s="46"/>
      <c r="C62" s="261" t="s">
        <v>21</v>
      </c>
      <c r="D62" s="262"/>
      <c r="E62" s="262"/>
      <c r="F62" s="262"/>
      <c r="G62" s="262"/>
      <c r="H62" s="262"/>
      <c r="I62" s="262"/>
      <c r="J62" s="111"/>
      <c r="K62" s="112"/>
      <c r="L62" s="113"/>
      <c r="M62" s="311"/>
      <c r="N62" s="312"/>
      <c r="O62" s="114"/>
      <c r="P62" s="45"/>
    </row>
    <row r="63" spans="2:16" x14ac:dyDescent="0.2">
      <c r="B63" s="46"/>
      <c r="C63" s="82" t="s">
        <v>73</v>
      </c>
      <c r="D63" s="83"/>
      <c r="E63" s="83"/>
      <c r="F63" s="83"/>
      <c r="G63" s="83"/>
      <c r="H63" s="83"/>
      <c r="I63" s="83"/>
      <c r="J63" s="111"/>
      <c r="K63" s="112"/>
      <c r="L63" s="113"/>
      <c r="M63" s="311"/>
      <c r="N63" s="312"/>
      <c r="O63" s="114"/>
      <c r="P63" s="45"/>
    </row>
    <row r="64" spans="2:16" ht="15" thickBot="1" x14ac:dyDescent="0.25">
      <c r="B64" s="46"/>
      <c r="C64" s="65" t="s">
        <v>74</v>
      </c>
      <c r="D64" s="66"/>
      <c r="E64" s="66"/>
      <c r="F64" s="66"/>
      <c r="G64" s="66"/>
      <c r="H64" s="66"/>
      <c r="I64" s="66"/>
      <c r="J64" s="115"/>
      <c r="K64" s="116"/>
      <c r="L64" s="113"/>
      <c r="M64" s="313"/>
      <c r="N64" s="314"/>
      <c r="O64" s="114"/>
      <c r="P64" s="45"/>
    </row>
    <row r="65" spans="2:16" ht="15" thickBot="1" x14ac:dyDescent="0.25">
      <c r="B65" s="46"/>
      <c r="C65" s="284" t="s">
        <v>54</v>
      </c>
      <c r="D65" s="285"/>
      <c r="E65" s="285"/>
      <c r="F65" s="285"/>
      <c r="G65" s="285"/>
      <c r="H65" s="285"/>
      <c r="I65" s="285"/>
      <c r="J65" s="285"/>
      <c r="K65" s="285"/>
      <c r="L65" s="285"/>
      <c r="M65" s="285"/>
      <c r="N65" s="286"/>
      <c r="O65" s="117"/>
      <c r="P65" s="45"/>
    </row>
    <row r="66" spans="2:16" ht="15" thickBot="1" x14ac:dyDescent="0.25">
      <c r="B66" s="46"/>
      <c r="C66" s="71"/>
      <c r="O66" s="72"/>
      <c r="P66" s="45"/>
    </row>
    <row r="67" spans="2:16" ht="15" thickBot="1" x14ac:dyDescent="0.25">
      <c r="B67" s="46"/>
      <c r="C67" s="289" t="s">
        <v>75</v>
      </c>
      <c r="D67" s="290"/>
      <c r="E67" s="290"/>
      <c r="F67" s="290"/>
      <c r="G67" s="290"/>
      <c r="H67" s="290"/>
      <c r="I67" s="290"/>
      <c r="J67" s="290"/>
      <c r="K67" s="290"/>
      <c r="L67" s="290"/>
      <c r="M67" s="290"/>
      <c r="N67" s="291"/>
      <c r="O67" s="118"/>
      <c r="P67" s="45"/>
    </row>
    <row r="68" spans="2:16" x14ac:dyDescent="0.2">
      <c r="B68" s="46"/>
      <c r="C68" s="68"/>
      <c r="D68" s="69"/>
      <c r="E68" s="69"/>
      <c r="F68" s="69"/>
      <c r="G68" s="69"/>
      <c r="H68" s="69"/>
      <c r="I68" s="69"/>
      <c r="J68" s="69"/>
      <c r="K68" s="69"/>
      <c r="L68" s="69"/>
      <c r="M68" s="69"/>
      <c r="N68" s="69"/>
      <c r="O68" s="70"/>
      <c r="P68" s="45"/>
    </row>
    <row r="69" spans="2:16" x14ac:dyDescent="0.2">
      <c r="B69" s="46"/>
      <c r="C69" s="71"/>
      <c r="O69" s="72"/>
      <c r="P69" s="45"/>
    </row>
    <row r="70" spans="2:16" x14ac:dyDescent="0.2">
      <c r="B70" s="46"/>
      <c r="C70" s="71"/>
      <c r="O70" s="72"/>
      <c r="P70" s="45"/>
    </row>
    <row r="71" spans="2:16" x14ac:dyDescent="0.2">
      <c r="B71" s="46"/>
      <c r="C71" s="71"/>
      <c r="H71" s="119" t="s">
        <v>76</v>
      </c>
      <c r="I71" s="119"/>
      <c r="J71" s="119"/>
      <c r="K71" s="119"/>
      <c r="O71" s="72"/>
      <c r="P71" s="45"/>
    </row>
    <row r="72" spans="2:16" x14ac:dyDescent="0.2">
      <c r="B72" s="46"/>
      <c r="C72" s="71"/>
      <c r="H72" s="119" t="s">
        <v>77</v>
      </c>
      <c r="O72" s="72"/>
      <c r="P72" s="45"/>
    </row>
    <row r="73" spans="2:16" x14ac:dyDescent="0.2">
      <c r="B73" s="46"/>
      <c r="C73" s="71"/>
      <c r="H73" s="119" t="s">
        <v>78</v>
      </c>
      <c r="O73" s="72"/>
      <c r="P73" s="45"/>
    </row>
    <row r="74" spans="2:16" x14ac:dyDescent="0.2">
      <c r="B74" s="46"/>
      <c r="C74" s="57"/>
      <c r="D74" s="120"/>
      <c r="E74" s="120"/>
      <c r="F74" s="120"/>
      <c r="G74" s="120"/>
      <c r="H74" s="119" t="s">
        <v>79</v>
      </c>
      <c r="I74" s="120"/>
      <c r="J74" s="120"/>
      <c r="K74" s="120"/>
      <c r="L74" s="120"/>
      <c r="M74" s="120"/>
      <c r="N74" s="120"/>
      <c r="O74" s="121"/>
      <c r="P74" s="45"/>
    </row>
    <row r="75" spans="2:16" x14ac:dyDescent="0.2">
      <c r="B75" s="46"/>
      <c r="C75" s="71"/>
      <c r="H75" s="44" t="s">
        <v>80</v>
      </c>
      <c r="O75" s="72"/>
      <c r="P75" s="45"/>
    </row>
    <row r="76" spans="2:16" x14ac:dyDescent="0.2">
      <c r="B76" s="46"/>
      <c r="C76" s="122" t="s">
        <v>81</v>
      </c>
      <c r="D76" s="79"/>
      <c r="E76" s="79"/>
      <c r="F76" s="79"/>
      <c r="G76" s="79"/>
      <c r="H76" s="79"/>
      <c r="I76" s="79"/>
      <c r="J76" s="79"/>
      <c r="K76" s="79"/>
      <c r="L76" s="79"/>
      <c r="M76" s="79"/>
      <c r="N76" s="79"/>
      <c r="O76" s="123"/>
      <c r="P76" s="45"/>
    </row>
    <row r="77" spans="2:16" x14ac:dyDescent="0.2">
      <c r="B77" s="46"/>
      <c r="C77" s="308"/>
      <c r="D77" s="309"/>
      <c r="E77" s="309"/>
      <c r="F77" s="309"/>
      <c r="G77" s="309"/>
      <c r="H77" s="309"/>
      <c r="I77" s="309"/>
      <c r="J77" s="309"/>
      <c r="K77" s="309"/>
      <c r="L77" s="309"/>
      <c r="M77" s="309"/>
      <c r="N77" s="309"/>
      <c r="O77" s="310"/>
      <c r="P77" s="45"/>
    </row>
    <row r="78" spans="2:16" x14ac:dyDescent="0.2">
      <c r="B78" s="46"/>
      <c r="C78" s="308"/>
      <c r="D78" s="309"/>
      <c r="E78" s="309"/>
      <c r="F78" s="309"/>
      <c r="G78" s="309"/>
      <c r="H78" s="309"/>
      <c r="I78" s="309"/>
      <c r="J78" s="309"/>
      <c r="K78" s="309"/>
      <c r="L78" s="309"/>
      <c r="M78" s="309"/>
      <c r="N78" s="309"/>
      <c r="O78" s="310"/>
      <c r="P78" s="45"/>
    </row>
    <row r="79" spans="2:16" x14ac:dyDescent="0.2">
      <c r="B79" s="46"/>
      <c r="C79" s="57"/>
      <c r="D79" s="120"/>
      <c r="E79" s="120"/>
      <c r="F79" s="120"/>
      <c r="G79" s="120"/>
      <c r="H79" s="120"/>
      <c r="I79" s="120"/>
      <c r="J79" s="120"/>
      <c r="K79" s="120"/>
      <c r="L79" s="120"/>
      <c r="M79" s="120"/>
      <c r="N79" s="120"/>
      <c r="O79" s="121"/>
      <c r="P79" s="45"/>
    </row>
    <row r="80" spans="2:16" x14ac:dyDescent="0.2">
      <c r="B80" s="46"/>
      <c r="C80" s="124" t="s">
        <v>82</v>
      </c>
      <c r="D80" s="120"/>
      <c r="E80" s="120"/>
      <c r="F80" s="120"/>
      <c r="G80" s="120"/>
      <c r="H80" s="120"/>
      <c r="I80" s="120"/>
      <c r="J80" s="120"/>
      <c r="K80" s="120"/>
      <c r="L80" s="120"/>
      <c r="M80" s="120"/>
      <c r="N80" s="120"/>
      <c r="O80" s="121"/>
      <c r="P80" s="45"/>
    </row>
    <row r="81" spans="2:16" ht="12.75" customHeight="1" x14ac:dyDescent="0.2">
      <c r="B81" s="46"/>
      <c r="C81" s="305" t="s">
        <v>83</v>
      </c>
      <c r="D81" s="306"/>
      <c r="E81" s="306"/>
      <c r="F81" s="306"/>
      <c r="G81" s="306"/>
      <c r="H81" s="306"/>
      <c r="I81" s="306"/>
      <c r="J81" s="306"/>
      <c r="K81" s="306"/>
      <c r="L81" s="306"/>
      <c r="M81" s="306"/>
      <c r="N81" s="306"/>
      <c r="O81" s="307"/>
      <c r="P81" s="45"/>
    </row>
    <row r="82" spans="2:16" x14ac:dyDescent="0.2">
      <c r="B82" s="46"/>
      <c r="C82" s="305"/>
      <c r="D82" s="306"/>
      <c r="E82" s="306"/>
      <c r="F82" s="306"/>
      <c r="G82" s="306"/>
      <c r="H82" s="306"/>
      <c r="I82" s="306"/>
      <c r="J82" s="306"/>
      <c r="K82" s="306"/>
      <c r="L82" s="306"/>
      <c r="M82" s="306"/>
      <c r="N82" s="306"/>
      <c r="O82" s="307"/>
      <c r="P82" s="45"/>
    </row>
    <row r="83" spans="2:16" ht="12.95" customHeight="1" x14ac:dyDescent="0.2">
      <c r="B83" s="46"/>
      <c r="C83" s="305" t="s">
        <v>84</v>
      </c>
      <c r="D83" s="306"/>
      <c r="E83" s="306"/>
      <c r="F83" s="306"/>
      <c r="G83" s="306"/>
      <c r="H83" s="306"/>
      <c r="I83" s="306"/>
      <c r="J83" s="306"/>
      <c r="K83" s="306"/>
      <c r="L83" s="306"/>
      <c r="M83" s="306"/>
      <c r="N83" s="306"/>
      <c r="O83" s="307"/>
      <c r="P83" s="45"/>
    </row>
    <row r="84" spans="2:16" x14ac:dyDescent="0.2">
      <c r="B84" s="46"/>
      <c r="C84" s="305"/>
      <c r="D84" s="306"/>
      <c r="E84" s="306"/>
      <c r="F84" s="306"/>
      <c r="G84" s="306"/>
      <c r="H84" s="306"/>
      <c r="I84" s="306"/>
      <c r="J84" s="306"/>
      <c r="K84" s="306"/>
      <c r="L84" s="306"/>
      <c r="M84" s="306"/>
      <c r="N84" s="306"/>
      <c r="O84" s="307"/>
      <c r="P84" s="45"/>
    </row>
    <row r="85" spans="2:16" x14ac:dyDescent="0.2">
      <c r="B85" s="46"/>
      <c r="C85" s="57"/>
      <c r="D85" s="120"/>
      <c r="E85" s="120"/>
      <c r="F85" s="120"/>
      <c r="G85" s="120"/>
      <c r="H85" s="120"/>
      <c r="I85" s="120"/>
      <c r="J85" s="120"/>
      <c r="K85" s="120"/>
      <c r="L85" s="120"/>
      <c r="M85" s="120"/>
      <c r="N85" s="120"/>
      <c r="O85" s="121"/>
      <c r="P85" s="45"/>
    </row>
    <row r="86" spans="2:16" x14ac:dyDescent="0.2">
      <c r="B86" s="46"/>
      <c r="C86" s="71"/>
      <c r="H86" s="119" t="s">
        <v>76</v>
      </c>
      <c r="O86" s="72"/>
      <c r="P86" s="45"/>
    </row>
    <row r="87" spans="2:16" x14ac:dyDescent="0.2">
      <c r="B87" s="46"/>
      <c r="C87" s="71"/>
      <c r="H87" s="44" t="s">
        <v>77</v>
      </c>
      <c r="I87" s="83"/>
      <c r="J87" s="83"/>
      <c r="K87" s="83"/>
      <c r="O87" s="72"/>
      <c r="P87" s="45"/>
    </row>
    <row r="88" spans="2:16" x14ac:dyDescent="0.2">
      <c r="B88" s="46"/>
      <c r="C88" s="71"/>
      <c r="H88" s="44" t="s">
        <v>85</v>
      </c>
      <c r="I88" s="125"/>
      <c r="J88" s="125"/>
      <c r="K88" s="125"/>
      <c r="O88" s="72"/>
      <c r="P88" s="45"/>
    </row>
    <row r="89" spans="2:16" x14ac:dyDescent="0.2">
      <c r="B89" s="46"/>
      <c r="C89" s="126"/>
      <c r="D89" s="120"/>
      <c r="E89" s="120"/>
      <c r="F89" s="120"/>
      <c r="G89" s="120"/>
      <c r="H89" s="44" t="s">
        <v>79</v>
      </c>
      <c r="L89" s="120"/>
      <c r="M89" s="120"/>
      <c r="N89" s="120"/>
      <c r="O89" s="121"/>
      <c r="P89" s="45"/>
    </row>
    <row r="90" spans="2:16" ht="17.25" customHeight="1" x14ac:dyDescent="0.2">
      <c r="B90" s="46"/>
      <c r="C90" s="126"/>
      <c r="D90" s="125"/>
      <c r="E90" s="125"/>
      <c r="K90" s="297"/>
      <c r="L90" s="297"/>
      <c r="M90" s="297"/>
      <c r="N90" s="297"/>
      <c r="O90" s="298"/>
      <c r="P90" s="45"/>
    </row>
    <row r="91" spans="2:16" ht="18.75" customHeight="1" thickBot="1" x14ac:dyDescent="0.25">
      <c r="B91" s="46"/>
      <c r="C91" s="301"/>
      <c r="D91" s="302"/>
      <c r="E91" s="302"/>
      <c r="F91" s="98"/>
      <c r="G91" s="98"/>
      <c r="H91" s="98"/>
      <c r="I91" s="98"/>
      <c r="J91" s="98"/>
      <c r="K91" s="299"/>
      <c r="L91" s="299"/>
      <c r="M91" s="299"/>
      <c r="N91" s="299"/>
      <c r="O91" s="300"/>
      <c r="P91" s="45"/>
    </row>
    <row r="92" spans="2:16" ht="15" thickBot="1" x14ac:dyDescent="0.25">
      <c r="B92" s="127"/>
      <c r="C92" s="128"/>
      <c r="D92" s="128"/>
      <c r="E92" s="128"/>
      <c r="F92" s="128"/>
      <c r="G92" s="128"/>
      <c r="H92" s="128"/>
      <c r="I92" s="128"/>
      <c r="J92" s="128"/>
      <c r="K92" s="128"/>
      <c r="L92" s="128"/>
      <c r="M92" s="128"/>
      <c r="N92" s="128"/>
      <c r="O92" s="128"/>
      <c r="P92" s="129"/>
    </row>
    <row r="93" spans="2:16" ht="15" thickTop="1" x14ac:dyDescent="0.2"/>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purl.org/dc/dcmitype/"/>
    <ds:schemaRef ds:uri="http://schemas.microsoft.com/office/2006/metadata/properties"/>
    <ds:schemaRef ds:uri="http://schemas.microsoft.com/office/2006/documentManagement/types"/>
    <ds:schemaRef ds:uri="http://www.w3.org/XML/1998/namespace"/>
    <ds:schemaRef ds:uri="http://purl.org/dc/terms/"/>
    <ds:schemaRef ds:uri="9d85dbaf-23eb-4e57-a637-93dcacc8b1a1"/>
    <ds:schemaRef ds:uri="a6cb9e4b-f1d1-4245-83ec-6cad768d538a"/>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OFERTA ECONOMICA (Proponente)</vt:lpstr>
      <vt:lpstr>INDICAR CÓDIGO DEL ITEM DE PAGO</vt:lpstr>
      <vt:lpstr>'INDICAR CÓDIGO DEL ITEM DE PAGO'!Área_de_impresión</vt:lpstr>
      <vt:lpstr>'OFERTA ECONOMICA (Proponente)'!Área_de_impresión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cp:lastModifiedBy>
  <cp:revision/>
  <dcterms:created xsi:type="dcterms:W3CDTF">2006-06-27T16:47:25Z</dcterms:created>
  <dcterms:modified xsi:type="dcterms:W3CDTF">2026-05-28T23:15:30Z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