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LMACENAMIENTO\Documents\OBRA PUBLICAS\CASA DE LA CULTURA PLAZA DE MERCADO\1RA REVISION CONTRATACION\"/>
    </mc:Choice>
  </mc:AlternateContent>
  <xr:revisionPtr revIDLastSave="0" documentId="13_ncr:1_{D4D0BCA5-B50D-4CBD-959D-833F529A4CC7}" xr6:coauthVersionLast="47" xr6:coauthVersionMax="47" xr10:uidLastSave="{00000000-0000-0000-0000-000000000000}"/>
  <bookViews>
    <workbookView xWindow="-108" yWindow="-108" windowWidth="23256" windowHeight="12576" xr2:uid="{B1D1D3B8-5561-45C5-B7F5-D795FA2C473F}"/>
  </bookViews>
  <sheets>
    <sheet name="PASO 1" sheetId="1" r:id="rId1"/>
    <sheet name="PASO 2" sheetId="2" r:id="rId2"/>
    <sheet name="PASO 3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" i="3" l="1"/>
  <c r="N4" i="3"/>
  <c r="J48" i="3"/>
  <c r="I47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J33" i="3" s="1"/>
  <c r="I32" i="3"/>
  <c r="J32" i="3" s="1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J17" i="3" s="1"/>
  <c r="I16" i="3"/>
  <c r="J16" i="3" s="1"/>
  <c r="I15" i="3"/>
  <c r="I14" i="3"/>
  <c r="I13" i="3"/>
  <c r="I12" i="3"/>
  <c r="I11" i="3"/>
  <c r="I10" i="3"/>
  <c r="I9" i="3"/>
  <c r="I8" i="3"/>
  <c r="I7" i="3"/>
  <c r="I6" i="3"/>
  <c r="I5" i="3"/>
  <c r="I4" i="3"/>
  <c r="I3" i="3"/>
  <c r="I46" i="3" s="1"/>
  <c r="K5" i="2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" i="2"/>
  <c r="K3" i="2"/>
  <c r="K5" i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" i="1"/>
  <c r="K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3" i="1"/>
  <c r="I46" i="2"/>
  <c r="J48" i="2"/>
  <c r="I47" i="2"/>
  <c r="I20" i="2"/>
  <c r="I13" i="2"/>
  <c r="I27" i="2"/>
  <c r="I25" i="2"/>
  <c r="I28" i="2"/>
  <c r="I39" i="2"/>
  <c r="I35" i="2"/>
  <c r="I38" i="2"/>
  <c r="I32" i="2"/>
  <c r="I23" i="2"/>
  <c r="I30" i="2"/>
  <c r="I36" i="2"/>
  <c r="I29" i="2"/>
  <c r="I34" i="2"/>
  <c r="I17" i="2"/>
  <c r="I37" i="2"/>
  <c r="I6" i="2"/>
  <c r="I41" i="2"/>
  <c r="I19" i="2"/>
  <c r="I12" i="2"/>
  <c r="I15" i="2"/>
  <c r="I24" i="2"/>
  <c r="I45" i="2"/>
  <c r="I9" i="2"/>
  <c r="I33" i="2"/>
  <c r="I11" i="2"/>
  <c r="I8" i="2"/>
  <c r="I5" i="2"/>
  <c r="I3" i="2"/>
  <c r="I26" i="2"/>
  <c r="I21" i="2"/>
  <c r="I18" i="2"/>
  <c r="I4" i="2"/>
  <c r="I7" i="2"/>
  <c r="I16" i="2"/>
  <c r="I42" i="2"/>
  <c r="I43" i="2"/>
  <c r="I10" i="2"/>
  <c r="I14" i="2"/>
  <c r="I31" i="2"/>
  <c r="I44" i="2"/>
  <c r="I40" i="2"/>
  <c r="I22" i="2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3" i="1"/>
  <c r="J34" i="3" l="1"/>
  <c r="J6" i="3"/>
  <c r="J19" i="3"/>
  <c r="J37" i="3"/>
  <c r="J23" i="3"/>
  <c r="J24" i="3"/>
  <c r="J41" i="3"/>
  <c r="J10" i="3"/>
  <c r="J11" i="3"/>
  <c r="J27" i="3"/>
  <c r="J43" i="3"/>
  <c r="J12" i="3"/>
  <c r="J28" i="3"/>
  <c r="J44" i="3"/>
  <c r="J35" i="3"/>
  <c r="J38" i="3"/>
  <c r="J8" i="3"/>
  <c r="J42" i="3"/>
  <c r="J29" i="3"/>
  <c r="J45" i="3"/>
  <c r="J30" i="3"/>
  <c r="J4" i="3"/>
  <c r="J36" i="3"/>
  <c r="J20" i="3"/>
  <c r="J21" i="3"/>
  <c r="J22" i="3"/>
  <c r="J7" i="3"/>
  <c r="J40" i="3"/>
  <c r="J25" i="3"/>
  <c r="J26" i="3"/>
  <c r="J13" i="3"/>
  <c r="J14" i="3"/>
  <c r="J18" i="3"/>
  <c r="J5" i="3"/>
  <c r="J39" i="3"/>
  <c r="J9" i="3"/>
  <c r="J15" i="3"/>
  <c r="J31" i="3"/>
  <c r="J3" i="3"/>
  <c r="J13" i="2"/>
  <c r="J11" i="2"/>
  <c r="J44" i="2"/>
  <c r="J33" i="2"/>
  <c r="J32" i="2"/>
  <c r="J31" i="2"/>
  <c r="J9" i="2"/>
  <c r="J38" i="2"/>
  <c r="J7" i="2"/>
  <c r="J41" i="2"/>
  <c r="J5" i="2"/>
  <c r="J14" i="2"/>
  <c r="J23" i="2"/>
  <c r="J35" i="2"/>
  <c r="J39" i="2"/>
  <c r="J40" i="2"/>
  <c r="J45" i="2"/>
  <c r="J10" i="2"/>
  <c r="J24" i="2"/>
  <c r="J16" i="2"/>
  <c r="J19" i="2"/>
  <c r="J43" i="2"/>
  <c r="J15" i="2"/>
  <c r="J28" i="2"/>
  <c r="J42" i="2"/>
  <c r="J12" i="2"/>
  <c r="J25" i="2"/>
  <c r="J27" i="2"/>
  <c r="J6" i="2"/>
  <c r="J20" i="2"/>
  <c r="J34" i="2"/>
  <c r="J18" i="2"/>
  <c r="J36" i="2"/>
  <c r="J29" i="2"/>
  <c r="J17" i="2"/>
  <c r="J37" i="2"/>
  <c r="J3" i="2"/>
  <c r="J26" i="2"/>
  <c r="J21" i="2"/>
  <c r="J4" i="2"/>
  <c r="J22" i="2"/>
  <c r="K4" i="3" l="1"/>
  <c r="K5" i="3" s="1"/>
  <c r="K6" i="3" s="1"/>
  <c r="K7" i="3" s="1"/>
  <c r="K8" i="3" s="1"/>
  <c r="K9" i="3" s="1"/>
  <c r="K10" i="3" s="1"/>
  <c r="K11" i="3" s="1"/>
  <c r="K12" i="3" s="1"/>
  <c r="K13" i="3" s="1"/>
  <c r="K14" i="3" s="1"/>
  <c r="K15" i="3" s="1"/>
  <c r="K16" i="3" s="1"/>
  <c r="K17" i="3" s="1"/>
  <c r="K18" i="3" s="1"/>
  <c r="K19" i="3" s="1"/>
  <c r="K20" i="3" s="1"/>
  <c r="K21" i="3" s="1"/>
  <c r="K22" i="3" s="1"/>
  <c r="K23" i="3" s="1"/>
  <c r="K24" i="3" s="1"/>
  <c r="K25" i="3" s="1"/>
  <c r="K26" i="3" s="1"/>
  <c r="K27" i="3" s="1"/>
  <c r="K28" i="3" s="1"/>
  <c r="K29" i="3" s="1"/>
  <c r="K30" i="3" s="1"/>
  <c r="K31" i="3" s="1"/>
  <c r="K32" i="3" s="1"/>
  <c r="K33" i="3" s="1"/>
  <c r="K34" i="3" s="1"/>
  <c r="K35" i="3" s="1"/>
  <c r="K36" i="3" s="1"/>
  <c r="K37" i="3" s="1"/>
  <c r="K38" i="3" s="1"/>
  <c r="K39" i="3" s="1"/>
  <c r="K40" i="3" s="1"/>
  <c r="K41" i="3" s="1"/>
  <c r="K42" i="3" s="1"/>
  <c r="K43" i="3" s="1"/>
  <c r="K44" i="3" s="1"/>
  <c r="K45" i="3" s="1"/>
  <c r="J46" i="3"/>
  <c r="K3" i="3"/>
  <c r="J30" i="2"/>
  <c r="J8" i="2"/>
  <c r="J46" i="2" s="1"/>
  <c r="I47" i="1" l="1"/>
  <c r="I46" i="1"/>
</calcChain>
</file>

<file path=xl/sharedStrings.xml><?xml version="1.0" encoding="utf-8"?>
<sst xmlns="http://schemas.openxmlformats.org/spreadsheetml/2006/main" count="403" uniqueCount="98">
  <si>
    <t>Nº</t>
  </si>
  <si>
    <t>ITEM DE PAGO</t>
  </si>
  <si>
    <t>GENERAL</t>
  </si>
  <si>
    <t>PARTICULAR</t>
  </si>
  <si>
    <t>DESCRIPCION</t>
  </si>
  <si>
    <t>UND.</t>
  </si>
  <si>
    <t>CANTIDAD</t>
  </si>
  <si>
    <t>VALOR UNITARIO</t>
  </si>
  <si>
    <t xml:space="preserve">VALOR TOTAL                                </t>
  </si>
  <si>
    <t>%</t>
  </si>
  <si>
    <t>% ACUM</t>
  </si>
  <si>
    <t>Promedio de % participacion</t>
  </si>
  <si>
    <t>se escogen los superiores a este %</t>
  </si>
  <si>
    <t>se mira en la matriz a que tipo de obra corresponde y de alli se sacan los biene relevantes que se presentan en el VUCE</t>
  </si>
  <si>
    <t xml:space="preserve">SUBTOTAL OBRAS </t>
  </si>
  <si>
    <t>SUMATORIA DE LOS PORCENTAJES DE PARTICIPACIÓNDE CADA BIEN</t>
  </si>
  <si>
    <t>DIVISIÓN ENTRE EL NÚMERO DE BIENES QUE SE PROMEDIAN</t>
  </si>
  <si>
    <t>CERCA EN TELA VERDE H = 2.10 M</t>
  </si>
  <si>
    <t>DEMOLICIÓN ENCHAPE MURO</t>
  </si>
  <si>
    <t>DESMONTE APARATOS SANITARIOS</t>
  </si>
  <si>
    <t xml:space="preserve">APUNTALAMIENTO PROVISIONAL DE MUROS </t>
  </si>
  <si>
    <t>APUNTALAMIENTO PROVISIONAL DE CUBIERTAS</t>
  </si>
  <si>
    <t xml:space="preserve">DESMONTE CONTROLADO DE ELEMENTOS COLAPSADOS DE CUBIERTA </t>
  </si>
  <si>
    <t>DESMONTE MARCOS Y PUERTAS</t>
  </si>
  <si>
    <t>DESMONTE DE VENTANAS, INC RETIRO</t>
  </si>
  <si>
    <t>PELADO Y RASQUETEADO DE MUROS DE TAPIA PISADA</t>
  </si>
  <si>
    <t>REFORZAMIENTO MURO EN TAPIA PISADA</t>
  </si>
  <si>
    <t>REMPLAZO DE VIGAS ESTRUCTURALES  DE MADERA CIRCULARES DE 4" DE CUBIERTA</t>
  </si>
  <si>
    <t xml:space="preserve">REMPLAZO DE VIGA ESTRUCTURAL DE MADERA CUADRADA 15X15 DE CUBIERTA </t>
  </si>
  <si>
    <t>AFINADO IMPERMEABILIZADO PARA TEJA DE BARRO EN ASFALTO (INCLUYE  TELA IMPERMEABILIZANTE)</t>
  </si>
  <si>
    <t>CABALLETE EN TEJA DE BARRO</t>
  </si>
  <si>
    <t>REPARACIÓN Y REPARCHEO DE CUBIERTA COLONIAL EXISTENTE</t>
  </si>
  <si>
    <t>RECONSTRUCCIÓN DE  CUBIERTA COLONIAL INCLUYE ELEMENTOS ESTRUCTURALES</t>
  </si>
  <si>
    <t>RECONSTRUCCIÓN DE CIELO RASO</t>
  </si>
  <si>
    <t xml:space="preserve"> RECONSTRUCCIÓN DE ALERO DE CUBIERTA COLONIAL</t>
  </si>
  <si>
    <t>FLANCHE LAMINA GALVANIZADA CAL. 22 DS=30</t>
  </si>
  <si>
    <t>M2</t>
  </si>
  <si>
    <t>ML</t>
  </si>
  <si>
    <t>UN</t>
  </si>
  <si>
    <t>IMPERMEABILIZACIÓN INTEGRAL MORTERO SIKA</t>
  </si>
  <si>
    <t>FILOS O DILATACIONES S/MURO</t>
  </si>
  <si>
    <t>REPARACIÓN DE HOJAS DE MADERA DE VENTANAS Y PUERTA</t>
  </si>
  <si>
    <t>MARCO Y PUERTA EN MADERA INCLUYE INMUNIZANTE (1,5X2)</t>
  </si>
  <si>
    <t>VENTANERÍA ARRODILLADA EN MADERA CEDRO MACHO 1,1MX1,4M</t>
  </si>
  <si>
    <t>VENTANERÍA EN MADERA TIPO COLONIAL CEDRO MACHO 1MX1,3M</t>
  </si>
  <si>
    <t>VIDRIO TRANSPARENTE 3mm</t>
  </si>
  <si>
    <t>VINILO SOBRE PAÑETE 2 MANOS</t>
  </si>
  <si>
    <t>ESMALTE SOBRE LÁMINA LINEAL (ZOCALO MURO)</t>
  </si>
  <si>
    <t>ESMALTE SOBRE LÁMINA LLENA (CARPINTERIA DE MADERA)</t>
  </si>
  <si>
    <t>ESMALTE SOBRE LÁMINA LINEAL (CARPINTERIA METALICA Y DE MADERA)</t>
  </si>
  <si>
    <t>SALIDA LÁMPARA TOMA PVC COMPLETA. INC INTERRUPTOR</t>
  </si>
  <si>
    <t xml:space="preserve">SALIDA INTERRUPTOR CONMUTABLE SENCILLO 10A - 250V, INCLUYE: CAJA, ELEMENTOS DE FIJACIÓN, TRAMO DE 4m DE TUBERÍA PVC 1/2" Y CIRCUITO RAMAL </t>
  </si>
  <si>
    <t xml:space="preserve">SALIDA TOMACORRIENTE DOBLE - 2P + TA - CON POLO TIERRA AISLADA - 15A - 127V (NEMA 5-15R), INCLUYE: CAJA, ELEMENTOS DE FIJACIÓN, TRAMO DE 4m DE TUBERÍA PVC 1/2" Y CIRCUITO RAMAL </t>
  </si>
  <si>
    <t>SALIDA TRIFASICA PVC COMPLETA</t>
  </si>
  <si>
    <t>TABLERO DISTRIBUCIÓN TRIFÁSICO - 5 H - 200A - 600V - 12 CIRCUITOS (SIN BREAKERS), CON PUERTA, CHAPA Y ESPACIO PARA TOTALIZADOR</t>
  </si>
  <si>
    <t>TUBERIA PVC CONDUIT 3/4". INC ACCESORIOS</t>
  </si>
  <si>
    <t>LINEA A TIERRA TABLERO GENERAL (VARILLA COOPER WELL)</t>
  </si>
  <si>
    <t>INTERRUPTOR TERMOMAGNÉTICO ENCHUFABLE - MONOPOLAR 20A - 30A - 10kA - 120/240V</t>
  </si>
  <si>
    <t>ACOMETIDA AÉREA TRIFÁSICA 3xNo.6AWG + 1xNo.8 - CU - ANTIFRAUDE</t>
  </si>
  <si>
    <t>CIRCUITO RAMAL TRIPLEX 3xNo.12AWG-CU-THHN/THWN-2</t>
  </si>
  <si>
    <t>RETIRO DE SOBRANTES A UNA DISTANCIA DE 5 KM
(INCLUYE CARGUE Y BOTADERO AUTORIZADO)</t>
  </si>
  <si>
    <t>M3</t>
  </si>
  <si>
    <t>INSTALACION Y REPARACION DE MALLA PLASTICA PARA AISLAMIENTO DE PALOMAS</t>
  </si>
  <si>
    <t xml:space="preserve">ASEO Y LIMPIEZA </t>
  </si>
  <si>
    <t>1,5**</t>
  </si>
  <si>
    <t>1,6**</t>
  </si>
  <si>
    <t>1,7**</t>
  </si>
  <si>
    <t>1,11**</t>
  </si>
  <si>
    <t>2.1</t>
  </si>
  <si>
    <t>2,1**</t>
  </si>
  <si>
    <t>2,2**</t>
  </si>
  <si>
    <t>2,3**</t>
  </si>
  <si>
    <t>3,3**</t>
  </si>
  <si>
    <t>3,4**</t>
  </si>
  <si>
    <t>3,5**</t>
  </si>
  <si>
    <t>3,6**</t>
  </si>
  <si>
    <t>3,7**</t>
  </si>
  <si>
    <t>4.1</t>
  </si>
  <si>
    <t>4.3</t>
  </si>
  <si>
    <t>5,3**</t>
  </si>
  <si>
    <t>5,4**</t>
  </si>
  <si>
    <t>5,5**</t>
  </si>
  <si>
    <t>5,6**</t>
  </si>
  <si>
    <t>6.1</t>
  </si>
  <si>
    <t>6.2</t>
  </si>
  <si>
    <t>6.3</t>
  </si>
  <si>
    <t>6.4</t>
  </si>
  <si>
    <t>12.2</t>
  </si>
  <si>
    <t>12.88</t>
  </si>
  <si>
    <t>7.8</t>
  </si>
  <si>
    <t>7.9</t>
  </si>
  <si>
    <t>12.36</t>
  </si>
  <si>
    <t>12.47</t>
  </si>
  <si>
    <t>8,2**</t>
  </si>
  <si>
    <t>8,3**</t>
  </si>
  <si>
    <t>Menores al 80%</t>
  </si>
  <si>
    <t>Objeto: "MANTENIMIENTO, REPARACIÓN Y CONSERVACION DE LA CASA DE LA CULTURA MIGUEL SAMPER AGUDELO  DEL MUNICIPIO DE GUADUAS CUNDINAMARCA"</t>
  </si>
  <si>
    <t>Objeto: "MANTENIMIENTO, REPARACIÓN Y CONSERVACION DE LA CASA DE LA CULTURA MIGUEL SAMPER AGUDELO  DEL MUNICIPIO DE GUADUAS CUNDINAMARCA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</si>
</sst>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;[Red]\-&quot;$&quot;#,##0.00"/>
    <numFmt numFmtId="165" formatCode="&quot;$&quot;#,##0;[Red]\-&quot;$&quot;#,##0"/>
    <numFmt numFmtId="166" formatCode="&quot;$&quot;\ #,##0.00"/>
  </numFmts>
  <fonts count="7" x14ac:knownFonts="1">
    <font>
      <sz val="11"/>
      <color theme="1"/>
      <name val="Calibri"/>
      <family val="2"/>
      <scheme val="minor"/>
    </font>
    <font>
      <sz val="6"/>
      <color rgb="FF000000"/>
      <name val="Arial"/>
      <family val="2"/>
    </font>
    <font>
      <b/>
      <sz val="6"/>
      <color rgb="FF000000"/>
      <name val="Arial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sz val="6"/>
      <name val="Arial"/>
      <family val="2"/>
    </font>
    <font>
      <b/>
      <sz val="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E5B8B7"/>
        <bgColor rgb="FFE5B8B7"/>
      </patternFill>
    </fill>
    <fill>
      <patternFill patternType="solid">
        <fgColor theme="0"/>
        <bgColor rgb="FF9FC5E8"/>
      </patternFill>
    </fill>
    <fill>
      <patternFill patternType="solid">
        <fgColor theme="0"/>
        <bgColor indexed="64"/>
      </patternFill>
    </fill>
    <fill>
      <patternFill patternType="solid">
        <fgColor theme="2"/>
        <bgColor rgb="FF808080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theme="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FFFFFF"/>
      </patternFill>
    </fill>
    <fill>
      <patternFill patternType="solid">
        <fgColor theme="8" tint="0.79998168889431442"/>
        <bgColor rgb="FF9FC5E8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166" fontId="3" fillId="4" borderId="6" xfId="0" applyNumberFormat="1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2" fontId="4" fillId="7" borderId="4" xfId="0" applyNumberFormat="1" applyFont="1" applyFill="1" applyBorder="1" applyAlignment="1">
      <alignment horizontal="center" vertical="center" wrapText="1"/>
    </xf>
    <xf numFmtId="164" fontId="1" fillId="6" borderId="5" xfId="0" applyNumberFormat="1" applyFont="1" applyFill="1" applyBorder="1" applyAlignment="1">
      <alignment horizontal="center" vertical="center" wrapText="1"/>
    </xf>
    <xf numFmtId="10" fontId="4" fillId="6" borderId="5" xfId="0" applyNumberFormat="1" applyFont="1" applyFill="1" applyBorder="1" applyAlignment="1">
      <alignment horizontal="center" vertical="center" wrapText="1"/>
    </xf>
    <xf numFmtId="10" fontId="4" fillId="6" borderId="4" xfId="0" applyNumberFormat="1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10" fontId="4" fillId="7" borderId="0" xfId="0" applyNumberFormat="1" applyFont="1" applyFill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4" fontId="1" fillId="6" borderId="7" xfId="0" applyNumberFormat="1" applyFont="1" applyFill="1" applyBorder="1" applyAlignment="1">
      <alignment horizontal="center" vertical="center" wrapText="1"/>
    </xf>
    <xf numFmtId="165" fontId="1" fillId="6" borderId="7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164" fontId="1" fillId="3" borderId="7" xfId="0" applyNumberFormat="1" applyFont="1" applyFill="1" applyBorder="1" applyAlignment="1">
      <alignment horizontal="center" vertical="center" wrapText="1"/>
    </xf>
    <xf numFmtId="4" fontId="1" fillId="3" borderId="7" xfId="0" applyNumberFormat="1" applyFont="1" applyFill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10" fontId="4" fillId="0" borderId="4" xfId="0" applyNumberFormat="1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2" fontId="2" fillId="5" borderId="4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center" vertical="center" wrapText="1"/>
    </xf>
    <xf numFmtId="2" fontId="4" fillId="7" borderId="7" xfId="0" applyNumberFormat="1" applyFont="1" applyFill="1" applyBorder="1" applyAlignment="1">
      <alignment horizontal="center" vertical="center" wrapText="1"/>
    </xf>
    <xf numFmtId="164" fontId="1" fillId="6" borderId="7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0" fontId="4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1" fillId="11" borderId="5" xfId="0" applyFont="1" applyFill="1" applyBorder="1" applyAlignment="1">
      <alignment horizontal="center" vertical="center" wrapText="1"/>
    </xf>
    <xf numFmtId="0" fontId="1" fillId="12" borderId="5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 wrapText="1"/>
    </xf>
    <xf numFmtId="2" fontId="4" fillId="11" borderId="4" xfId="0" applyNumberFormat="1" applyFont="1" applyFill="1" applyBorder="1" applyAlignment="1">
      <alignment horizontal="center" vertical="center" wrapText="1"/>
    </xf>
    <xf numFmtId="164" fontId="1" fillId="11" borderId="5" xfId="0" applyNumberFormat="1" applyFont="1" applyFill="1" applyBorder="1" applyAlignment="1">
      <alignment horizontal="center" vertical="center" wrapText="1"/>
    </xf>
    <xf numFmtId="164" fontId="1" fillId="13" borderId="5" xfId="0" applyNumberFormat="1" applyFont="1" applyFill="1" applyBorder="1" applyAlignment="1">
      <alignment horizontal="center" vertical="center" wrapText="1"/>
    </xf>
    <xf numFmtId="10" fontId="4" fillId="13" borderId="11" xfId="0" applyNumberFormat="1" applyFont="1" applyFill="1" applyBorder="1" applyAlignment="1">
      <alignment horizontal="center" vertical="center" wrapText="1"/>
    </xf>
    <xf numFmtId="10" fontId="4" fillId="11" borderId="12" xfId="0" applyNumberFormat="1" applyFont="1" applyFill="1" applyBorder="1" applyAlignment="1">
      <alignment horizontal="center" vertical="center" wrapText="1"/>
    </xf>
    <xf numFmtId="0" fontId="1" fillId="10" borderId="6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center" vertical="center" wrapText="1"/>
    </xf>
    <xf numFmtId="4" fontId="1" fillId="11" borderId="7" xfId="0" applyNumberFormat="1" applyFont="1" applyFill="1" applyBorder="1" applyAlignment="1">
      <alignment horizontal="center" vertical="center" wrapText="1"/>
    </xf>
    <xf numFmtId="165" fontId="1" fillId="11" borderId="7" xfId="0" applyNumberFormat="1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 wrapText="1"/>
    </xf>
    <xf numFmtId="0" fontId="4" fillId="11" borderId="7" xfId="0" applyFont="1" applyFill="1" applyBorder="1" applyAlignment="1">
      <alignment horizontal="center" vertical="center" wrapText="1"/>
    </xf>
    <xf numFmtId="164" fontId="1" fillId="11" borderId="7" xfId="0" applyNumberFormat="1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10" fontId="4" fillId="13" borderId="5" xfId="0" applyNumberFormat="1" applyFont="1" applyFill="1" applyBorder="1" applyAlignment="1">
      <alignment horizontal="center" vertical="center" wrapText="1"/>
    </xf>
    <xf numFmtId="10" fontId="4" fillId="11" borderId="6" xfId="0" applyNumberFormat="1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4" fontId="1" fillId="10" borderId="7" xfId="0" applyNumberFormat="1" applyFont="1" applyFill="1" applyBorder="1" applyAlignment="1">
      <alignment horizontal="center" vertical="center" wrapText="1"/>
    </xf>
    <xf numFmtId="164" fontId="1" fillId="10" borderId="7" xfId="0" applyNumberFormat="1" applyFont="1" applyFill="1" applyBorder="1" applyAlignment="1">
      <alignment horizontal="center" vertical="center" wrapText="1"/>
    </xf>
    <xf numFmtId="10" fontId="4" fillId="11" borderId="4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10" fontId="4" fillId="0" borderId="11" xfId="0" applyNumberFormat="1" applyFont="1" applyFill="1" applyBorder="1" applyAlignment="1">
      <alignment horizontal="center" vertical="center" wrapText="1"/>
    </xf>
    <xf numFmtId="10" fontId="4" fillId="0" borderId="1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 wrapText="1"/>
    </xf>
    <xf numFmtId="165" fontId="1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10" fontId="4" fillId="0" borderId="5" xfId="0" applyNumberFormat="1" applyFont="1" applyFill="1" applyBorder="1" applyAlignment="1">
      <alignment horizontal="center" vertical="center" wrapText="1"/>
    </xf>
    <xf numFmtId="10" fontId="4" fillId="0" borderId="6" xfId="0" applyNumberFormat="1" applyFont="1" applyFill="1" applyBorder="1" applyAlignment="1">
      <alignment horizontal="center" vertical="center" wrapText="1"/>
    </xf>
    <xf numFmtId="4" fontId="1" fillId="0" borderId="7" xfId="0" applyNumberFormat="1" applyFont="1" applyFill="1" applyBorder="1" applyAlignment="1">
      <alignment horizontal="center" vertical="center" wrapText="1"/>
    </xf>
    <xf numFmtId="10" fontId="4" fillId="0" borderId="4" xfId="0" applyNumberFormat="1" applyFont="1" applyFill="1" applyBorder="1" applyAlignment="1">
      <alignment horizontal="center" vertical="center" wrapText="1"/>
    </xf>
    <xf numFmtId="0" fontId="1" fillId="13" borderId="7" xfId="0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  <xf numFmtId="10" fontId="3" fillId="7" borderId="0" xfId="0" applyNumberFormat="1" applyFont="1" applyFill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0" fontId="4" fillId="0" borderId="10" xfId="0" applyNumberFormat="1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223345</xdr:colOff>
      <xdr:row>9</xdr:row>
      <xdr:rowOff>151086</xdr:rowOff>
    </xdr:from>
    <xdr:to>
      <xdr:col>12</xdr:col>
      <xdr:colOff>391529</xdr:colOff>
      <xdr:row>10</xdr:row>
      <xdr:rowOff>154587</xdr:rowOff>
    </xdr:to>
    <xdr:sp macro="" textlink="">
      <xdr:nvSpPr>
        <xdr:cNvPr id="2" name="Flecha: hacia arriba 1">
          <a:extLst>
            <a:ext uri="{FF2B5EF4-FFF2-40B4-BE49-F238E27FC236}">
              <a16:creationId xmlns:a16="http://schemas.microsoft.com/office/drawing/2014/main" id="{B93DA08B-B2DE-4CDB-8BC6-0317EEF4ADC0}"/>
            </a:ext>
          </a:extLst>
        </xdr:cNvPr>
        <xdr:cNvSpPr/>
      </xdr:nvSpPr>
      <xdr:spPr>
        <a:xfrm>
          <a:off x="7514897" y="2213741"/>
          <a:ext cx="168184" cy="20057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LMACENAMIENTO/Downloads/MATRIZ%204%20guaduas%20calculo%20del%20insumo%20relevan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SO 1"/>
      <sheetName val="PASO 2"/>
      <sheetName val="PASO 3"/>
      <sheetName val="PASO 1 (2)"/>
    </sheetNames>
    <sheetDataSet>
      <sheetData sheetId="0">
        <row r="19">
          <cell r="I19">
            <v>509592575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8C3BA-E52B-4FF8-AA9D-04AF56399F17}">
  <dimension ref="A1:S1025"/>
  <sheetViews>
    <sheetView tabSelected="1" zoomScale="130" zoomScaleNormal="130" workbookViewId="0">
      <selection activeCell="E9" sqref="E9"/>
    </sheetView>
  </sheetViews>
  <sheetFormatPr baseColWidth="10" defaultColWidth="14.44140625" defaultRowHeight="7.8" x14ac:dyDescent="0.3"/>
  <cols>
    <col min="1" max="1" width="2.6640625" style="9" customWidth="1"/>
    <col min="2" max="2" width="7" style="9" customWidth="1"/>
    <col min="3" max="3" width="7.6640625" style="9" customWidth="1"/>
    <col min="4" max="4" width="7.44140625" style="9" customWidth="1"/>
    <col min="5" max="5" width="26.6640625" style="9" customWidth="1"/>
    <col min="6" max="6" width="4.6640625" style="9" customWidth="1"/>
    <col min="7" max="7" width="7.5546875" style="9" customWidth="1"/>
    <col min="8" max="8" width="9.109375" style="9" customWidth="1"/>
    <col min="9" max="9" width="14.109375" style="9" customWidth="1"/>
    <col min="10" max="10" width="9.88671875" style="9" customWidth="1"/>
    <col min="11" max="11" width="6.88671875" style="9" customWidth="1"/>
    <col min="12" max="12" width="2.44140625" style="9" customWidth="1"/>
    <col min="13" max="13" width="8.5546875" style="9" customWidth="1"/>
    <col min="14" max="18" width="7.6640625" style="9" customWidth="1"/>
    <col min="19" max="19" width="11.6640625" style="9" customWidth="1"/>
    <col min="20" max="26" width="10" style="9" customWidth="1"/>
    <col min="27" max="16384" width="14.44140625" style="9"/>
  </cols>
  <sheetData>
    <row r="1" spans="1:17" ht="34.5" customHeight="1" x14ac:dyDescent="0.3">
      <c r="A1" s="89" t="s">
        <v>97</v>
      </c>
      <c r="B1" s="90"/>
      <c r="C1" s="90"/>
      <c r="D1" s="90"/>
      <c r="E1" s="90"/>
      <c r="F1" s="90"/>
      <c r="G1" s="90"/>
      <c r="H1" s="90"/>
      <c r="I1" s="90"/>
      <c r="J1" s="90"/>
      <c r="K1" s="91"/>
    </row>
    <row r="2" spans="1:17" ht="16.5" customHeight="1" x14ac:dyDescent="0.3">
      <c r="A2" s="5" t="s">
        <v>0</v>
      </c>
      <c r="B2" s="5" t="s">
        <v>1</v>
      </c>
      <c r="C2" s="6" t="s">
        <v>2</v>
      </c>
      <c r="D2" s="6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10" t="s">
        <v>9</v>
      </c>
      <c r="K2" s="11" t="s">
        <v>10</v>
      </c>
    </row>
    <row r="3" spans="1:17" s="18" customFormat="1" x14ac:dyDescent="0.3">
      <c r="A3" s="12">
        <v>1</v>
      </c>
      <c r="B3" s="13">
        <v>1.1000000000000001</v>
      </c>
      <c r="C3" s="13">
        <v>1.8</v>
      </c>
      <c r="D3" s="13"/>
      <c r="E3" s="13" t="s">
        <v>17</v>
      </c>
      <c r="F3" s="14" t="s">
        <v>37</v>
      </c>
      <c r="G3" s="13">
        <v>60</v>
      </c>
      <c r="H3" s="15">
        <v>35988</v>
      </c>
      <c r="I3" s="15">
        <f>ROUND(H3*G3,0)</f>
        <v>2159280</v>
      </c>
      <c r="J3" s="16">
        <f>(I3*100%)/$I$46</f>
        <v>1.007664001343552E-2</v>
      </c>
      <c r="K3" s="28">
        <f>J3</f>
        <v>1.007664001343552E-2</v>
      </c>
      <c r="O3" s="19"/>
      <c r="Q3" s="19"/>
    </row>
    <row r="4" spans="1:17" s="18" customFormat="1" ht="23.4" customHeight="1" x14ac:dyDescent="0.3">
      <c r="A4" s="20">
        <v>2</v>
      </c>
      <c r="B4" s="2">
        <v>1.2</v>
      </c>
      <c r="C4" s="2">
        <v>1.1200000000000001</v>
      </c>
      <c r="D4" s="2"/>
      <c r="E4" s="2" t="s">
        <v>18</v>
      </c>
      <c r="F4" s="14" t="s">
        <v>36</v>
      </c>
      <c r="G4" s="21">
        <v>15</v>
      </c>
      <c r="H4" s="22">
        <v>14116</v>
      </c>
      <c r="I4" s="15">
        <f t="shared" ref="I4:I45" si="0">ROUND(H4*G4,0)</f>
        <v>211740</v>
      </c>
      <c r="J4" s="16">
        <f t="shared" ref="J4:J45" si="1">(I4*100%)/$I$46</f>
        <v>9.8812000131749331E-4</v>
      </c>
      <c r="K4" s="17">
        <f>J4+K3</f>
        <v>1.1064760014753013E-2</v>
      </c>
      <c r="M4" s="2"/>
      <c r="N4" s="19"/>
    </row>
    <row r="5" spans="1:17" ht="14.4" customHeight="1" x14ac:dyDescent="0.3">
      <c r="A5" s="23">
        <v>3</v>
      </c>
      <c r="B5" s="3">
        <v>1.3</v>
      </c>
      <c r="C5" s="3">
        <v>1.32</v>
      </c>
      <c r="D5" s="3"/>
      <c r="E5" s="3" t="s">
        <v>19</v>
      </c>
      <c r="F5" s="24" t="s">
        <v>38</v>
      </c>
      <c r="G5" s="3">
        <v>2</v>
      </c>
      <c r="H5" s="25">
        <v>40253</v>
      </c>
      <c r="I5" s="15">
        <f t="shared" si="0"/>
        <v>80506</v>
      </c>
      <c r="J5" s="16">
        <f t="shared" si="1"/>
        <v>3.7569466716759291E-4</v>
      </c>
      <c r="K5" s="17">
        <f t="shared" ref="K5:K45" si="2">J5+K4</f>
        <v>1.1440454681920606E-2</v>
      </c>
    </row>
    <row r="6" spans="1:17" ht="13.8" customHeight="1" x14ac:dyDescent="0.3">
      <c r="A6" s="23">
        <v>4</v>
      </c>
      <c r="B6" s="3">
        <v>1.4</v>
      </c>
      <c r="C6" s="3" t="s">
        <v>64</v>
      </c>
      <c r="D6" s="3"/>
      <c r="E6" s="3" t="s">
        <v>20</v>
      </c>
      <c r="F6" s="24" t="s">
        <v>36</v>
      </c>
      <c r="G6" s="3">
        <v>8</v>
      </c>
      <c r="H6" s="25">
        <v>85340.666666666657</v>
      </c>
      <c r="I6" s="15">
        <f t="shared" si="0"/>
        <v>682725</v>
      </c>
      <c r="J6" s="16">
        <f t="shared" si="1"/>
        <v>3.1860500042480665E-3</v>
      </c>
      <c r="K6" s="17">
        <f t="shared" si="2"/>
        <v>1.4626504686168672E-2</v>
      </c>
    </row>
    <row r="7" spans="1:17" ht="15.6" customHeight="1" x14ac:dyDescent="0.3">
      <c r="A7" s="23">
        <v>5</v>
      </c>
      <c r="B7" s="3">
        <v>1.5</v>
      </c>
      <c r="C7" s="3" t="s">
        <v>65</v>
      </c>
      <c r="D7" s="3"/>
      <c r="E7" s="3" t="s">
        <v>21</v>
      </c>
      <c r="F7" s="24" t="s">
        <v>36</v>
      </c>
      <c r="G7" s="3">
        <v>30</v>
      </c>
      <c r="H7" s="25">
        <v>108863.96666666667</v>
      </c>
      <c r="I7" s="15">
        <f t="shared" si="0"/>
        <v>3265919</v>
      </c>
      <c r="J7" s="16">
        <f t="shared" si="1"/>
        <v>1.5240955353654608E-2</v>
      </c>
      <c r="K7" s="17">
        <f t="shared" si="2"/>
        <v>2.9867460039823282E-2</v>
      </c>
    </row>
    <row r="8" spans="1:17" ht="13.2" customHeight="1" x14ac:dyDescent="0.3">
      <c r="A8" s="23">
        <v>6</v>
      </c>
      <c r="B8" s="3">
        <v>1.6</v>
      </c>
      <c r="C8" s="3" t="s">
        <v>66</v>
      </c>
      <c r="D8" s="3"/>
      <c r="E8" s="3" t="s">
        <v>22</v>
      </c>
      <c r="F8" s="24" t="s">
        <v>36</v>
      </c>
      <c r="G8" s="26">
        <v>30</v>
      </c>
      <c r="H8" s="25">
        <v>135769.16333333333</v>
      </c>
      <c r="I8" s="15">
        <f t="shared" si="0"/>
        <v>4073075</v>
      </c>
      <c r="J8" s="16">
        <f t="shared" si="1"/>
        <v>1.9007683358676912E-2</v>
      </c>
      <c r="K8" s="17">
        <f t="shared" si="2"/>
        <v>4.8875143398500194E-2</v>
      </c>
    </row>
    <row r="9" spans="1:17" x14ac:dyDescent="0.3">
      <c r="A9" s="23">
        <v>7</v>
      </c>
      <c r="B9" s="4">
        <v>1.7</v>
      </c>
      <c r="C9" s="4">
        <v>1.38</v>
      </c>
      <c r="D9" s="4"/>
      <c r="E9" s="4" t="s">
        <v>23</v>
      </c>
      <c r="F9" s="24" t="s">
        <v>38</v>
      </c>
      <c r="G9" s="4">
        <v>4</v>
      </c>
      <c r="H9" s="27">
        <v>26090</v>
      </c>
      <c r="I9" s="15">
        <f t="shared" si="0"/>
        <v>104360</v>
      </c>
      <c r="J9" s="16">
        <f t="shared" si="1"/>
        <v>4.8701333398268445E-4</v>
      </c>
      <c r="K9" s="17">
        <f t="shared" si="2"/>
        <v>4.9362156732482877E-2</v>
      </c>
    </row>
    <row r="10" spans="1:17" x14ac:dyDescent="0.3">
      <c r="A10" s="23">
        <v>8</v>
      </c>
      <c r="B10" s="4">
        <v>1.8</v>
      </c>
      <c r="C10" s="4">
        <v>1.39</v>
      </c>
      <c r="D10" s="4"/>
      <c r="E10" s="4" t="s">
        <v>24</v>
      </c>
      <c r="F10" s="24" t="s">
        <v>36</v>
      </c>
      <c r="G10" s="4">
        <v>10</v>
      </c>
      <c r="H10" s="27">
        <v>18338</v>
      </c>
      <c r="I10" s="15">
        <f t="shared" si="0"/>
        <v>183380</v>
      </c>
      <c r="J10" s="16">
        <f t="shared" si="1"/>
        <v>8.5577333447436443E-4</v>
      </c>
      <c r="K10" s="17">
        <f t="shared" si="2"/>
        <v>5.0217930066957239E-2</v>
      </c>
    </row>
    <row r="11" spans="1:17" ht="15.6" x14ac:dyDescent="0.3">
      <c r="A11" s="23">
        <v>9</v>
      </c>
      <c r="B11" s="4">
        <v>1.9</v>
      </c>
      <c r="C11" s="4" t="s">
        <v>67</v>
      </c>
      <c r="D11" s="4"/>
      <c r="E11" s="4" t="s">
        <v>25</v>
      </c>
      <c r="F11" s="24" t="s">
        <v>36</v>
      </c>
      <c r="G11" s="4">
        <v>200</v>
      </c>
      <c r="H11" s="27">
        <v>15740.15</v>
      </c>
      <c r="I11" s="15">
        <f t="shared" si="0"/>
        <v>3148030</v>
      </c>
      <c r="J11" s="16">
        <f t="shared" si="1"/>
        <v>1.4690806686254408E-2</v>
      </c>
      <c r="K11" s="17">
        <f t="shared" si="2"/>
        <v>6.4908736753211654E-2</v>
      </c>
    </row>
    <row r="12" spans="1:17" x14ac:dyDescent="0.3">
      <c r="A12" s="23">
        <v>10</v>
      </c>
      <c r="B12" s="4" t="s">
        <v>68</v>
      </c>
      <c r="C12" s="29" t="s">
        <v>69</v>
      </c>
      <c r="D12" s="29"/>
      <c r="E12" s="4" t="s">
        <v>26</v>
      </c>
      <c r="F12" s="24" t="s">
        <v>36</v>
      </c>
      <c r="G12" s="4">
        <v>18</v>
      </c>
      <c r="H12" s="30">
        <v>396851.33999999997</v>
      </c>
      <c r="I12" s="15">
        <f t="shared" si="0"/>
        <v>7143324</v>
      </c>
      <c r="J12" s="16">
        <f t="shared" si="1"/>
        <v>3.3335512044447346E-2</v>
      </c>
      <c r="K12" s="17">
        <f t="shared" si="2"/>
        <v>9.8244248797659001E-2</v>
      </c>
    </row>
    <row r="13" spans="1:17" ht="27.6" customHeight="1" x14ac:dyDescent="0.3">
      <c r="A13" s="23">
        <v>11</v>
      </c>
      <c r="B13" s="4">
        <v>2.2000000000000002</v>
      </c>
      <c r="C13" s="4" t="s">
        <v>70</v>
      </c>
      <c r="D13" s="4"/>
      <c r="E13" s="4" t="s">
        <v>27</v>
      </c>
      <c r="F13" s="24" t="s">
        <v>36</v>
      </c>
      <c r="G13" s="31">
        <v>108.72602000000001</v>
      </c>
      <c r="H13" s="30">
        <v>215620.42857142858</v>
      </c>
      <c r="I13" s="15">
        <f t="shared" si="0"/>
        <v>23443551</v>
      </c>
      <c r="J13" s="16">
        <f t="shared" si="1"/>
        <v>0.10940323814587098</v>
      </c>
      <c r="K13" s="17">
        <f t="shared" si="2"/>
        <v>0.20764748694352997</v>
      </c>
    </row>
    <row r="14" spans="1:17" ht="22.2" customHeight="1" x14ac:dyDescent="0.3">
      <c r="A14" s="23">
        <v>12</v>
      </c>
      <c r="B14" s="4">
        <v>2.2999999999999998</v>
      </c>
      <c r="C14" s="29" t="s">
        <v>71</v>
      </c>
      <c r="D14" s="29"/>
      <c r="E14" s="4" t="s">
        <v>28</v>
      </c>
      <c r="F14" s="24" t="s">
        <v>37</v>
      </c>
      <c r="G14" s="4">
        <v>8</v>
      </c>
      <c r="H14" s="27">
        <v>369865</v>
      </c>
      <c r="I14" s="15">
        <f t="shared" si="0"/>
        <v>2958920</v>
      </c>
      <c r="J14" s="16">
        <f t="shared" si="1"/>
        <v>1.3808293351744392E-2</v>
      </c>
      <c r="K14" s="17">
        <f t="shared" si="2"/>
        <v>0.22145578029527435</v>
      </c>
    </row>
    <row r="15" spans="1:17" ht="22.2" customHeight="1" x14ac:dyDescent="0.3">
      <c r="A15" s="23">
        <v>13</v>
      </c>
      <c r="B15" s="4">
        <v>3.1</v>
      </c>
      <c r="C15" s="29">
        <v>7.2</v>
      </c>
      <c r="D15" s="29"/>
      <c r="E15" s="7" t="s">
        <v>29</v>
      </c>
      <c r="F15" s="24" t="s">
        <v>36</v>
      </c>
      <c r="G15" s="4">
        <v>36</v>
      </c>
      <c r="H15" s="27">
        <v>64741</v>
      </c>
      <c r="I15" s="15">
        <f t="shared" si="0"/>
        <v>2330676</v>
      </c>
      <c r="J15" s="16">
        <f t="shared" si="1"/>
        <v>1.0876488014501985E-2</v>
      </c>
      <c r="K15" s="17">
        <f t="shared" si="2"/>
        <v>0.23233226830977632</v>
      </c>
    </row>
    <row r="16" spans="1:17" ht="22.2" customHeight="1" x14ac:dyDescent="0.3">
      <c r="A16" s="23">
        <v>14</v>
      </c>
      <c r="B16" s="4">
        <v>3.3</v>
      </c>
      <c r="C16" s="29" t="s">
        <v>72</v>
      </c>
      <c r="D16" s="29"/>
      <c r="E16" s="7" t="s">
        <v>30</v>
      </c>
      <c r="F16" s="24" t="s">
        <v>37</v>
      </c>
      <c r="G16" s="4">
        <v>13</v>
      </c>
      <c r="H16" s="27">
        <v>82403.67333333334</v>
      </c>
      <c r="I16" s="15">
        <f t="shared" si="0"/>
        <v>1071248</v>
      </c>
      <c r="J16" s="16">
        <f t="shared" si="1"/>
        <v>4.9991573399988769E-3</v>
      </c>
      <c r="K16" s="17">
        <f t="shared" si="2"/>
        <v>0.23733142564977519</v>
      </c>
    </row>
    <row r="17" spans="1:11" ht="22.2" customHeight="1" x14ac:dyDescent="0.3">
      <c r="A17" s="23">
        <v>15</v>
      </c>
      <c r="B17" s="4">
        <v>3.4</v>
      </c>
      <c r="C17" s="29" t="s">
        <v>73</v>
      </c>
      <c r="D17" s="29"/>
      <c r="E17" s="8" t="s">
        <v>31</v>
      </c>
      <c r="F17" s="24" t="s">
        <v>36</v>
      </c>
      <c r="G17" s="4">
        <v>262</v>
      </c>
      <c r="H17" s="27">
        <v>311789.08</v>
      </c>
      <c r="I17" s="15">
        <f t="shared" si="0"/>
        <v>81688739</v>
      </c>
      <c r="J17" s="16">
        <f t="shared" si="1"/>
        <v>0.38121411584161879</v>
      </c>
      <c r="K17" s="17">
        <f t="shared" si="2"/>
        <v>0.61854554149139396</v>
      </c>
    </row>
    <row r="18" spans="1:11" ht="22.2" customHeight="1" x14ac:dyDescent="0.3">
      <c r="A18" s="23">
        <v>16</v>
      </c>
      <c r="B18" s="4">
        <v>3.5</v>
      </c>
      <c r="C18" s="29" t="s">
        <v>74</v>
      </c>
      <c r="D18" s="29"/>
      <c r="E18" s="8" t="s">
        <v>32</v>
      </c>
      <c r="F18" s="24" t="s">
        <v>36</v>
      </c>
      <c r="G18" s="4">
        <v>36</v>
      </c>
      <c r="H18" s="27">
        <v>580098.09000000008</v>
      </c>
      <c r="I18" s="15">
        <f t="shared" si="0"/>
        <v>20883531</v>
      </c>
      <c r="J18" s="16">
        <f t="shared" si="1"/>
        <v>9.7456478129941973E-2</v>
      </c>
      <c r="K18" s="17">
        <f t="shared" si="2"/>
        <v>0.71600201962133592</v>
      </c>
    </row>
    <row r="19" spans="1:11" ht="22.2" customHeight="1" x14ac:dyDescent="0.3">
      <c r="A19" s="23">
        <v>17</v>
      </c>
      <c r="B19" s="4">
        <v>3.6</v>
      </c>
      <c r="C19" s="29" t="s">
        <v>75</v>
      </c>
      <c r="D19" s="29"/>
      <c r="E19" s="8" t="s">
        <v>33</v>
      </c>
      <c r="F19" s="24" t="s">
        <v>36</v>
      </c>
      <c r="G19" s="4">
        <v>36</v>
      </c>
      <c r="H19" s="27">
        <v>180544.78</v>
      </c>
      <c r="I19" s="15">
        <f t="shared" si="0"/>
        <v>6499612</v>
      </c>
      <c r="J19" s="16">
        <f t="shared" si="1"/>
        <v>3.0331522707108698E-2</v>
      </c>
      <c r="K19" s="17">
        <f t="shared" si="2"/>
        <v>0.74633354232844462</v>
      </c>
    </row>
    <row r="20" spans="1:11" ht="22.2" customHeight="1" x14ac:dyDescent="0.3">
      <c r="A20" s="23">
        <v>18</v>
      </c>
      <c r="B20" s="4">
        <v>3.7</v>
      </c>
      <c r="C20" s="29" t="s">
        <v>76</v>
      </c>
      <c r="D20" s="29"/>
      <c r="E20" s="8" t="s">
        <v>34</v>
      </c>
      <c r="F20" s="24" t="s">
        <v>36</v>
      </c>
      <c r="G20" s="4">
        <v>20</v>
      </c>
      <c r="H20" s="27">
        <v>173855.88</v>
      </c>
      <c r="I20" s="15">
        <f t="shared" si="0"/>
        <v>3477118</v>
      </c>
      <c r="J20" s="16">
        <f t="shared" si="1"/>
        <v>1.6226550688302067E-2</v>
      </c>
      <c r="K20" s="17">
        <f t="shared" si="2"/>
        <v>0.76256009301674665</v>
      </c>
    </row>
    <row r="21" spans="1:11" ht="22.2" customHeight="1" x14ac:dyDescent="0.3">
      <c r="A21" s="23">
        <v>19</v>
      </c>
      <c r="B21" s="4">
        <v>3.8</v>
      </c>
      <c r="C21" s="29">
        <v>7.34</v>
      </c>
      <c r="D21" s="29"/>
      <c r="E21" s="8" t="s">
        <v>35</v>
      </c>
      <c r="F21" s="24" t="s">
        <v>37</v>
      </c>
      <c r="G21" s="4">
        <v>15</v>
      </c>
      <c r="H21" s="27">
        <v>37613</v>
      </c>
      <c r="I21" s="15">
        <f t="shared" si="0"/>
        <v>564195</v>
      </c>
      <c r="J21" s="16">
        <f t="shared" si="1"/>
        <v>2.6329100035105465E-3</v>
      </c>
      <c r="K21" s="17">
        <f t="shared" si="2"/>
        <v>0.76519300302025717</v>
      </c>
    </row>
    <row r="22" spans="1:11" ht="22.2" customHeight="1" x14ac:dyDescent="0.3">
      <c r="A22" s="23">
        <v>20</v>
      </c>
      <c r="B22" s="4" t="s">
        <v>77</v>
      </c>
      <c r="C22" s="29">
        <v>6.15</v>
      </c>
      <c r="D22" s="29"/>
      <c r="E22" s="8" t="s">
        <v>39</v>
      </c>
      <c r="F22" s="24" t="s">
        <v>36</v>
      </c>
      <c r="G22" s="4">
        <v>220</v>
      </c>
      <c r="H22" s="27">
        <v>26158</v>
      </c>
      <c r="I22" s="15">
        <f t="shared" si="0"/>
        <v>5754760</v>
      </c>
      <c r="J22" s="16">
        <f t="shared" si="1"/>
        <v>2.6855546702474063E-2</v>
      </c>
      <c r="K22" s="17">
        <f t="shared" si="2"/>
        <v>0.7920485497227312</v>
      </c>
    </row>
    <row r="23" spans="1:11" ht="22.2" customHeight="1" x14ac:dyDescent="0.3">
      <c r="A23" s="23">
        <v>21</v>
      </c>
      <c r="B23" s="4" t="s">
        <v>78</v>
      </c>
      <c r="C23" s="29">
        <v>6.3</v>
      </c>
      <c r="D23" s="29"/>
      <c r="E23" s="8" t="s">
        <v>40</v>
      </c>
      <c r="F23" s="24" t="s">
        <v>37</v>
      </c>
      <c r="G23" s="4">
        <v>10</v>
      </c>
      <c r="H23" s="27">
        <v>7819</v>
      </c>
      <c r="I23" s="15">
        <f t="shared" si="0"/>
        <v>78190</v>
      </c>
      <c r="J23" s="16">
        <f t="shared" si="1"/>
        <v>3.6488666715318223E-4</v>
      </c>
      <c r="K23" s="17">
        <f t="shared" si="2"/>
        <v>0.79241343638988437</v>
      </c>
    </row>
    <row r="24" spans="1:11" ht="22.2" customHeight="1" x14ac:dyDescent="0.3">
      <c r="A24" s="23">
        <v>22</v>
      </c>
      <c r="B24" s="4">
        <v>5.3</v>
      </c>
      <c r="C24" s="29" t="s">
        <v>79</v>
      </c>
      <c r="D24" s="29"/>
      <c r="E24" s="8" t="s">
        <v>41</v>
      </c>
      <c r="F24" s="24" t="s">
        <v>38</v>
      </c>
      <c r="G24" s="4">
        <v>3</v>
      </c>
      <c r="H24" s="27">
        <v>555441.2971428571</v>
      </c>
      <c r="I24" s="15">
        <f t="shared" si="0"/>
        <v>1666324</v>
      </c>
      <c r="J24" s="16">
        <f t="shared" si="1"/>
        <v>7.7761786770349046E-3</v>
      </c>
      <c r="K24" s="17">
        <f t="shared" si="2"/>
        <v>0.80018961506691932</v>
      </c>
    </row>
    <row r="25" spans="1:11" ht="22.2" customHeight="1" x14ac:dyDescent="0.3">
      <c r="A25" s="23">
        <v>23</v>
      </c>
      <c r="B25" s="4">
        <v>5.4</v>
      </c>
      <c r="C25" s="29" t="s">
        <v>80</v>
      </c>
      <c r="D25" s="29"/>
      <c r="E25" s="8" t="s">
        <v>42</v>
      </c>
      <c r="F25" s="24" t="s">
        <v>38</v>
      </c>
      <c r="G25" s="4">
        <v>1</v>
      </c>
      <c r="H25" s="27">
        <v>3165441.2971428572</v>
      </c>
      <c r="I25" s="15">
        <f t="shared" si="0"/>
        <v>3165441</v>
      </c>
      <c r="J25" s="16">
        <f t="shared" si="1"/>
        <v>1.4772058019696077E-2</v>
      </c>
      <c r="K25" s="17">
        <f t="shared" si="2"/>
        <v>0.81496167308661538</v>
      </c>
    </row>
    <row r="26" spans="1:11" ht="22.2" customHeight="1" x14ac:dyDescent="0.3">
      <c r="A26" s="23">
        <v>24</v>
      </c>
      <c r="B26" s="4">
        <v>5.5</v>
      </c>
      <c r="C26" s="29" t="s">
        <v>81</v>
      </c>
      <c r="D26" s="29"/>
      <c r="E26" s="8" t="s">
        <v>43</v>
      </c>
      <c r="F26" s="24" t="s">
        <v>38</v>
      </c>
      <c r="G26" s="4">
        <v>1</v>
      </c>
      <c r="H26" s="27">
        <v>3466864.5542857139</v>
      </c>
      <c r="I26" s="15">
        <f t="shared" si="0"/>
        <v>3466865</v>
      </c>
      <c r="J26" s="16">
        <f t="shared" si="1"/>
        <v>1.6178703354904938E-2</v>
      </c>
      <c r="K26" s="17">
        <f t="shared" si="2"/>
        <v>0.83114037644152028</v>
      </c>
    </row>
    <row r="27" spans="1:11" ht="22.2" customHeight="1" x14ac:dyDescent="0.3">
      <c r="A27" s="23">
        <v>25</v>
      </c>
      <c r="B27" s="4">
        <v>5.6</v>
      </c>
      <c r="C27" s="29" t="s">
        <v>82</v>
      </c>
      <c r="D27" s="29"/>
      <c r="E27" s="8" t="s">
        <v>44</v>
      </c>
      <c r="F27" s="24" t="s">
        <v>38</v>
      </c>
      <c r="G27" s="4">
        <v>1</v>
      </c>
      <c r="H27" s="27">
        <v>2786864.5542857139</v>
      </c>
      <c r="I27" s="15">
        <f t="shared" si="0"/>
        <v>2786865</v>
      </c>
      <c r="J27" s="16">
        <f t="shared" si="1"/>
        <v>1.3005370017340494E-2</v>
      </c>
      <c r="K27" s="17">
        <f t="shared" si="2"/>
        <v>0.84414574645886076</v>
      </c>
    </row>
    <row r="28" spans="1:11" ht="22.2" customHeight="1" x14ac:dyDescent="0.3">
      <c r="A28" s="23">
        <v>26</v>
      </c>
      <c r="B28" s="4">
        <v>5.7</v>
      </c>
      <c r="C28" s="29">
        <v>9.2899999999999991</v>
      </c>
      <c r="D28" s="29"/>
      <c r="E28" s="8" t="s">
        <v>45</v>
      </c>
      <c r="F28" s="24" t="s">
        <v>36</v>
      </c>
      <c r="G28" s="4">
        <v>3.45</v>
      </c>
      <c r="H28" s="27">
        <v>58572</v>
      </c>
      <c r="I28" s="15">
        <f t="shared" si="0"/>
        <v>202073</v>
      </c>
      <c r="J28" s="16">
        <f t="shared" si="1"/>
        <v>9.4300733459067639E-4</v>
      </c>
      <c r="K28" s="17">
        <f t="shared" si="2"/>
        <v>0.84508875379345139</v>
      </c>
    </row>
    <row r="29" spans="1:11" ht="22.2" customHeight="1" x14ac:dyDescent="0.3">
      <c r="A29" s="23">
        <v>27</v>
      </c>
      <c r="B29" s="4" t="s">
        <v>83</v>
      </c>
      <c r="C29" s="29">
        <v>18.23</v>
      </c>
      <c r="D29" s="29"/>
      <c r="E29" s="4" t="s">
        <v>46</v>
      </c>
      <c r="F29" s="32" t="s">
        <v>36</v>
      </c>
      <c r="G29" s="4">
        <v>759.87810000000002</v>
      </c>
      <c r="H29" s="27">
        <v>18299</v>
      </c>
      <c r="I29" s="15">
        <f t="shared" si="0"/>
        <v>13905009</v>
      </c>
      <c r="J29" s="16">
        <f t="shared" si="1"/>
        <v>6.489004208652005E-2</v>
      </c>
      <c r="K29" s="17">
        <f t="shared" si="2"/>
        <v>0.90997879587997144</v>
      </c>
    </row>
    <row r="30" spans="1:11" ht="22.2" customHeight="1" x14ac:dyDescent="0.3">
      <c r="A30" s="23">
        <v>28</v>
      </c>
      <c r="B30" s="4" t="s">
        <v>84</v>
      </c>
      <c r="C30" s="29">
        <v>18.8</v>
      </c>
      <c r="D30" s="29"/>
      <c r="E30" s="4" t="s">
        <v>47</v>
      </c>
      <c r="F30" s="32" t="s">
        <v>37</v>
      </c>
      <c r="G30" s="4">
        <v>72</v>
      </c>
      <c r="H30" s="27">
        <v>5081</v>
      </c>
      <c r="I30" s="15">
        <f t="shared" si="0"/>
        <v>365832</v>
      </c>
      <c r="J30" s="16">
        <f t="shared" si="1"/>
        <v>1.707216002276288E-3</v>
      </c>
      <c r="K30" s="17">
        <f t="shared" si="2"/>
        <v>0.91168601188224774</v>
      </c>
    </row>
    <row r="31" spans="1:11" ht="21.6" customHeight="1" x14ac:dyDescent="0.3">
      <c r="A31" s="23">
        <v>29</v>
      </c>
      <c r="B31" s="4" t="s">
        <v>85</v>
      </c>
      <c r="C31" s="4">
        <v>18.899999999999999</v>
      </c>
      <c r="D31" s="4"/>
      <c r="E31" s="4" t="s">
        <v>48</v>
      </c>
      <c r="F31" s="32" t="s">
        <v>36</v>
      </c>
      <c r="G31" s="4">
        <v>120</v>
      </c>
      <c r="H31" s="27">
        <v>25097</v>
      </c>
      <c r="I31" s="15">
        <f t="shared" si="0"/>
        <v>3011640</v>
      </c>
      <c r="J31" s="16">
        <f t="shared" si="1"/>
        <v>1.4054320018739094E-2</v>
      </c>
      <c r="K31" s="17">
        <f t="shared" si="2"/>
        <v>0.92574033190098681</v>
      </c>
    </row>
    <row r="32" spans="1:11" ht="15.6" x14ac:dyDescent="0.3">
      <c r="A32" s="23">
        <v>30</v>
      </c>
      <c r="B32" s="4" t="s">
        <v>86</v>
      </c>
      <c r="C32" s="29">
        <v>18.8</v>
      </c>
      <c r="D32" s="29"/>
      <c r="E32" s="4" t="s">
        <v>49</v>
      </c>
      <c r="F32" s="32" t="s">
        <v>37</v>
      </c>
      <c r="G32" s="4">
        <v>100</v>
      </c>
      <c r="H32" s="27">
        <v>5081</v>
      </c>
      <c r="I32" s="15">
        <f t="shared" si="0"/>
        <v>508100</v>
      </c>
      <c r="J32" s="16">
        <f t="shared" si="1"/>
        <v>2.3711333364948442E-3</v>
      </c>
      <c r="K32" s="17">
        <f t="shared" si="2"/>
        <v>0.92811146523748167</v>
      </c>
    </row>
    <row r="33" spans="1:19" ht="15.6" x14ac:dyDescent="0.3">
      <c r="A33" s="23">
        <v>31</v>
      </c>
      <c r="B33" s="4">
        <v>7.1</v>
      </c>
      <c r="C33" s="29" t="s">
        <v>87</v>
      </c>
      <c r="D33" s="29"/>
      <c r="E33" s="4" t="s">
        <v>50</v>
      </c>
      <c r="F33" s="32" t="s">
        <v>38</v>
      </c>
      <c r="G33" s="4">
        <v>8</v>
      </c>
      <c r="H33" s="27">
        <v>110579</v>
      </c>
      <c r="I33" s="15">
        <f t="shared" si="0"/>
        <v>884632</v>
      </c>
      <c r="J33" s="16">
        <f t="shared" si="1"/>
        <v>4.1282826721710433E-3</v>
      </c>
      <c r="K33" s="17">
        <f t="shared" si="2"/>
        <v>0.93223974790965269</v>
      </c>
    </row>
    <row r="34" spans="1:19" ht="31.2" x14ac:dyDescent="0.3">
      <c r="A34" s="23">
        <v>32</v>
      </c>
      <c r="B34" s="4">
        <v>7.2</v>
      </c>
      <c r="C34" s="29" t="s">
        <v>88</v>
      </c>
      <c r="D34" s="29"/>
      <c r="E34" s="4" t="s">
        <v>51</v>
      </c>
      <c r="F34" s="32" t="s">
        <v>38</v>
      </c>
      <c r="G34" s="4">
        <v>4</v>
      </c>
      <c r="H34" s="27">
        <v>115053</v>
      </c>
      <c r="I34" s="15">
        <f t="shared" si="0"/>
        <v>460212</v>
      </c>
      <c r="J34" s="16">
        <f t="shared" si="1"/>
        <v>2.1476560028635414E-3</v>
      </c>
      <c r="K34" s="17">
        <f t="shared" si="2"/>
        <v>0.93438740391251629</v>
      </c>
    </row>
    <row r="35" spans="1:19" ht="39" x14ac:dyDescent="0.3">
      <c r="A35" s="23">
        <v>33</v>
      </c>
      <c r="B35" s="4">
        <v>7.3</v>
      </c>
      <c r="C35" s="29">
        <v>12.93</v>
      </c>
      <c r="D35" s="29"/>
      <c r="E35" s="4" t="s">
        <v>52</v>
      </c>
      <c r="F35" s="32" t="s">
        <v>38</v>
      </c>
      <c r="G35" s="4">
        <v>6</v>
      </c>
      <c r="H35" s="27">
        <v>134269</v>
      </c>
      <c r="I35" s="15">
        <f t="shared" si="0"/>
        <v>805614</v>
      </c>
      <c r="J35" s="16">
        <f t="shared" si="1"/>
        <v>3.7595320050127093E-3</v>
      </c>
      <c r="K35" s="17">
        <f t="shared" si="2"/>
        <v>0.93814693591752896</v>
      </c>
    </row>
    <row r="36" spans="1:19" x14ac:dyDescent="0.3">
      <c r="A36" s="23">
        <v>34</v>
      </c>
      <c r="B36" s="4">
        <v>7.4</v>
      </c>
      <c r="C36" s="29">
        <v>12.1</v>
      </c>
      <c r="D36" s="29"/>
      <c r="E36" s="4" t="s">
        <v>53</v>
      </c>
      <c r="F36" s="32" t="s">
        <v>38</v>
      </c>
      <c r="G36" s="4">
        <v>10</v>
      </c>
      <c r="H36" s="27">
        <v>190193</v>
      </c>
      <c r="I36" s="15">
        <f t="shared" si="0"/>
        <v>1901930</v>
      </c>
      <c r="J36" s="16">
        <f t="shared" si="1"/>
        <v>8.8756733451675653E-3</v>
      </c>
      <c r="K36" s="17">
        <f t="shared" si="2"/>
        <v>0.94702260926269655</v>
      </c>
    </row>
    <row r="37" spans="1:19" ht="31.2" x14ac:dyDescent="0.3">
      <c r="A37" s="23">
        <v>35</v>
      </c>
      <c r="B37" s="4">
        <v>7.5</v>
      </c>
      <c r="C37" s="29">
        <v>12.68</v>
      </c>
      <c r="D37" s="29"/>
      <c r="E37" s="4" t="s">
        <v>54</v>
      </c>
      <c r="F37" s="32" t="s">
        <v>38</v>
      </c>
      <c r="G37" s="4">
        <v>1</v>
      </c>
      <c r="H37" s="27">
        <v>568531</v>
      </c>
      <c r="I37" s="15">
        <f t="shared" si="0"/>
        <v>568531</v>
      </c>
      <c r="J37" s="16">
        <f t="shared" si="1"/>
        <v>2.653144670204193E-3</v>
      </c>
      <c r="K37" s="17">
        <f t="shared" si="2"/>
        <v>0.94967575393290071</v>
      </c>
    </row>
    <row r="38" spans="1:19" x14ac:dyDescent="0.3">
      <c r="A38" s="23">
        <v>36</v>
      </c>
      <c r="B38" s="4">
        <v>7.6</v>
      </c>
      <c r="C38" s="29">
        <v>12.17</v>
      </c>
      <c r="D38" s="29"/>
      <c r="E38" s="4" t="s">
        <v>55</v>
      </c>
      <c r="F38" s="32" t="s">
        <v>37</v>
      </c>
      <c r="G38" s="4">
        <v>80</v>
      </c>
      <c r="H38" s="27">
        <v>4146</v>
      </c>
      <c r="I38" s="15">
        <f t="shared" si="0"/>
        <v>331680</v>
      </c>
      <c r="J38" s="16">
        <f t="shared" si="1"/>
        <v>1.5478400020637866E-3</v>
      </c>
      <c r="K38" s="17">
        <f t="shared" si="2"/>
        <v>0.95122359393496447</v>
      </c>
    </row>
    <row r="39" spans="1:19" ht="15.6" x14ac:dyDescent="0.3">
      <c r="A39" s="23">
        <v>37</v>
      </c>
      <c r="B39" s="4">
        <v>7.7</v>
      </c>
      <c r="C39" s="29">
        <v>12.2</v>
      </c>
      <c r="D39" s="29"/>
      <c r="E39" s="4" t="s">
        <v>56</v>
      </c>
      <c r="F39" s="32" t="s">
        <v>38</v>
      </c>
      <c r="G39" s="4">
        <v>1</v>
      </c>
      <c r="H39" s="27">
        <v>484962</v>
      </c>
      <c r="I39" s="15">
        <f t="shared" si="0"/>
        <v>484962</v>
      </c>
      <c r="J39" s="16">
        <f t="shared" si="1"/>
        <v>2.2631560030175412E-3</v>
      </c>
      <c r="K39" s="17">
        <f t="shared" si="2"/>
        <v>0.95348674993798199</v>
      </c>
    </row>
    <row r="40" spans="1:19" ht="23.4" x14ac:dyDescent="0.3">
      <c r="A40" s="23">
        <v>38</v>
      </c>
      <c r="B40" s="4" t="s">
        <v>89</v>
      </c>
      <c r="C40" s="29">
        <v>12.74</v>
      </c>
      <c r="D40" s="29"/>
      <c r="E40" s="4" t="s">
        <v>57</v>
      </c>
      <c r="F40" s="32" t="s">
        <v>38</v>
      </c>
      <c r="G40" s="4">
        <v>12</v>
      </c>
      <c r="H40" s="27">
        <v>27559</v>
      </c>
      <c r="I40" s="15">
        <f t="shared" si="0"/>
        <v>330708</v>
      </c>
      <c r="J40" s="16">
        <f t="shared" si="1"/>
        <v>1.5433040020577386E-3</v>
      </c>
      <c r="K40" s="17">
        <f t="shared" si="2"/>
        <v>0.9550300539400397</v>
      </c>
    </row>
    <row r="41" spans="1:19" ht="15.6" x14ac:dyDescent="0.3">
      <c r="A41" s="23">
        <v>39</v>
      </c>
      <c r="B41" s="4" t="s">
        <v>90</v>
      </c>
      <c r="C41" s="29" t="s">
        <v>91</v>
      </c>
      <c r="D41" s="29"/>
      <c r="E41" s="4" t="s">
        <v>58</v>
      </c>
      <c r="F41" s="32" t="s">
        <v>37</v>
      </c>
      <c r="G41" s="4">
        <v>15</v>
      </c>
      <c r="H41" s="27">
        <v>66256</v>
      </c>
      <c r="I41" s="15">
        <f t="shared" si="0"/>
        <v>993840</v>
      </c>
      <c r="J41" s="16">
        <f t="shared" si="1"/>
        <v>4.637920006183893E-3</v>
      </c>
      <c r="K41" s="17">
        <f t="shared" si="2"/>
        <v>0.95966797394622361</v>
      </c>
    </row>
    <row r="42" spans="1:19" ht="21" customHeight="1" x14ac:dyDescent="0.3">
      <c r="A42" s="23">
        <v>40</v>
      </c>
      <c r="B42" s="4" t="s">
        <v>90</v>
      </c>
      <c r="C42" s="29" t="s">
        <v>92</v>
      </c>
      <c r="D42" s="29"/>
      <c r="E42" s="4" t="s">
        <v>59</v>
      </c>
      <c r="F42" s="33" t="s">
        <v>37</v>
      </c>
      <c r="G42" s="4">
        <v>150</v>
      </c>
      <c r="H42" s="27">
        <v>10969</v>
      </c>
      <c r="I42" s="15">
        <f t="shared" si="0"/>
        <v>1645350</v>
      </c>
      <c r="J42" s="16">
        <f t="shared" si="1"/>
        <v>7.6783000102377333E-3</v>
      </c>
      <c r="K42" s="17">
        <f t="shared" si="2"/>
        <v>0.96734627395646133</v>
      </c>
    </row>
    <row r="43" spans="1:19" ht="28.8" customHeight="1" x14ac:dyDescent="0.3">
      <c r="A43" s="34">
        <v>41</v>
      </c>
      <c r="B43" s="4">
        <v>8.1</v>
      </c>
      <c r="C43" s="29">
        <v>1.46</v>
      </c>
      <c r="D43" s="29"/>
      <c r="E43" s="4" t="s">
        <v>60</v>
      </c>
      <c r="F43" s="33" t="s">
        <v>61</v>
      </c>
      <c r="G43" s="4">
        <v>57.364800000000002</v>
      </c>
      <c r="H43" s="27">
        <v>17962</v>
      </c>
      <c r="I43" s="15">
        <f t="shared" si="0"/>
        <v>1030387</v>
      </c>
      <c r="J43" s="16">
        <f t="shared" si="1"/>
        <v>4.8084726730779634E-3</v>
      </c>
      <c r="K43" s="17">
        <f t="shared" si="2"/>
        <v>0.97215474662953927</v>
      </c>
      <c r="O43" s="35"/>
      <c r="S43" s="36"/>
    </row>
    <row r="44" spans="1:19" ht="15.6" x14ac:dyDescent="0.3">
      <c r="A44" s="34">
        <v>42</v>
      </c>
      <c r="B44" s="4">
        <v>8.1999999999999993</v>
      </c>
      <c r="C44" s="29" t="s">
        <v>93</v>
      </c>
      <c r="D44" s="29"/>
      <c r="E44" s="4" t="s">
        <v>62</v>
      </c>
      <c r="F44" s="32" t="s">
        <v>36</v>
      </c>
      <c r="G44" s="4">
        <v>50.000376000000003</v>
      </c>
      <c r="H44" s="27">
        <v>66781.706666666665</v>
      </c>
      <c r="I44" s="15">
        <f t="shared" si="0"/>
        <v>3339110</v>
      </c>
      <c r="J44" s="16">
        <f t="shared" si="1"/>
        <v>1.5582513354110018E-2</v>
      </c>
      <c r="K44" s="17">
        <f t="shared" si="2"/>
        <v>0.98773725998364925</v>
      </c>
    </row>
    <row r="45" spans="1:19" x14ac:dyDescent="0.3">
      <c r="A45" s="34">
        <v>43</v>
      </c>
      <c r="B45" s="4">
        <v>8.3000000000000007</v>
      </c>
      <c r="C45" s="29" t="s">
        <v>94</v>
      </c>
      <c r="D45" s="29"/>
      <c r="E45" s="4" t="s">
        <v>63</v>
      </c>
      <c r="F45" s="32" t="s">
        <v>36</v>
      </c>
      <c r="G45" s="4">
        <v>679</v>
      </c>
      <c r="H45" s="27">
        <v>3870</v>
      </c>
      <c r="I45" s="15">
        <f t="shared" si="0"/>
        <v>2627730</v>
      </c>
      <c r="J45" s="16">
        <f t="shared" si="1"/>
        <v>1.226274001635032E-2</v>
      </c>
      <c r="K45" s="17">
        <f t="shared" si="2"/>
        <v>0.99999999999999956</v>
      </c>
    </row>
    <row r="46" spans="1:19" ht="11.25" customHeight="1" x14ac:dyDescent="0.3">
      <c r="A46" s="92" t="s">
        <v>14</v>
      </c>
      <c r="B46" s="93"/>
      <c r="C46" s="93"/>
      <c r="D46" s="93"/>
      <c r="E46" s="93"/>
      <c r="F46" s="93"/>
      <c r="G46" s="93"/>
      <c r="H46" s="94"/>
      <c r="I46" s="1">
        <f>SUM(I3:I45)</f>
        <v>214285714</v>
      </c>
      <c r="J46" s="35"/>
      <c r="S46" s="36"/>
    </row>
    <row r="47" spans="1:19" ht="11.4" customHeight="1" x14ac:dyDescent="0.3">
      <c r="A47" s="95" t="s">
        <v>15</v>
      </c>
      <c r="B47" s="96"/>
      <c r="C47" s="96"/>
      <c r="D47" s="96"/>
      <c r="E47" s="96"/>
      <c r="F47" s="96"/>
      <c r="G47" s="96"/>
      <c r="H47" s="97"/>
      <c r="I47" s="1">
        <f>'[1]PASO 1'!I19</f>
        <v>509592575</v>
      </c>
      <c r="J47" s="98"/>
      <c r="K47" s="97"/>
    </row>
    <row r="48" spans="1:19" ht="10.8" customHeight="1" x14ac:dyDescent="0.3">
      <c r="A48" s="95" t="s">
        <v>16</v>
      </c>
      <c r="B48" s="96"/>
      <c r="C48" s="96"/>
      <c r="D48" s="96"/>
      <c r="E48" s="96"/>
      <c r="F48" s="96"/>
      <c r="G48" s="96"/>
      <c r="H48" s="97"/>
      <c r="I48" s="37">
        <v>6</v>
      </c>
      <c r="J48" s="98"/>
      <c r="K48" s="97"/>
    </row>
    <row r="49" ht="8.25" customHeight="1" x14ac:dyDescent="0.3"/>
    <row r="50" ht="8.25" customHeight="1" x14ac:dyDescent="0.3"/>
    <row r="51" ht="8.25" customHeight="1" x14ac:dyDescent="0.3"/>
    <row r="52" ht="8.25" customHeight="1" x14ac:dyDescent="0.3"/>
    <row r="53" ht="8.25" customHeight="1" x14ac:dyDescent="0.3"/>
    <row r="54" ht="8.25" customHeight="1" x14ac:dyDescent="0.3"/>
    <row r="55" ht="8.25" customHeight="1" x14ac:dyDescent="0.3"/>
    <row r="56" ht="8.25" customHeight="1" x14ac:dyDescent="0.3"/>
    <row r="57" ht="8.25" customHeight="1" x14ac:dyDescent="0.3"/>
    <row r="58" ht="8.25" customHeight="1" x14ac:dyDescent="0.3"/>
    <row r="59" ht="8.25" customHeight="1" x14ac:dyDescent="0.3"/>
    <row r="60" ht="8.25" customHeight="1" x14ac:dyDescent="0.3"/>
    <row r="61" ht="8.25" customHeight="1" x14ac:dyDescent="0.3"/>
    <row r="62" ht="8.25" customHeight="1" x14ac:dyDescent="0.3"/>
    <row r="63" ht="8.25" customHeight="1" x14ac:dyDescent="0.3"/>
    <row r="64" ht="8.25" customHeight="1" x14ac:dyDescent="0.3"/>
    <row r="65" ht="8.25" customHeight="1" x14ac:dyDescent="0.3"/>
    <row r="66" ht="8.25" customHeight="1" x14ac:dyDescent="0.3"/>
    <row r="67" ht="8.25" customHeight="1" x14ac:dyDescent="0.3"/>
    <row r="68" ht="8.25" customHeight="1" x14ac:dyDescent="0.3"/>
    <row r="69" ht="8.25" customHeight="1" x14ac:dyDescent="0.3"/>
    <row r="70" ht="8.25" customHeight="1" x14ac:dyDescent="0.3"/>
    <row r="71" ht="8.25" customHeight="1" x14ac:dyDescent="0.3"/>
    <row r="72" ht="8.25" customHeight="1" x14ac:dyDescent="0.3"/>
    <row r="73" ht="8.25" customHeight="1" x14ac:dyDescent="0.3"/>
    <row r="74" ht="8.25" customHeight="1" x14ac:dyDescent="0.3"/>
    <row r="75" ht="8.25" customHeight="1" x14ac:dyDescent="0.3"/>
    <row r="76" ht="8.25" customHeight="1" x14ac:dyDescent="0.3"/>
    <row r="77" ht="8.25" customHeight="1" x14ac:dyDescent="0.3"/>
    <row r="78" ht="8.25" customHeight="1" x14ac:dyDescent="0.3"/>
    <row r="79" ht="8.25" customHeight="1" x14ac:dyDescent="0.3"/>
    <row r="80" ht="8.25" customHeight="1" x14ac:dyDescent="0.3"/>
    <row r="81" ht="8.25" customHeight="1" x14ac:dyDescent="0.3"/>
    <row r="82" ht="8.25" customHeight="1" x14ac:dyDescent="0.3"/>
    <row r="83" ht="8.25" customHeight="1" x14ac:dyDescent="0.3"/>
    <row r="84" ht="8.25" customHeight="1" x14ac:dyDescent="0.3"/>
    <row r="85" ht="8.25" customHeight="1" x14ac:dyDescent="0.3"/>
    <row r="86" ht="8.25" customHeight="1" x14ac:dyDescent="0.3"/>
    <row r="87" ht="8.25" customHeight="1" x14ac:dyDescent="0.3"/>
    <row r="88" ht="8.25" customHeight="1" x14ac:dyDescent="0.3"/>
    <row r="89" ht="8.25" customHeight="1" x14ac:dyDescent="0.3"/>
    <row r="90" ht="8.25" customHeight="1" x14ac:dyDescent="0.3"/>
    <row r="91" ht="8.25" customHeight="1" x14ac:dyDescent="0.3"/>
    <row r="92" ht="8.25" customHeight="1" x14ac:dyDescent="0.3"/>
    <row r="93" ht="8.25" customHeight="1" x14ac:dyDescent="0.3"/>
    <row r="94" ht="8.25" customHeight="1" x14ac:dyDescent="0.3"/>
    <row r="95" ht="8.25" customHeight="1" x14ac:dyDescent="0.3"/>
    <row r="96" ht="8.25" customHeight="1" x14ac:dyDescent="0.3"/>
    <row r="97" ht="8.25" customHeight="1" x14ac:dyDescent="0.3"/>
    <row r="98" ht="8.25" customHeight="1" x14ac:dyDescent="0.3"/>
    <row r="99" ht="8.25" customHeight="1" x14ac:dyDescent="0.3"/>
    <row r="100" ht="8.25" customHeight="1" x14ac:dyDescent="0.3"/>
    <row r="101" ht="8.25" customHeight="1" x14ac:dyDescent="0.3"/>
    <row r="102" ht="8.25" customHeight="1" x14ac:dyDescent="0.3"/>
    <row r="103" ht="8.25" customHeight="1" x14ac:dyDescent="0.3"/>
    <row r="104" ht="8.25" customHeight="1" x14ac:dyDescent="0.3"/>
    <row r="105" ht="8.25" customHeight="1" x14ac:dyDescent="0.3"/>
    <row r="106" ht="8.25" customHeight="1" x14ac:dyDescent="0.3"/>
    <row r="107" ht="8.25" customHeight="1" x14ac:dyDescent="0.3"/>
    <row r="108" ht="8.25" customHeight="1" x14ac:dyDescent="0.3"/>
    <row r="109" ht="8.25" customHeight="1" x14ac:dyDescent="0.3"/>
    <row r="110" ht="8.25" customHeight="1" x14ac:dyDescent="0.3"/>
    <row r="111" ht="8.25" customHeight="1" x14ac:dyDescent="0.3"/>
    <row r="112" ht="8.25" customHeight="1" x14ac:dyDescent="0.3"/>
    <row r="113" ht="8.25" customHeight="1" x14ac:dyDescent="0.3"/>
    <row r="114" ht="8.25" customHeight="1" x14ac:dyDescent="0.3"/>
    <row r="115" ht="8.25" customHeight="1" x14ac:dyDescent="0.3"/>
    <row r="116" ht="8.25" customHeight="1" x14ac:dyDescent="0.3"/>
    <row r="117" ht="8.25" customHeight="1" x14ac:dyDescent="0.3"/>
    <row r="118" ht="8.25" customHeight="1" x14ac:dyDescent="0.3"/>
    <row r="119" ht="8.25" customHeight="1" x14ac:dyDescent="0.3"/>
    <row r="120" ht="8.25" customHeight="1" x14ac:dyDescent="0.3"/>
    <row r="121" ht="8.25" customHeight="1" x14ac:dyDescent="0.3"/>
    <row r="122" ht="8.25" customHeight="1" x14ac:dyDescent="0.3"/>
    <row r="123" ht="8.25" customHeight="1" x14ac:dyDescent="0.3"/>
    <row r="124" ht="8.25" customHeight="1" x14ac:dyDescent="0.3"/>
    <row r="125" ht="8.25" customHeight="1" x14ac:dyDescent="0.3"/>
    <row r="126" ht="8.25" customHeight="1" x14ac:dyDescent="0.3"/>
    <row r="127" ht="8.25" customHeight="1" x14ac:dyDescent="0.3"/>
    <row r="128" ht="8.25" customHeight="1" x14ac:dyDescent="0.3"/>
    <row r="129" ht="8.25" customHeight="1" x14ac:dyDescent="0.3"/>
    <row r="130" ht="8.25" customHeight="1" x14ac:dyDescent="0.3"/>
    <row r="131" ht="8.25" customHeight="1" x14ac:dyDescent="0.3"/>
    <row r="132" ht="8.25" customHeight="1" x14ac:dyDescent="0.3"/>
    <row r="133" ht="8.25" customHeight="1" x14ac:dyDescent="0.3"/>
    <row r="134" ht="8.25" customHeight="1" x14ac:dyDescent="0.3"/>
    <row r="135" ht="8.25" customHeight="1" x14ac:dyDescent="0.3"/>
    <row r="136" ht="8.25" customHeight="1" x14ac:dyDescent="0.3"/>
    <row r="137" ht="8.25" customHeight="1" x14ac:dyDescent="0.3"/>
    <row r="138" ht="8.25" customHeight="1" x14ac:dyDescent="0.3"/>
    <row r="139" ht="8.25" customHeight="1" x14ac:dyDescent="0.3"/>
    <row r="140" ht="8.25" customHeight="1" x14ac:dyDescent="0.3"/>
    <row r="141" ht="8.25" customHeight="1" x14ac:dyDescent="0.3"/>
    <row r="142" ht="8.25" customHeight="1" x14ac:dyDescent="0.3"/>
    <row r="143" ht="8.25" customHeight="1" x14ac:dyDescent="0.3"/>
    <row r="144" ht="8.25" customHeight="1" x14ac:dyDescent="0.3"/>
    <row r="145" ht="8.25" customHeight="1" x14ac:dyDescent="0.3"/>
    <row r="146" ht="8.25" customHeight="1" x14ac:dyDescent="0.3"/>
    <row r="147" ht="8.25" customHeight="1" x14ac:dyDescent="0.3"/>
    <row r="148" ht="8.25" customHeight="1" x14ac:dyDescent="0.3"/>
    <row r="149" ht="8.25" customHeight="1" x14ac:dyDescent="0.3"/>
    <row r="150" ht="8.25" customHeight="1" x14ac:dyDescent="0.3"/>
    <row r="151" ht="8.25" customHeight="1" x14ac:dyDescent="0.3"/>
    <row r="152" ht="8.25" customHeight="1" x14ac:dyDescent="0.3"/>
    <row r="153" ht="8.25" customHeight="1" x14ac:dyDescent="0.3"/>
    <row r="154" ht="8.25" customHeight="1" x14ac:dyDescent="0.3"/>
    <row r="155" ht="8.25" customHeight="1" x14ac:dyDescent="0.3"/>
    <row r="156" ht="8.25" customHeight="1" x14ac:dyDescent="0.3"/>
    <row r="157" ht="8.25" customHeight="1" x14ac:dyDescent="0.3"/>
    <row r="158" ht="8.25" customHeight="1" x14ac:dyDescent="0.3"/>
    <row r="159" ht="8.25" customHeight="1" x14ac:dyDescent="0.3"/>
    <row r="160" ht="8.25" customHeight="1" x14ac:dyDescent="0.3"/>
    <row r="161" ht="8.25" customHeight="1" x14ac:dyDescent="0.3"/>
    <row r="162" ht="8.25" customHeight="1" x14ac:dyDescent="0.3"/>
    <row r="163" ht="8.25" customHeight="1" x14ac:dyDescent="0.3"/>
    <row r="164" ht="8.25" customHeight="1" x14ac:dyDescent="0.3"/>
    <row r="165" ht="8.25" customHeight="1" x14ac:dyDescent="0.3"/>
    <row r="166" ht="8.25" customHeight="1" x14ac:dyDescent="0.3"/>
    <row r="167" ht="8.25" customHeight="1" x14ac:dyDescent="0.3"/>
    <row r="168" ht="8.25" customHeight="1" x14ac:dyDescent="0.3"/>
    <row r="169" ht="8.25" customHeight="1" x14ac:dyDescent="0.3"/>
    <row r="170" ht="8.25" customHeight="1" x14ac:dyDescent="0.3"/>
    <row r="171" ht="8.25" customHeight="1" x14ac:dyDescent="0.3"/>
    <row r="172" ht="8.25" customHeight="1" x14ac:dyDescent="0.3"/>
    <row r="173" ht="8.25" customHeight="1" x14ac:dyDescent="0.3"/>
    <row r="174" ht="8.25" customHeight="1" x14ac:dyDescent="0.3"/>
    <row r="175" ht="8.25" customHeight="1" x14ac:dyDescent="0.3"/>
    <row r="176" ht="8.25" customHeight="1" x14ac:dyDescent="0.3"/>
    <row r="177" ht="8.25" customHeight="1" x14ac:dyDescent="0.3"/>
    <row r="178" ht="8.25" customHeight="1" x14ac:dyDescent="0.3"/>
    <row r="179" ht="8.25" customHeight="1" x14ac:dyDescent="0.3"/>
    <row r="180" ht="8.25" customHeight="1" x14ac:dyDescent="0.3"/>
    <row r="181" ht="8.25" customHeight="1" x14ac:dyDescent="0.3"/>
    <row r="182" ht="8.25" customHeight="1" x14ac:dyDescent="0.3"/>
    <row r="183" ht="8.25" customHeight="1" x14ac:dyDescent="0.3"/>
    <row r="184" ht="8.25" customHeight="1" x14ac:dyDescent="0.3"/>
    <row r="185" ht="8.25" customHeight="1" x14ac:dyDescent="0.3"/>
    <row r="186" ht="8.25" customHeight="1" x14ac:dyDescent="0.3"/>
    <row r="187" ht="8.25" customHeight="1" x14ac:dyDescent="0.3"/>
    <row r="188" ht="8.25" customHeight="1" x14ac:dyDescent="0.3"/>
    <row r="189" ht="8.25" customHeight="1" x14ac:dyDescent="0.3"/>
    <row r="190" ht="8.25" customHeight="1" x14ac:dyDescent="0.3"/>
    <row r="191" ht="8.25" customHeight="1" x14ac:dyDescent="0.3"/>
    <row r="192" ht="8.25" customHeight="1" x14ac:dyDescent="0.3"/>
    <row r="193" ht="8.25" customHeight="1" x14ac:dyDescent="0.3"/>
    <row r="194" ht="8.25" customHeight="1" x14ac:dyDescent="0.3"/>
    <row r="195" ht="8.25" customHeight="1" x14ac:dyDescent="0.3"/>
    <row r="196" ht="8.25" customHeight="1" x14ac:dyDescent="0.3"/>
    <row r="197" ht="8.25" customHeight="1" x14ac:dyDescent="0.3"/>
    <row r="198" ht="8.25" customHeight="1" x14ac:dyDescent="0.3"/>
    <row r="199" ht="8.25" customHeight="1" x14ac:dyDescent="0.3"/>
    <row r="200" ht="8.25" customHeight="1" x14ac:dyDescent="0.3"/>
    <row r="201" ht="8.25" customHeight="1" x14ac:dyDescent="0.3"/>
    <row r="202" ht="8.25" customHeight="1" x14ac:dyDescent="0.3"/>
    <row r="203" ht="8.25" customHeight="1" x14ac:dyDescent="0.3"/>
    <row r="204" ht="8.25" customHeight="1" x14ac:dyDescent="0.3"/>
    <row r="205" ht="8.25" customHeight="1" x14ac:dyDescent="0.3"/>
    <row r="206" ht="8.25" customHeight="1" x14ac:dyDescent="0.3"/>
    <row r="207" ht="8.25" customHeight="1" x14ac:dyDescent="0.3"/>
    <row r="208" ht="8.25" customHeight="1" x14ac:dyDescent="0.3"/>
    <row r="209" ht="8.25" customHeight="1" x14ac:dyDescent="0.3"/>
    <row r="210" ht="8.25" customHeight="1" x14ac:dyDescent="0.3"/>
    <row r="211" ht="8.25" customHeight="1" x14ac:dyDescent="0.3"/>
    <row r="212" ht="8.25" customHeight="1" x14ac:dyDescent="0.3"/>
    <row r="213" ht="8.25" customHeight="1" x14ac:dyDescent="0.3"/>
    <row r="214" ht="8.25" customHeight="1" x14ac:dyDescent="0.3"/>
    <row r="215" ht="8.25" customHeight="1" x14ac:dyDescent="0.3"/>
    <row r="216" ht="8.25" customHeight="1" x14ac:dyDescent="0.3"/>
    <row r="217" ht="8.25" customHeight="1" x14ac:dyDescent="0.3"/>
    <row r="218" ht="8.25" customHeight="1" x14ac:dyDescent="0.3"/>
    <row r="219" ht="8.25" customHeight="1" x14ac:dyDescent="0.3"/>
    <row r="220" ht="8.25" customHeight="1" x14ac:dyDescent="0.3"/>
    <row r="221" ht="8.25" customHeight="1" x14ac:dyDescent="0.3"/>
    <row r="222" ht="8.25" customHeight="1" x14ac:dyDescent="0.3"/>
    <row r="223" ht="8.25" customHeight="1" x14ac:dyDescent="0.3"/>
    <row r="224" ht="8.25" customHeight="1" x14ac:dyDescent="0.3"/>
    <row r="225" ht="8.25" customHeight="1" x14ac:dyDescent="0.3"/>
    <row r="226" ht="8.25" customHeight="1" x14ac:dyDescent="0.3"/>
    <row r="227" ht="8.25" customHeight="1" x14ac:dyDescent="0.3"/>
    <row r="228" ht="8.25" customHeight="1" x14ac:dyDescent="0.3"/>
    <row r="229" ht="8.25" customHeight="1" x14ac:dyDescent="0.3"/>
    <row r="230" ht="8.25" customHeight="1" x14ac:dyDescent="0.3"/>
    <row r="231" ht="8.25" customHeight="1" x14ac:dyDescent="0.3"/>
    <row r="232" ht="8.25" customHeight="1" x14ac:dyDescent="0.3"/>
    <row r="233" ht="8.25" customHeight="1" x14ac:dyDescent="0.3"/>
    <row r="234" ht="8.25" customHeight="1" x14ac:dyDescent="0.3"/>
    <row r="235" ht="8.25" customHeight="1" x14ac:dyDescent="0.3"/>
    <row r="236" ht="8.25" customHeight="1" x14ac:dyDescent="0.3"/>
    <row r="237" ht="8.25" customHeight="1" x14ac:dyDescent="0.3"/>
    <row r="238" ht="8.25" customHeight="1" x14ac:dyDescent="0.3"/>
    <row r="239" ht="8.25" customHeight="1" x14ac:dyDescent="0.3"/>
    <row r="240" ht="8.25" customHeight="1" x14ac:dyDescent="0.3"/>
    <row r="241" ht="8.25" customHeight="1" x14ac:dyDescent="0.3"/>
    <row r="242" ht="8.25" customHeight="1" x14ac:dyDescent="0.3"/>
    <row r="243" ht="8.25" customHeight="1" x14ac:dyDescent="0.3"/>
    <row r="244" ht="8.25" customHeight="1" x14ac:dyDescent="0.3"/>
    <row r="245" ht="8.25" customHeight="1" x14ac:dyDescent="0.3"/>
    <row r="246" ht="8.25" customHeight="1" x14ac:dyDescent="0.3"/>
    <row r="247" ht="8.25" customHeight="1" x14ac:dyDescent="0.3"/>
    <row r="248" ht="8.25" customHeight="1" x14ac:dyDescent="0.3"/>
    <row r="249" ht="8.25" customHeight="1" x14ac:dyDescent="0.3"/>
    <row r="250" ht="8.25" customHeight="1" x14ac:dyDescent="0.3"/>
    <row r="251" ht="8.25" customHeight="1" x14ac:dyDescent="0.3"/>
    <row r="252" ht="8.25" customHeight="1" x14ac:dyDescent="0.3"/>
    <row r="253" ht="8.25" customHeight="1" x14ac:dyDescent="0.3"/>
    <row r="254" ht="8.25" customHeight="1" x14ac:dyDescent="0.3"/>
    <row r="255" ht="8.25" customHeight="1" x14ac:dyDescent="0.3"/>
    <row r="256" ht="8.25" customHeight="1" x14ac:dyDescent="0.3"/>
    <row r="257" ht="8.25" customHeight="1" x14ac:dyDescent="0.3"/>
    <row r="258" ht="8.25" customHeight="1" x14ac:dyDescent="0.3"/>
    <row r="259" ht="8.25" customHeight="1" x14ac:dyDescent="0.3"/>
    <row r="260" ht="8.25" customHeight="1" x14ac:dyDescent="0.3"/>
    <row r="261" ht="8.25" customHeight="1" x14ac:dyDescent="0.3"/>
    <row r="262" ht="8.25" customHeight="1" x14ac:dyDescent="0.3"/>
    <row r="263" ht="8.25" customHeight="1" x14ac:dyDescent="0.3"/>
    <row r="264" ht="8.25" customHeight="1" x14ac:dyDescent="0.3"/>
    <row r="265" ht="8.25" customHeight="1" x14ac:dyDescent="0.3"/>
    <row r="266" ht="8.25" customHeight="1" x14ac:dyDescent="0.3"/>
    <row r="267" ht="8.25" customHeight="1" x14ac:dyDescent="0.3"/>
    <row r="268" ht="8.25" customHeight="1" x14ac:dyDescent="0.3"/>
    <row r="269" ht="8.25" customHeight="1" x14ac:dyDescent="0.3"/>
    <row r="270" ht="8.25" customHeight="1" x14ac:dyDescent="0.3"/>
    <row r="271" ht="8.25" customHeight="1" x14ac:dyDescent="0.3"/>
    <row r="272" ht="8.25" customHeight="1" x14ac:dyDescent="0.3"/>
    <row r="273" ht="8.25" customHeight="1" x14ac:dyDescent="0.3"/>
    <row r="274" ht="8.25" customHeight="1" x14ac:dyDescent="0.3"/>
    <row r="275" ht="8.25" customHeight="1" x14ac:dyDescent="0.3"/>
    <row r="276" ht="8.25" customHeight="1" x14ac:dyDescent="0.3"/>
    <row r="277" ht="8.25" customHeight="1" x14ac:dyDescent="0.3"/>
    <row r="278" ht="8.25" customHeight="1" x14ac:dyDescent="0.3"/>
    <row r="279" ht="8.25" customHeight="1" x14ac:dyDescent="0.3"/>
    <row r="280" ht="8.25" customHeight="1" x14ac:dyDescent="0.3"/>
    <row r="281" ht="8.25" customHeight="1" x14ac:dyDescent="0.3"/>
    <row r="282" ht="8.25" customHeight="1" x14ac:dyDescent="0.3"/>
    <row r="283" ht="8.25" customHeight="1" x14ac:dyDescent="0.3"/>
    <row r="284" ht="8.25" customHeight="1" x14ac:dyDescent="0.3"/>
    <row r="285" ht="8.25" customHeight="1" x14ac:dyDescent="0.3"/>
    <row r="286" ht="8.25" customHeight="1" x14ac:dyDescent="0.3"/>
    <row r="287" ht="8.25" customHeight="1" x14ac:dyDescent="0.3"/>
    <row r="288" ht="8.25" customHeight="1" x14ac:dyDescent="0.3"/>
    <row r="289" ht="8.25" customHeight="1" x14ac:dyDescent="0.3"/>
    <row r="290" ht="8.25" customHeight="1" x14ac:dyDescent="0.3"/>
    <row r="291" ht="8.25" customHeight="1" x14ac:dyDescent="0.3"/>
    <row r="292" ht="8.25" customHeight="1" x14ac:dyDescent="0.3"/>
    <row r="293" ht="8.25" customHeight="1" x14ac:dyDescent="0.3"/>
    <row r="294" ht="8.25" customHeight="1" x14ac:dyDescent="0.3"/>
    <row r="295" ht="8.25" customHeight="1" x14ac:dyDescent="0.3"/>
    <row r="296" ht="8.25" customHeight="1" x14ac:dyDescent="0.3"/>
    <row r="297" ht="8.25" customHeight="1" x14ac:dyDescent="0.3"/>
    <row r="298" ht="8.25" customHeight="1" x14ac:dyDescent="0.3"/>
    <row r="299" ht="8.25" customHeight="1" x14ac:dyDescent="0.3"/>
    <row r="300" ht="8.25" customHeight="1" x14ac:dyDescent="0.3"/>
    <row r="301" ht="8.25" customHeight="1" x14ac:dyDescent="0.3"/>
    <row r="302" ht="8.25" customHeight="1" x14ac:dyDescent="0.3"/>
    <row r="303" ht="8.25" customHeight="1" x14ac:dyDescent="0.3"/>
    <row r="304" ht="8.25" customHeight="1" x14ac:dyDescent="0.3"/>
    <row r="305" ht="8.25" customHeight="1" x14ac:dyDescent="0.3"/>
    <row r="306" ht="8.25" customHeight="1" x14ac:dyDescent="0.3"/>
    <row r="307" ht="8.25" customHeight="1" x14ac:dyDescent="0.3"/>
    <row r="308" ht="8.25" customHeight="1" x14ac:dyDescent="0.3"/>
    <row r="309" ht="8.25" customHeight="1" x14ac:dyDescent="0.3"/>
    <row r="310" ht="8.25" customHeight="1" x14ac:dyDescent="0.3"/>
    <row r="311" ht="8.25" customHeight="1" x14ac:dyDescent="0.3"/>
    <row r="312" ht="8.25" customHeight="1" x14ac:dyDescent="0.3"/>
    <row r="313" ht="8.25" customHeight="1" x14ac:dyDescent="0.3"/>
    <row r="314" ht="8.25" customHeight="1" x14ac:dyDescent="0.3"/>
    <row r="315" ht="8.25" customHeight="1" x14ac:dyDescent="0.3"/>
    <row r="316" ht="8.25" customHeight="1" x14ac:dyDescent="0.3"/>
    <row r="317" ht="8.25" customHeight="1" x14ac:dyDescent="0.3"/>
    <row r="318" ht="8.25" customHeight="1" x14ac:dyDescent="0.3"/>
    <row r="319" ht="8.25" customHeight="1" x14ac:dyDescent="0.3"/>
    <row r="320" ht="8.25" customHeight="1" x14ac:dyDescent="0.3"/>
    <row r="321" ht="8.25" customHeight="1" x14ac:dyDescent="0.3"/>
    <row r="322" ht="8.25" customHeight="1" x14ac:dyDescent="0.3"/>
    <row r="323" ht="8.25" customHeight="1" x14ac:dyDescent="0.3"/>
    <row r="324" ht="8.25" customHeight="1" x14ac:dyDescent="0.3"/>
    <row r="325" ht="8.25" customHeight="1" x14ac:dyDescent="0.3"/>
    <row r="326" ht="8.25" customHeight="1" x14ac:dyDescent="0.3"/>
    <row r="327" ht="8.25" customHeight="1" x14ac:dyDescent="0.3"/>
    <row r="328" ht="8.25" customHeight="1" x14ac:dyDescent="0.3"/>
    <row r="329" ht="8.25" customHeight="1" x14ac:dyDescent="0.3"/>
    <row r="330" ht="8.25" customHeight="1" x14ac:dyDescent="0.3"/>
    <row r="331" ht="8.25" customHeight="1" x14ac:dyDescent="0.3"/>
    <row r="332" ht="8.25" customHeight="1" x14ac:dyDescent="0.3"/>
    <row r="333" ht="8.25" customHeight="1" x14ac:dyDescent="0.3"/>
    <row r="334" ht="8.25" customHeight="1" x14ac:dyDescent="0.3"/>
    <row r="335" ht="8.25" customHeight="1" x14ac:dyDescent="0.3"/>
    <row r="336" ht="8.25" customHeight="1" x14ac:dyDescent="0.3"/>
    <row r="337" ht="8.25" customHeight="1" x14ac:dyDescent="0.3"/>
    <row r="338" ht="8.25" customHeight="1" x14ac:dyDescent="0.3"/>
    <row r="339" ht="8.25" customHeight="1" x14ac:dyDescent="0.3"/>
    <row r="340" ht="8.25" customHeight="1" x14ac:dyDescent="0.3"/>
    <row r="341" ht="8.25" customHeight="1" x14ac:dyDescent="0.3"/>
    <row r="342" ht="8.25" customHeight="1" x14ac:dyDescent="0.3"/>
    <row r="343" ht="8.25" customHeight="1" x14ac:dyDescent="0.3"/>
    <row r="344" ht="8.25" customHeight="1" x14ac:dyDescent="0.3"/>
    <row r="345" ht="8.25" customHeight="1" x14ac:dyDescent="0.3"/>
    <row r="346" ht="8.25" customHeight="1" x14ac:dyDescent="0.3"/>
    <row r="347" ht="8.25" customHeight="1" x14ac:dyDescent="0.3"/>
    <row r="348" ht="8.25" customHeight="1" x14ac:dyDescent="0.3"/>
    <row r="349" ht="8.25" customHeight="1" x14ac:dyDescent="0.3"/>
    <row r="350" ht="8.25" customHeight="1" x14ac:dyDescent="0.3"/>
    <row r="351" ht="8.25" customHeight="1" x14ac:dyDescent="0.3"/>
    <row r="352" ht="8.25" customHeight="1" x14ac:dyDescent="0.3"/>
    <row r="353" ht="8.25" customHeight="1" x14ac:dyDescent="0.3"/>
    <row r="354" ht="8.25" customHeight="1" x14ac:dyDescent="0.3"/>
    <row r="355" ht="8.25" customHeight="1" x14ac:dyDescent="0.3"/>
    <row r="356" ht="8.25" customHeight="1" x14ac:dyDescent="0.3"/>
    <row r="357" ht="8.25" customHeight="1" x14ac:dyDescent="0.3"/>
    <row r="358" ht="8.25" customHeight="1" x14ac:dyDescent="0.3"/>
    <row r="359" ht="8.25" customHeight="1" x14ac:dyDescent="0.3"/>
    <row r="360" ht="8.25" customHeight="1" x14ac:dyDescent="0.3"/>
    <row r="361" ht="8.25" customHeight="1" x14ac:dyDescent="0.3"/>
    <row r="362" ht="8.25" customHeight="1" x14ac:dyDescent="0.3"/>
    <row r="363" ht="8.25" customHeight="1" x14ac:dyDescent="0.3"/>
    <row r="364" ht="8.25" customHeight="1" x14ac:dyDescent="0.3"/>
    <row r="365" ht="8.25" customHeight="1" x14ac:dyDescent="0.3"/>
    <row r="366" ht="8.25" customHeight="1" x14ac:dyDescent="0.3"/>
    <row r="367" ht="8.25" customHeight="1" x14ac:dyDescent="0.3"/>
    <row r="368" ht="8.25" customHeight="1" x14ac:dyDescent="0.3"/>
    <row r="369" ht="8.25" customHeight="1" x14ac:dyDescent="0.3"/>
    <row r="370" ht="8.25" customHeight="1" x14ac:dyDescent="0.3"/>
    <row r="371" ht="8.25" customHeight="1" x14ac:dyDescent="0.3"/>
    <row r="372" ht="8.25" customHeight="1" x14ac:dyDescent="0.3"/>
    <row r="373" ht="8.25" customHeight="1" x14ac:dyDescent="0.3"/>
    <row r="374" ht="8.25" customHeight="1" x14ac:dyDescent="0.3"/>
    <row r="375" ht="8.25" customHeight="1" x14ac:dyDescent="0.3"/>
    <row r="376" ht="8.25" customHeight="1" x14ac:dyDescent="0.3"/>
    <row r="377" ht="8.25" customHeight="1" x14ac:dyDescent="0.3"/>
    <row r="378" ht="8.25" customHeight="1" x14ac:dyDescent="0.3"/>
    <row r="379" ht="8.25" customHeight="1" x14ac:dyDescent="0.3"/>
    <row r="380" ht="8.25" customHeight="1" x14ac:dyDescent="0.3"/>
    <row r="381" ht="8.25" customHeight="1" x14ac:dyDescent="0.3"/>
    <row r="382" ht="8.25" customHeight="1" x14ac:dyDescent="0.3"/>
    <row r="383" ht="8.25" customHeight="1" x14ac:dyDescent="0.3"/>
    <row r="384" ht="8.25" customHeight="1" x14ac:dyDescent="0.3"/>
    <row r="385" ht="8.25" customHeight="1" x14ac:dyDescent="0.3"/>
    <row r="386" ht="8.25" customHeight="1" x14ac:dyDescent="0.3"/>
    <row r="387" ht="8.25" customHeight="1" x14ac:dyDescent="0.3"/>
    <row r="388" ht="8.25" customHeight="1" x14ac:dyDescent="0.3"/>
    <row r="389" ht="8.25" customHeight="1" x14ac:dyDescent="0.3"/>
    <row r="390" ht="8.25" customHeight="1" x14ac:dyDescent="0.3"/>
    <row r="391" ht="8.25" customHeight="1" x14ac:dyDescent="0.3"/>
    <row r="392" ht="8.25" customHeight="1" x14ac:dyDescent="0.3"/>
    <row r="393" ht="8.25" customHeight="1" x14ac:dyDescent="0.3"/>
    <row r="394" ht="8.25" customHeight="1" x14ac:dyDescent="0.3"/>
    <row r="395" ht="8.25" customHeight="1" x14ac:dyDescent="0.3"/>
    <row r="396" ht="8.25" customHeight="1" x14ac:dyDescent="0.3"/>
    <row r="397" ht="8.25" customHeight="1" x14ac:dyDescent="0.3"/>
    <row r="398" ht="8.25" customHeight="1" x14ac:dyDescent="0.3"/>
    <row r="399" ht="8.25" customHeight="1" x14ac:dyDescent="0.3"/>
    <row r="400" ht="8.25" customHeight="1" x14ac:dyDescent="0.3"/>
    <row r="401" ht="8.25" customHeight="1" x14ac:dyDescent="0.3"/>
    <row r="402" ht="8.25" customHeight="1" x14ac:dyDescent="0.3"/>
    <row r="403" ht="8.25" customHeight="1" x14ac:dyDescent="0.3"/>
    <row r="404" ht="8.25" customHeight="1" x14ac:dyDescent="0.3"/>
    <row r="405" ht="8.25" customHeight="1" x14ac:dyDescent="0.3"/>
    <row r="406" ht="8.25" customHeight="1" x14ac:dyDescent="0.3"/>
    <row r="407" ht="8.25" customHeight="1" x14ac:dyDescent="0.3"/>
    <row r="408" ht="8.25" customHeight="1" x14ac:dyDescent="0.3"/>
    <row r="409" ht="8.25" customHeight="1" x14ac:dyDescent="0.3"/>
    <row r="410" ht="8.25" customHeight="1" x14ac:dyDescent="0.3"/>
    <row r="411" ht="8.25" customHeight="1" x14ac:dyDescent="0.3"/>
    <row r="412" ht="8.25" customHeight="1" x14ac:dyDescent="0.3"/>
    <row r="413" ht="8.25" customHeight="1" x14ac:dyDescent="0.3"/>
    <row r="414" ht="8.25" customHeight="1" x14ac:dyDescent="0.3"/>
    <row r="415" ht="8.25" customHeight="1" x14ac:dyDescent="0.3"/>
    <row r="416" ht="8.25" customHeight="1" x14ac:dyDescent="0.3"/>
    <row r="417" ht="8.25" customHeight="1" x14ac:dyDescent="0.3"/>
    <row r="418" ht="8.25" customHeight="1" x14ac:dyDescent="0.3"/>
    <row r="419" ht="8.25" customHeight="1" x14ac:dyDescent="0.3"/>
    <row r="420" ht="8.25" customHeight="1" x14ac:dyDescent="0.3"/>
    <row r="421" ht="8.25" customHeight="1" x14ac:dyDescent="0.3"/>
    <row r="422" ht="8.25" customHeight="1" x14ac:dyDescent="0.3"/>
    <row r="423" ht="8.25" customHeight="1" x14ac:dyDescent="0.3"/>
    <row r="424" ht="8.25" customHeight="1" x14ac:dyDescent="0.3"/>
    <row r="425" ht="8.25" customHeight="1" x14ac:dyDescent="0.3"/>
    <row r="426" ht="8.25" customHeight="1" x14ac:dyDescent="0.3"/>
    <row r="427" ht="8.25" customHeight="1" x14ac:dyDescent="0.3"/>
    <row r="428" ht="8.25" customHeight="1" x14ac:dyDescent="0.3"/>
    <row r="429" ht="8.25" customHeight="1" x14ac:dyDescent="0.3"/>
    <row r="430" ht="8.25" customHeight="1" x14ac:dyDescent="0.3"/>
    <row r="431" ht="8.25" customHeight="1" x14ac:dyDescent="0.3"/>
    <row r="432" ht="8.25" customHeight="1" x14ac:dyDescent="0.3"/>
    <row r="433" ht="8.25" customHeight="1" x14ac:dyDescent="0.3"/>
    <row r="434" ht="8.25" customHeight="1" x14ac:dyDescent="0.3"/>
    <row r="435" ht="8.25" customHeight="1" x14ac:dyDescent="0.3"/>
    <row r="436" ht="8.25" customHeight="1" x14ac:dyDescent="0.3"/>
    <row r="437" ht="8.25" customHeight="1" x14ac:dyDescent="0.3"/>
    <row r="438" ht="8.25" customHeight="1" x14ac:dyDescent="0.3"/>
    <row r="439" ht="8.25" customHeight="1" x14ac:dyDescent="0.3"/>
    <row r="440" ht="8.25" customHeight="1" x14ac:dyDescent="0.3"/>
    <row r="441" ht="8.25" customHeight="1" x14ac:dyDescent="0.3"/>
    <row r="442" ht="8.25" customHeight="1" x14ac:dyDescent="0.3"/>
    <row r="443" ht="8.25" customHeight="1" x14ac:dyDescent="0.3"/>
    <row r="444" ht="8.25" customHeight="1" x14ac:dyDescent="0.3"/>
    <row r="445" ht="8.25" customHeight="1" x14ac:dyDescent="0.3"/>
    <row r="446" ht="8.25" customHeight="1" x14ac:dyDescent="0.3"/>
    <row r="447" ht="8.25" customHeight="1" x14ac:dyDescent="0.3"/>
    <row r="448" ht="8.25" customHeight="1" x14ac:dyDescent="0.3"/>
    <row r="449" ht="8.25" customHeight="1" x14ac:dyDescent="0.3"/>
    <row r="450" ht="8.25" customHeight="1" x14ac:dyDescent="0.3"/>
    <row r="451" ht="8.25" customHeight="1" x14ac:dyDescent="0.3"/>
    <row r="452" ht="8.25" customHeight="1" x14ac:dyDescent="0.3"/>
    <row r="453" ht="8.25" customHeight="1" x14ac:dyDescent="0.3"/>
    <row r="454" ht="8.25" customHeight="1" x14ac:dyDescent="0.3"/>
    <row r="455" ht="8.25" customHeight="1" x14ac:dyDescent="0.3"/>
    <row r="456" ht="8.25" customHeight="1" x14ac:dyDescent="0.3"/>
    <row r="457" ht="8.25" customHeight="1" x14ac:dyDescent="0.3"/>
    <row r="458" ht="8.25" customHeight="1" x14ac:dyDescent="0.3"/>
    <row r="459" ht="8.25" customHeight="1" x14ac:dyDescent="0.3"/>
    <row r="460" ht="8.25" customHeight="1" x14ac:dyDescent="0.3"/>
    <row r="461" ht="8.25" customHeight="1" x14ac:dyDescent="0.3"/>
    <row r="462" ht="8.25" customHeight="1" x14ac:dyDescent="0.3"/>
    <row r="463" ht="8.25" customHeight="1" x14ac:dyDescent="0.3"/>
    <row r="464" ht="8.25" customHeight="1" x14ac:dyDescent="0.3"/>
    <row r="465" ht="8.25" customHeight="1" x14ac:dyDescent="0.3"/>
    <row r="466" ht="8.25" customHeight="1" x14ac:dyDescent="0.3"/>
    <row r="467" ht="8.25" customHeight="1" x14ac:dyDescent="0.3"/>
    <row r="468" ht="8.25" customHeight="1" x14ac:dyDescent="0.3"/>
    <row r="469" ht="8.25" customHeight="1" x14ac:dyDescent="0.3"/>
    <row r="470" ht="8.25" customHeight="1" x14ac:dyDescent="0.3"/>
    <row r="471" ht="8.25" customHeight="1" x14ac:dyDescent="0.3"/>
    <row r="472" ht="8.25" customHeight="1" x14ac:dyDescent="0.3"/>
    <row r="473" ht="8.25" customHeight="1" x14ac:dyDescent="0.3"/>
    <row r="474" ht="8.25" customHeight="1" x14ac:dyDescent="0.3"/>
    <row r="475" ht="8.25" customHeight="1" x14ac:dyDescent="0.3"/>
    <row r="476" ht="8.25" customHeight="1" x14ac:dyDescent="0.3"/>
    <row r="477" ht="8.25" customHeight="1" x14ac:dyDescent="0.3"/>
    <row r="478" ht="8.25" customHeight="1" x14ac:dyDescent="0.3"/>
    <row r="479" ht="8.25" customHeight="1" x14ac:dyDescent="0.3"/>
    <row r="480" ht="8.25" customHeight="1" x14ac:dyDescent="0.3"/>
    <row r="481" ht="8.25" customHeight="1" x14ac:dyDescent="0.3"/>
    <row r="482" ht="8.25" customHeight="1" x14ac:dyDescent="0.3"/>
    <row r="483" ht="8.25" customHeight="1" x14ac:dyDescent="0.3"/>
    <row r="484" ht="8.25" customHeight="1" x14ac:dyDescent="0.3"/>
    <row r="485" ht="8.25" customHeight="1" x14ac:dyDescent="0.3"/>
    <row r="486" ht="8.25" customHeight="1" x14ac:dyDescent="0.3"/>
    <row r="487" ht="8.25" customHeight="1" x14ac:dyDescent="0.3"/>
    <row r="488" ht="8.25" customHeight="1" x14ac:dyDescent="0.3"/>
    <row r="489" ht="8.25" customHeight="1" x14ac:dyDescent="0.3"/>
    <row r="490" ht="8.25" customHeight="1" x14ac:dyDescent="0.3"/>
    <row r="491" ht="8.25" customHeight="1" x14ac:dyDescent="0.3"/>
    <row r="492" ht="8.25" customHeight="1" x14ac:dyDescent="0.3"/>
    <row r="493" ht="8.25" customHeight="1" x14ac:dyDescent="0.3"/>
    <row r="494" ht="8.25" customHeight="1" x14ac:dyDescent="0.3"/>
    <row r="495" ht="8.25" customHeight="1" x14ac:dyDescent="0.3"/>
    <row r="496" ht="8.25" customHeight="1" x14ac:dyDescent="0.3"/>
    <row r="497" ht="8.25" customHeight="1" x14ac:dyDescent="0.3"/>
    <row r="498" ht="8.25" customHeight="1" x14ac:dyDescent="0.3"/>
    <row r="499" ht="8.25" customHeight="1" x14ac:dyDescent="0.3"/>
    <row r="500" ht="8.25" customHeight="1" x14ac:dyDescent="0.3"/>
    <row r="501" ht="8.25" customHeight="1" x14ac:dyDescent="0.3"/>
    <row r="502" ht="8.25" customHeight="1" x14ac:dyDescent="0.3"/>
    <row r="503" ht="8.25" customHeight="1" x14ac:dyDescent="0.3"/>
    <row r="504" ht="8.25" customHeight="1" x14ac:dyDescent="0.3"/>
    <row r="505" ht="8.25" customHeight="1" x14ac:dyDescent="0.3"/>
    <row r="506" ht="8.25" customHeight="1" x14ac:dyDescent="0.3"/>
    <row r="507" ht="8.25" customHeight="1" x14ac:dyDescent="0.3"/>
    <row r="508" ht="8.25" customHeight="1" x14ac:dyDescent="0.3"/>
    <row r="509" ht="8.25" customHeight="1" x14ac:dyDescent="0.3"/>
    <row r="510" ht="8.25" customHeight="1" x14ac:dyDescent="0.3"/>
    <row r="511" ht="8.25" customHeight="1" x14ac:dyDescent="0.3"/>
    <row r="512" ht="8.25" customHeight="1" x14ac:dyDescent="0.3"/>
    <row r="513" ht="8.25" customHeight="1" x14ac:dyDescent="0.3"/>
    <row r="514" ht="8.25" customHeight="1" x14ac:dyDescent="0.3"/>
    <row r="515" ht="8.25" customHeight="1" x14ac:dyDescent="0.3"/>
    <row r="516" ht="8.25" customHeight="1" x14ac:dyDescent="0.3"/>
    <row r="517" ht="8.25" customHeight="1" x14ac:dyDescent="0.3"/>
    <row r="518" ht="8.25" customHeight="1" x14ac:dyDescent="0.3"/>
    <row r="519" ht="8.25" customHeight="1" x14ac:dyDescent="0.3"/>
    <row r="520" ht="8.25" customHeight="1" x14ac:dyDescent="0.3"/>
    <row r="521" ht="8.25" customHeight="1" x14ac:dyDescent="0.3"/>
    <row r="522" ht="8.25" customHeight="1" x14ac:dyDescent="0.3"/>
    <row r="523" ht="8.25" customHeight="1" x14ac:dyDescent="0.3"/>
    <row r="524" ht="8.25" customHeight="1" x14ac:dyDescent="0.3"/>
    <row r="525" ht="8.25" customHeight="1" x14ac:dyDescent="0.3"/>
    <row r="526" ht="8.25" customHeight="1" x14ac:dyDescent="0.3"/>
    <row r="527" ht="8.25" customHeight="1" x14ac:dyDescent="0.3"/>
    <row r="528" ht="8.25" customHeight="1" x14ac:dyDescent="0.3"/>
    <row r="529" ht="8.25" customHeight="1" x14ac:dyDescent="0.3"/>
    <row r="530" ht="8.25" customHeight="1" x14ac:dyDescent="0.3"/>
    <row r="531" ht="8.25" customHeight="1" x14ac:dyDescent="0.3"/>
    <row r="532" ht="8.25" customHeight="1" x14ac:dyDescent="0.3"/>
    <row r="533" ht="8.25" customHeight="1" x14ac:dyDescent="0.3"/>
    <row r="534" ht="8.25" customHeight="1" x14ac:dyDescent="0.3"/>
    <row r="535" ht="8.25" customHeight="1" x14ac:dyDescent="0.3"/>
    <row r="536" ht="8.25" customHeight="1" x14ac:dyDescent="0.3"/>
    <row r="537" ht="8.25" customHeight="1" x14ac:dyDescent="0.3"/>
    <row r="538" ht="8.25" customHeight="1" x14ac:dyDescent="0.3"/>
    <row r="539" ht="8.25" customHeight="1" x14ac:dyDescent="0.3"/>
    <row r="540" ht="8.25" customHeight="1" x14ac:dyDescent="0.3"/>
    <row r="541" ht="8.25" customHeight="1" x14ac:dyDescent="0.3"/>
    <row r="542" ht="8.25" customHeight="1" x14ac:dyDescent="0.3"/>
    <row r="543" ht="8.25" customHeight="1" x14ac:dyDescent="0.3"/>
    <row r="544" ht="8.25" customHeight="1" x14ac:dyDescent="0.3"/>
    <row r="545" ht="8.25" customHeight="1" x14ac:dyDescent="0.3"/>
    <row r="546" ht="8.25" customHeight="1" x14ac:dyDescent="0.3"/>
    <row r="547" ht="8.25" customHeight="1" x14ac:dyDescent="0.3"/>
    <row r="548" ht="8.25" customHeight="1" x14ac:dyDescent="0.3"/>
    <row r="549" ht="8.25" customHeight="1" x14ac:dyDescent="0.3"/>
    <row r="550" ht="8.25" customHeight="1" x14ac:dyDescent="0.3"/>
    <row r="551" ht="8.25" customHeight="1" x14ac:dyDescent="0.3"/>
    <row r="552" ht="8.25" customHeight="1" x14ac:dyDescent="0.3"/>
    <row r="553" ht="8.25" customHeight="1" x14ac:dyDescent="0.3"/>
    <row r="554" ht="8.25" customHeight="1" x14ac:dyDescent="0.3"/>
    <row r="555" ht="8.25" customHeight="1" x14ac:dyDescent="0.3"/>
    <row r="556" ht="8.25" customHeight="1" x14ac:dyDescent="0.3"/>
    <row r="557" ht="8.25" customHeight="1" x14ac:dyDescent="0.3"/>
    <row r="558" ht="8.25" customHeight="1" x14ac:dyDescent="0.3"/>
    <row r="559" ht="8.25" customHeight="1" x14ac:dyDescent="0.3"/>
    <row r="560" ht="8.25" customHeight="1" x14ac:dyDescent="0.3"/>
    <row r="561" ht="8.25" customHeight="1" x14ac:dyDescent="0.3"/>
    <row r="562" ht="8.25" customHeight="1" x14ac:dyDescent="0.3"/>
    <row r="563" ht="8.25" customHeight="1" x14ac:dyDescent="0.3"/>
    <row r="564" ht="8.25" customHeight="1" x14ac:dyDescent="0.3"/>
    <row r="565" ht="8.25" customHeight="1" x14ac:dyDescent="0.3"/>
    <row r="566" ht="8.25" customHeight="1" x14ac:dyDescent="0.3"/>
    <row r="567" ht="8.25" customHeight="1" x14ac:dyDescent="0.3"/>
    <row r="568" ht="8.25" customHeight="1" x14ac:dyDescent="0.3"/>
    <row r="569" ht="8.25" customHeight="1" x14ac:dyDescent="0.3"/>
    <row r="570" ht="8.25" customHeight="1" x14ac:dyDescent="0.3"/>
    <row r="571" ht="8.25" customHeight="1" x14ac:dyDescent="0.3"/>
    <row r="572" ht="8.25" customHeight="1" x14ac:dyDescent="0.3"/>
    <row r="573" ht="8.25" customHeight="1" x14ac:dyDescent="0.3"/>
    <row r="574" ht="8.25" customHeight="1" x14ac:dyDescent="0.3"/>
    <row r="575" ht="8.25" customHeight="1" x14ac:dyDescent="0.3"/>
    <row r="576" ht="8.25" customHeight="1" x14ac:dyDescent="0.3"/>
    <row r="577" ht="8.25" customHeight="1" x14ac:dyDescent="0.3"/>
    <row r="578" ht="8.25" customHeight="1" x14ac:dyDescent="0.3"/>
    <row r="579" ht="8.25" customHeight="1" x14ac:dyDescent="0.3"/>
    <row r="580" ht="8.25" customHeight="1" x14ac:dyDescent="0.3"/>
    <row r="581" ht="8.25" customHeight="1" x14ac:dyDescent="0.3"/>
    <row r="582" ht="8.25" customHeight="1" x14ac:dyDescent="0.3"/>
    <row r="583" ht="8.25" customHeight="1" x14ac:dyDescent="0.3"/>
    <row r="584" ht="8.25" customHeight="1" x14ac:dyDescent="0.3"/>
    <row r="585" ht="8.25" customHeight="1" x14ac:dyDescent="0.3"/>
    <row r="586" ht="8.25" customHeight="1" x14ac:dyDescent="0.3"/>
    <row r="587" ht="8.25" customHeight="1" x14ac:dyDescent="0.3"/>
    <row r="588" ht="8.25" customHeight="1" x14ac:dyDescent="0.3"/>
    <row r="589" ht="8.25" customHeight="1" x14ac:dyDescent="0.3"/>
    <row r="590" ht="8.25" customHeight="1" x14ac:dyDescent="0.3"/>
    <row r="591" ht="8.25" customHeight="1" x14ac:dyDescent="0.3"/>
    <row r="592" ht="8.25" customHeight="1" x14ac:dyDescent="0.3"/>
    <row r="593" ht="8.25" customHeight="1" x14ac:dyDescent="0.3"/>
    <row r="594" ht="8.25" customHeight="1" x14ac:dyDescent="0.3"/>
    <row r="595" ht="8.25" customHeight="1" x14ac:dyDescent="0.3"/>
    <row r="596" ht="8.25" customHeight="1" x14ac:dyDescent="0.3"/>
    <row r="597" ht="8.25" customHeight="1" x14ac:dyDescent="0.3"/>
    <row r="598" ht="8.25" customHeight="1" x14ac:dyDescent="0.3"/>
    <row r="599" ht="8.25" customHeight="1" x14ac:dyDescent="0.3"/>
    <row r="600" ht="8.25" customHeight="1" x14ac:dyDescent="0.3"/>
    <row r="601" ht="8.25" customHeight="1" x14ac:dyDescent="0.3"/>
    <row r="602" ht="8.25" customHeight="1" x14ac:dyDescent="0.3"/>
    <row r="603" ht="8.25" customHeight="1" x14ac:dyDescent="0.3"/>
    <row r="604" ht="8.25" customHeight="1" x14ac:dyDescent="0.3"/>
    <row r="605" ht="8.25" customHeight="1" x14ac:dyDescent="0.3"/>
    <row r="606" ht="8.25" customHeight="1" x14ac:dyDescent="0.3"/>
    <row r="607" ht="8.25" customHeight="1" x14ac:dyDescent="0.3"/>
    <row r="608" ht="8.25" customHeight="1" x14ac:dyDescent="0.3"/>
    <row r="609" ht="8.25" customHeight="1" x14ac:dyDescent="0.3"/>
    <row r="610" ht="8.25" customHeight="1" x14ac:dyDescent="0.3"/>
    <row r="611" ht="8.25" customHeight="1" x14ac:dyDescent="0.3"/>
    <row r="612" ht="8.25" customHeight="1" x14ac:dyDescent="0.3"/>
    <row r="613" ht="8.25" customHeight="1" x14ac:dyDescent="0.3"/>
    <row r="614" ht="8.25" customHeight="1" x14ac:dyDescent="0.3"/>
    <row r="615" ht="8.25" customHeight="1" x14ac:dyDescent="0.3"/>
    <row r="616" ht="8.25" customHeight="1" x14ac:dyDescent="0.3"/>
    <row r="617" ht="8.25" customHeight="1" x14ac:dyDescent="0.3"/>
    <row r="618" ht="8.25" customHeight="1" x14ac:dyDescent="0.3"/>
    <row r="619" ht="8.25" customHeight="1" x14ac:dyDescent="0.3"/>
    <row r="620" ht="8.25" customHeight="1" x14ac:dyDescent="0.3"/>
    <row r="621" ht="8.25" customHeight="1" x14ac:dyDescent="0.3"/>
    <row r="622" ht="8.25" customHeight="1" x14ac:dyDescent="0.3"/>
    <row r="623" ht="8.25" customHeight="1" x14ac:dyDescent="0.3"/>
    <row r="624" ht="8.25" customHeight="1" x14ac:dyDescent="0.3"/>
    <row r="625" ht="8.25" customHeight="1" x14ac:dyDescent="0.3"/>
    <row r="626" ht="8.25" customHeight="1" x14ac:dyDescent="0.3"/>
    <row r="627" ht="8.25" customHeight="1" x14ac:dyDescent="0.3"/>
    <row r="628" ht="8.25" customHeight="1" x14ac:dyDescent="0.3"/>
    <row r="629" ht="8.25" customHeight="1" x14ac:dyDescent="0.3"/>
    <row r="630" ht="8.25" customHeight="1" x14ac:dyDescent="0.3"/>
    <row r="631" ht="8.25" customHeight="1" x14ac:dyDescent="0.3"/>
    <row r="632" ht="8.25" customHeight="1" x14ac:dyDescent="0.3"/>
    <row r="633" ht="8.25" customHeight="1" x14ac:dyDescent="0.3"/>
    <row r="634" ht="8.25" customHeight="1" x14ac:dyDescent="0.3"/>
    <row r="635" ht="8.25" customHeight="1" x14ac:dyDescent="0.3"/>
    <row r="636" ht="8.25" customHeight="1" x14ac:dyDescent="0.3"/>
    <row r="637" ht="8.25" customHeight="1" x14ac:dyDescent="0.3"/>
    <row r="638" ht="8.25" customHeight="1" x14ac:dyDescent="0.3"/>
    <row r="639" ht="8.25" customHeight="1" x14ac:dyDescent="0.3"/>
    <row r="640" ht="8.25" customHeight="1" x14ac:dyDescent="0.3"/>
    <row r="641" ht="8.25" customHeight="1" x14ac:dyDescent="0.3"/>
    <row r="642" ht="8.25" customHeight="1" x14ac:dyDescent="0.3"/>
    <row r="643" ht="8.25" customHeight="1" x14ac:dyDescent="0.3"/>
    <row r="644" ht="8.25" customHeight="1" x14ac:dyDescent="0.3"/>
    <row r="645" ht="8.25" customHeight="1" x14ac:dyDescent="0.3"/>
    <row r="646" ht="8.25" customHeight="1" x14ac:dyDescent="0.3"/>
    <row r="647" ht="8.25" customHeight="1" x14ac:dyDescent="0.3"/>
    <row r="648" ht="8.25" customHeight="1" x14ac:dyDescent="0.3"/>
    <row r="649" ht="8.25" customHeight="1" x14ac:dyDescent="0.3"/>
    <row r="650" ht="8.25" customHeight="1" x14ac:dyDescent="0.3"/>
    <row r="651" ht="8.25" customHeight="1" x14ac:dyDescent="0.3"/>
    <row r="652" ht="8.25" customHeight="1" x14ac:dyDescent="0.3"/>
    <row r="653" ht="8.25" customHeight="1" x14ac:dyDescent="0.3"/>
    <row r="654" ht="8.25" customHeight="1" x14ac:dyDescent="0.3"/>
    <row r="655" ht="8.25" customHeight="1" x14ac:dyDescent="0.3"/>
    <row r="656" ht="8.25" customHeight="1" x14ac:dyDescent="0.3"/>
    <row r="657" ht="8.25" customHeight="1" x14ac:dyDescent="0.3"/>
    <row r="658" ht="8.25" customHeight="1" x14ac:dyDescent="0.3"/>
    <row r="659" ht="8.25" customHeight="1" x14ac:dyDescent="0.3"/>
    <row r="660" ht="8.25" customHeight="1" x14ac:dyDescent="0.3"/>
    <row r="661" ht="8.25" customHeight="1" x14ac:dyDescent="0.3"/>
    <row r="662" ht="8.25" customHeight="1" x14ac:dyDescent="0.3"/>
    <row r="663" ht="8.25" customHeight="1" x14ac:dyDescent="0.3"/>
    <row r="664" ht="8.25" customHeight="1" x14ac:dyDescent="0.3"/>
    <row r="665" ht="8.25" customHeight="1" x14ac:dyDescent="0.3"/>
    <row r="666" ht="8.25" customHeight="1" x14ac:dyDescent="0.3"/>
    <row r="667" ht="8.25" customHeight="1" x14ac:dyDescent="0.3"/>
    <row r="668" ht="8.25" customHeight="1" x14ac:dyDescent="0.3"/>
    <row r="669" ht="8.25" customHeight="1" x14ac:dyDescent="0.3"/>
    <row r="670" ht="8.25" customHeight="1" x14ac:dyDescent="0.3"/>
    <row r="671" ht="8.25" customHeight="1" x14ac:dyDescent="0.3"/>
    <row r="672" ht="8.25" customHeight="1" x14ac:dyDescent="0.3"/>
    <row r="673" ht="8.25" customHeight="1" x14ac:dyDescent="0.3"/>
    <row r="674" ht="8.25" customHeight="1" x14ac:dyDescent="0.3"/>
    <row r="675" ht="8.25" customHeight="1" x14ac:dyDescent="0.3"/>
    <row r="676" ht="8.25" customHeight="1" x14ac:dyDescent="0.3"/>
    <row r="677" ht="8.25" customHeight="1" x14ac:dyDescent="0.3"/>
    <row r="678" ht="8.25" customHeight="1" x14ac:dyDescent="0.3"/>
    <row r="679" ht="8.25" customHeight="1" x14ac:dyDescent="0.3"/>
    <row r="680" ht="8.25" customHeight="1" x14ac:dyDescent="0.3"/>
    <row r="681" ht="8.25" customHeight="1" x14ac:dyDescent="0.3"/>
    <row r="682" ht="8.25" customHeight="1" x14ac:dyDescent="0.3"/>
    <row r="683" ht="8.25" customHeight="1" x14ac:dyDescent="0.3"/>
    <row r="684" ht="8.25" customHeight="1" x14ac:dyDescent="0.3"/>
    <row r="685" ht="8.25" customHeight="1" x14ac:dyDescent="0.3"/>
    <row r="686" ht="8.25" customHeight="1" x14ac:dyDescent="0.3"/>
    <row r="687" ht="8.25" customHeight="1" x14ac:dyDescent="0.3"/>
    <row r="688" ht="8.25" customHeight="1" x14ac:dyDescent="0.3"/>
    <row r="689" ht="8.25" customHeight="1" x14ac:dyDescent="0.3"/>
    <row r="690" ht="8.25" customHeight="1" x14ac:dyDescent="0.3"/>
    <row r="691" ht="8.25" customHeight="1" x14ac:dyDescent="0.3"/>
    <row r="692" ht="8.25" customHeight="1" x14ac:dyDescent="0.3"/>
    <row r="693" ht="8.25" customHeight="1" x14ac:dyDescent="0.3"/>
    <row r="694" ht="8.25" customHeight="1" x14ac:dyDescent="0.3"/>
    <row r="695" ht="8.25" customHeight="1" x14ac:dyDescent="0.3"/>
    <row r="696" ht="8.25" customHeight="1" x14ac:dyDescent="0.3"/>
    <row r="697" ht="8.25" customHeight="1" x14ac:dyDescent="0.3"/>
    <row r="698" ht="8.25" customHeight="1" x14ac:dyDescent="0.3"/>
    <row r="699" ht="8.25" customHeight="1" x14ac:dyDescent="0.3"/>
    <row r="700" ht="8.25" customHeight="1" x14ac:dyDescent="0.3"/>
    <row r="701" ht="8.25" customHeight="1" x14ac:dyDescent="0.3"/>
    <row r="702" ht="8.25" customHeight="1" x14ac:dyDescent="0.3"/>
    <row r="703" ht="8.25" customHeight="1" x14ac:dyDescent="0.3"/>
    <row r="704" ht="8.25" customHeight="1" x14ac:dyDescent="0.3"/>
    <row r="705" ht="8.25" customHeight="1" x14ac:dyDescent="0.3"/>
    <row r="706" ht="8.25" customHeight="1" x14ac:dyDescent="0.3"/>
    <row r="707" ht="8.25" customHeight="1" x14ac:dyDescent="0.3"/>
    <row r="708" ht="8.25" customHeight="1" x14ac:dyDescent="0.3"/>
    <row r="709" ht="8.25" customHeight="1" x14ac:dyDescent="0.3"/>
    <row r="710" ht="8.25" customHeight="1" x14ac:dyDescent="0.3"/>
    <row r="711" ht="8.25" customHeight="1" x14ac:dyDescent="0.3"/>
    <row r="712" ht="8.25" customHeight="1" x14ac:dyDescent="0.3"/>
    <row r="713" ht="8.25" customHeight="1" x14ac:dyDescent="0.3"/>
    <row r="714" ht="8.25" customHeight="1" x14ac:dyDescent="0.3"/>
    <row r="715" ht="8.25" customHeight="1" x14ac:dyDescent="0.3"/>
    <row r="716" ht="8.25" customHeight="1" x14ac:dyDescent="0.3"/>
    <row r="717" ht="8.25" customHeight="1" x14ac:dyDescent="0.3"/>
    <row r="718" ht="8.25" customHeight="1" x14ac:dyDescent="0.3"/>
    <row r="719" ht="8.25" customHeight="1" x14ac:dyDescent="0.3"/>
    <row r="720" ht="8.25" customHeight="1" x14ac:dyDescent="0.3"/>
    <row r="721" ht="8.25" customHeight="1" x14ac:dyDescent="0.3"/>
    <row r="722" ht="8.25" customHeight="1" x14ac:dyDescent="0.3"/>
    <row r="723" ht="8.25" customHeight="1" x14ac:dyDescent="0.3"/>
    <row r="724" ht="8.25" customHeight="1" x14ac:dyDescent="0.3"/>
    <row r="725" ht="8.25" customHeight="1" x14ac:dyDescent="0.3"/>
    <row r="726" ht="8.25" customHeight="1" x14ac:dyDescent="0.3"/>
    <row r="727" ht="8.25" customHeight="1" x14ac:dyDescent="0.3"/>
    <row r="728" ht="8.25" customHeight="1" x14ac:dyDescent="0.3"/>
    <row r="729" ht="8.25" customHeight="1" x14ac:dyDescent="0.3"/>
    <row r="730" ht="8.25" customHeight="1" x14ac:dyDescent="0.3"/>
    <row r="731" ht="8.25" customHeight="1" x14ac:dyDescent="0.3"/>
    <row r="732" ht="8.25" customHeight="1" x14ac:dyDescent="0.3"/>
    <row r="733" ht="8.25" customHeight="1" x14ac:dyDescent="0.3"/>
    <row r="734" ht="8.25" customHeight="1" x14ac:dyDescent="0.3"/>
    <row r="735" ht="8.25" customHeight="1" x14ac:dyDescent="0.3"/>
    <row r="736" ht="8.25" customHeight="1" x14ac:dyDescent="0.3"/>
    <row r="737" ht="8.25" customHeight="1" x14ac:dyDescent="0.3"/>
    <row r="738" ht="8.25" customHeight="1" x14ac:dyDescent="0.3"/>
    <row r="739" ht="8.25" customHeight="1" x14ac:dyDescent="0.3"/>
    <row r="740" ht="8.25" customHeight="1" x14ac:dyDescent="0.3"/>
    <row r="741" ht="8.25" customHeight="1" x14ac:dyDescent="0.3"/>
    <row r="742" ht="8.25" customHeight="1" x14ac:dyDescent="0.3"/>
    <row r="743" ht="8.25" customHeight="1" x14ac:dyDescent="0.3"/>
    <row r="744" ht="8.25" customHeight="1" x14ac:dyDescent="0.3"/>
    <row r="745" ht="8.25" customHeight="1" x14ac:dyDescent="0.3"/>
    <row r="746" ht="8.25" customHeight="1" x14ac:dyDescent="0.3"/>
    <row r="747" ht="8.25" customHeight="1" x14ac:dyDescent="0.3"/>
    <row r="748" ht="8.25" customHeight="1" x14ac:dyDescent="0.3"/>
    <row r="749" ht="8.25" customHeight="1" x14ac:dyDescent="0.3"/>
    <row r="750" ht="8.25" customHeight="1" x14ac:dyDescent="0.3"/>
    <row r="751" ht="8.25" customHeight="1" x14ac:dyDescent="0.3"/>
    <row r="752" ht="8.25" customHeight="1" x14ac:dyDescent="0.3"/>
    <row r="753" ht="8.25" customHeight="1" x14ac:dyDescent="0.3"/>
    <row r="754" ht="8.25" customHeight="1" x14ac:dyDescent="0.3"/>
    <row r="755" ht="8.25" customHeight="1" x14ac:dyDescent="0.3"/>
    <row r="756" ht="8.25" customHeight="1" x14ac:dyDescent="0.3"/>
    <row r="757" ht="8.25" customHeight="1" x14ac:dyDescent="0.3"/>
    <row r="758" ht="8.25" customHeight="1" x14ac:dyDescent="0.3"/>
    <row r="759" ht="8.25" customHeight="1" x14ac:dyDescent="0.3"/>
    <row r="760" ht="8.25" customHeight="1" x14ac:dyDescent="0.3"/>
    <row r="761" ht="8.25" customHeight="1" x14ac:dyDescent="0.3"/>
    <row r="762" ht="8.25" customHeight="1" x14ac:dyDescent="0.3"/>
    <row r="763" ht="8.25" customHeight="1" x14ac:dyDescent="0.3"/>
    <row r="764" ht="8.25" customHeight="1" x14ac:dyDescent="0.3"/>
    <row r="765" ht="8.25" customHeight="1" x14ac:dyDescent="0.3"/>
    <row r="766" ht="8.25" customHeight="1" x14ac:dyDescent="0.3"/>
    <row r="767" ht="8.25" customHeight="1" x14ac:dyDescent="0.3"/>
    <row r="768" ht="8.25" customHeight="1" x14ac:dyDescent="0.3"/>
    <row r="769" ht="8.25" customHeight="1" x14ac:dyDescent="0.3"/>
    <row r="770" ht="8.25" customHeight="1" x14ac:dyDescent="0.3"/>
    <row r="771" ht="8.25" customHeight="1" x14ac:dyDescent="0.3"/>
    <row r="772" ht="8.25" customHeight="1" x14ac:dyDescent="0.3"/>
    <row r="773" ht="8.25" customHeight="1" x14ac:dyDescent="0.3"/>
    <row r="774" ht="8.25" customHeight="1" x14ac:dyDescent="0.3"/>
    <row r="775" ht="8.25" customHeight="1" x14ac:dyDescent="0.3"/>
    <row r="776" ht="8.25" customHeight="1" x14ac:dyDescent="0.3"/>
    <row r="777" ht="8.25" customHeight="1" x14ac:dyDescent="0.3"/>
    <row r="778" ht="8.25" customHeight="1" x14ac:dyDescent="0.3"/>
    <row r="779" ht="8.25" customHeight="1" x14ac:dyDescent="0.3"/>
    <row r="780" ht="8.25" customHeight="1" x14ac:dyDescent="0.3"/>
    <row r="781" ht="8.25" customHeight="1" x14ac:dyDescent="0.3"/>
    <row r="782" ht="8.25" customHeight="1" x14ac:dyDescent="0.3"/>
    <row r="783" ht="8.25" customHeight="1" x14ac:dyDescent="0.3"/>
    <row r="784" ht="8.25" customHeight="1" x14ac:dyDescent="0.3"/>
    <row r="785" ht="8.25" customHeight="1" x14ac:dyDescent="0.3"/>
    <row r="786" ht="8.25" customHeight="1" x14ac:dyDescent="0.3"/>
    <row r="787" ht="8.25" customHeight="1" x14ac:dyDescent="0.3"/>
    <row r="788" ht="8.25" customHeight="1" x14ac:dyDescent="0.3"/>
    <row r="789" ht="8.25" customHeight="1" x14ac:dyDescent="0.3"/>
    <row r="790" ht="8.25" customHeight="1" x14ac:dyDescent="0.3"/>
    <row r="791" ht="8.25" customHeight="1" x14ac:dyDescent="0.3"/>
    <row r="792" ht="8.25" customHeight="1" x14ac:dyDescent="0.3"/>
    <row r="793" ht="8.25" customHeight="1" x14ac:dyDescent="0.3"/>
    <row r="794" ht="8.25" customHeight="1" x14ac:dyDescent="0.3"/>
    <row r="795" ht="8.25" customHeight="1" x14ac:dyDescent="0.3"/>
    <row r="796" ht="8.25" customHeight="1" x14ac:dyDescent="0.3"/>
    <row r="797" ht="8.25" customHeight="1" x14ac:dyDescent="0.3"/>
    <row r="798" ht="8.25" customHeight="1" x14ac:dyDescent="0.3"/>
    <row r="799" ht="8.25" customHeight="1" x14ac:dyDescent="0.3"/>
    <row r="800" ht="8.25" customHeight="1" x14ac:dyDescent="0.3"/>
    <row r="801" ht="8.25" customHeight="1" x14ac:dyDescent="0.3"/>
    <row r="802" ht="8.25" customHeight="1" x14ac:dyDescent="0.3"/>
    <row r="803" ht="8.25" customHeight="1" x14ac:dyDescent="0.3"/>
    <row r="804" ht="8.25" customHeight="1" x14ac:dyDescent="0.3"/>
    <row r="805" ht="8.25" customHeight="1" x14ac:dyDescent="0.3"/>
    <row r="806" ht="8.25" customHeight="1" x14ac:dyDescent="0.3"/>
    <row r="807" ht="8.25" customHeight="1" x14ac:dyDescent="0.3"/>
    <row r="808" ht="8.25" customHeight="1" x14ac:dyDescent="0.3"/>
    <row r="809" ht="8.25" customHeight="1" x14ac:dyDescent="0.3"/>
    <row r="810" ht="8.25" customHeight="1" x14ac:dyDescent="0.3"/>
    <row r="811" ht="8.25" customHeight="1" x14ac:dyDescent="0.3"/>
    <row r="812" ht="8.25" customHeight="1" x14ac:dyDescent="0.3"/>
    <row r="813" ht="8.25" customHeight="1" x14ac:dyDescent="0.3"/>
    <row r="814" ht="8.25" customHeight="1" x14ac:dyDescent="0.3"/>
    <row r="815" ht="8.25" customHeight="1" x14ac:dyDescent="0.3"/>
    <row r="816" ht="8.25" customHeight="1" x14ac:dyDescent="0.3"/>
    <row r="817" ht="8.25" customHeight="1" x14ac:dyDescent="0.3"/>
    <row r="818" ht="8.25" customHeight="1" x14ac:dyDescent="0.3"/>
    <row r="819" ht="8.25" customHeight="1" x14ac:dyDescent="0.3"/>
    <row r="820" ht="8.25" customHeight="1" x14ac:dyDescent="0.3"/>
    <row r="821" ht="8.25" customHeight="1" x14ac:dyDescent="0.3"/>
    <row r="822" ht="8.25" customHeight="1" x14ac:dyDescent="0.3"/>
    <row r="823" ht="8.25" customHeight="1" x14ac:dyDescent="0.3"/>
    <row r="824" ht="8.25" customHeight="1" x14ac:dyDescent="0.3"/>
    <row r="825" ht="8.25" customHeight="1" x14ac:dyDescent="0.3"/>
    <row r="826" ht="8.25" customHeight="1" x14ac:dyDescent="0.3"/>
    <row r="827" ht="8.25" customHeight="1" x14ac:dyDescent="0.3"/>
    <row r="828" ht="8.25" customHeight="1" x14ac:dyDescent="0.3"/>
    <row r="829" ht="8.25" customHeight="1" x14ac:dyDescent="0.3"/>
    <row r="830" ht="8.25" customHeight="1" x14ac:dyDescent="0.3"/>
    <row r="831" ht="8.25" customHeight="1" x14ac:dyDescent="0.3"/>
    <row r="832" ht="8.25" customHeight="1" x14ac:dyDescent="0.3"/>
    <row r="833" ht="8.25" customHeight="1" x14ac:dyDescent="0.3"/>
    <row r="834" ht="8.25" customHeight="1" x14ac:dyDescent="0.3"/>
    <row r="835" ht="8.25" customHeight="1" x14ac:dyDescent="0.3"/>
    <row r="836" ht="8.25" customHeight="1" x14ac:dyDescent="0.3"/>
    <row r="837" ht="8.25" customHeight="1" x14ac:dyDescent="0.3"/>
    <row r="838" ht="8.25" customHeight="1" x14ac:dyDescent="0.3"/>
    <row r="839" ht="8.25" customHeight="1" x14ac:dyDescent="0.3"/>
    <row r="840" ht="8.25" customHeight="1" x14ac:dyDescent="0.3"/>
    <row r="841" ht="8.25" customHeight="1" x14ac:dyDescent="0.3"/>
    <row r="842" ht="8.25" customHeight="1" x14ac:dyDescent="0.3"/>
    <row r="843" ht="8.25" customHeight="1" x14ac:dyDescent="0.3"/>
    <row r="844" ht="8.25" customHeight="1" x14ac:dyDescent="0.3"/>
    <row r="845" ht="8.25" customHeight="1" x14ac:dyDescent="0.3"/>
    <row r="846" ht="8.25" customHeight="1" x14ac:dyDescent="0.3"/>
    <row r="847" ht="8.25" customHeight="1" x14ac:dyDescent="0.3"/>
    <row r="848" ht="8.25" customHeight="1" x14ac:dyDescent="0.3"/>
    <row r="849" ht="8.25" customHeight="1" x14ac:dyDescent="0.3"/>
    <row r="850" ht="8.25" customHeight="1" x14ac:dyDescent="0.3"/>
    <row r="851" ht="8.25" customHeight="1" x14ac:dyDescent="0.3"/>
    <row r="852" ht="8.25" customHeight="1" x14ac:dyDescent="0.3"/>
    <row r="853" ht="8.25" customHeight="1" x14ac:dyDescent="0.3"/>
    <row r="854" ht="8.25" customHeight="1" x14ac:dyDescent="0.3"/>
    <row r="855" ht="8.25" customHeight="1" x14ac:dyDescent="0.3"/>
    <row r="856" ht="8.25" customHeight="1" x14ac:dyDescent="0.3"/>
    <row r="857" ht="8.25" customHeight="1" x14ac:dyDescent="0.3"/>
    <row r="858" ht="8.25" customHeight="1" x14ac:dyDescent="0.3"/>
    <row r="859" ht="8.25" customHeight="1" x14ac:dyDescent="0.3"/>
    <row r="860" ht="8.25" customHeight="1" x14ac:dyDescent="0.3"/>
    <row r="861" ht="8.25" customHeight="1" x14ac:dyDescent="0.3"/>
    <row r="862" ht="8.25" customHeight="1" x14ac:dyDescent="0.3"/>
    <row r="863" ht="8.25" customHeight="1" x14ac:dyDescent="0.3"/>
    <row r="864" ht="8.25" customHeight="1" x14ac:dyDescent="0.3"/>
    <row r="865" ht="8.25" customHeight="1" x14ac:dyDescent="0.3"/>
    <row r="866" ht="8.25" customHeight="1" x14ac:dyDescent="0.3"/>
    <row r="867" ht="8.25" customHeight="1" x14ac:dyDescent="0.3"/>
    <row r="868" ht="8.25" customHeight="1" x14ac:dyDescent="0.3"/>
    <row r="869" ht="8.25" customHeight="1" x14ac:dyDescent="0.3"/>
    <row r="870" ht="8.25" customHeight="1" x14ac:dyDescent="0.3"/>
    <row r="871" ht="8.25" customHeight="1" x14ac:dyDescent="0.3"/>
    <row r="872" ht="8.25" customHeight="1" x14ac:dyDescent="0.3"/>
    <row r="873" ht="8.25" customHeight="1" x14ac:dyDescent="0.3"/>
    <row r="874" ht="8.25" customHeight="1" x14ac:dyDescent="0.3"/>
    <row r="875" ht="8.25" customHeight="1" x14ac:dyDescent="0.3"/>
    <row r="876" ht="8.25" customHeight="1" x14ac:dyDescent="0.3"/>
    <row r="877" ht="8.25" customHeight="1" x14ac:dyDescent="0.3"/>
    <row r="878" ht="8.25" customHeight="1" x14ac:dyDescent="0.3"/>
    <row r="879" ht="8.25" customHeight="1" x14ac:dyDescent="0.3"/>
    <row r="880" ht="8.25" customHeight="1" x14ac:dyDescent="0.3"/>
    <row r="881" ht="8.25" customHeight="1" x14ac:dyDescent="0.3"/>
    <row r="882" ht="8.25" customHeight="1" x14ac:dyDescent="0.3"/>
    <row r="883" ht="8.25" customHeight="1" x14ac:dyDescent="0.3"/>
    <row r="884" ht="8.25" customHeight="1" x14ac:dyDescent="0.3"/>
    <row r="885" ht="8.25" customHeight="1" x14ac:dyDescent="0.3"/>
    <row r="886" ht="8.25" customHeight="1" x14ac:dyDescent="0.3"/>
    <row r="887" ht="8.25" customHeight="1" x14ac:dyDescent="0.3"/>
    <row r="888" ht="8.25" customHeight="1" x14ac:dyDescent="0.3"/>
    <row r="889" ht="8.25" customHeight="1" x14ac:dyDescent="0.3"/>
    <row r="890" ht="8.25" customHeight="1" x14ac:dyDescent="0.3"/>
    <row r="891" ht="8.25" customHeight="1" x14ac:dyDescent="0.3"/>
    <row r="892" ht="8.25" customHeight="1" x14ac:dyDescent="0.3"/>
    <row r="893" ht="8.25" customHeight="1" x14ac:dyDescent="0.3"/>
    <row r="894" ht="8.25" customHeight="1" x14ac:dyDescent="0.3"/>
    <row r="895" ht="8.25" customHeight="1" x14ac:dyDescent="0.3"/>
    <row r="896" ht="8.25" customHeight="1" x14ac:dyDescent="0.3"/>
    <row r="897" ht="8.25" customHeight="1" x14ac:dyDescent="0.3"/>
    <row r="898" ht="8.25" customHeight="1" x14ac:dyDescent="0.3"/>
    <row r="899" ht="8.25" customHeight="1" x14ac:dyDescent="0.3"/>
    <row r="900" ht="8.25" customHeight="1" x14ac:dyDescent="0.3"/>
    <row r="901" ht="8.25" customHeight="1" x14ac:dyDescent="0.3"/>
    <row r="902" ht="8.25" customHeight="1" x14ac:dyDescent="0.3"/>
    <row r="903" ht="8.25" customHeight="1" x14ac:dyDescent="0.3"/>
    <row r="904" ht="8.25" customHeight="1" x14ac:dyDescent="0.3"/>
    <row r="905" ht="8.25" customHeight="1" x14ac:dyDescent="0.3"/>
    <row r="906" ht="8.25" customHeight="1" x14ac:dyDescent="0.3"/>
    <row r="907" ht="8.25" customHeight="1" x14ac:dyDescent="0.3"/>
    <row r="908" ht="8.25" customHeight="1" x14ac:dyDescent="0.3"/>
    <row r="909" ht="8.25" customHeight="1" x14ac:dyDescent="0.3"/>
    <row r="910" ht="8.25" customHeight="1" x14ac:dyDescent="0.3"/>
    <row r="911" ht="8.25" customHeight="1" x14ac:dyDescent="0.3"/>
    <row r="912" ht="8.25" customHeight="1" x14ac:dyDescent="0.3"/>
    <row r="913" ht="8.25" customHeight="1" x14ac:dyDescent="0.3"/>
    <row r="914" ht="8.25" customHeight="1" x14ac:dyDescent="0.3"/>
    <row r="915" ht="8.25" customHeight="1" x14ac:dyDescent="0.3"/>
    <row r="916" ht="8.25" customHeight="1" x14ac:dyDescent="0.3"/>
    <row r="917" ht="8.25" customHeight="1" x14ac:dyDescent="0.3"/>
    <row r="918" ht="8.25" customHeight="1" x14ac:dyDescent="0.3"/>
    <row r="919" ht="8.25" customHeight="1" x14ac:dyDescent="0.3"/>
    <row r="920" ht="8.25" customHeight="1" x14ac:dyDescent="0.3"/>
    <row r="921" ht="8.25" customHeight="1" x14ac:dyDescent="0.3"/>
    <row r="922" ht="8.25" customHeight="1" x14ac:dyDescent="0.3"/>
    <row r="923" ht="8.25" customHeight="1" x14ac:dyDescent="0.3"/>
    <row r="924" ht="8.25" customHeight="1" x14ac:dyDescent="0.3"/>
    <row r="925" ht="8.25" customHeight="1" x14ac:dyDescent="0.3"/>
    <row r="926" ht="8.25" customHeight="1" x14ac:dyDescent="0.3"/>
    <row r="927" ht="8.25" customHeight="1" x14ac:dyDescent="0.3"/>
    <row r="928" ht="8.25" customHeight="1" x14ac:dyDescent="0.3"/>
    <row r="929" ht="8.25" customHeight="1" x14ac:dyDescent="0.3"/>
    <row r="930" ht="8.25" customHeight="1" x14ac:dyDescent="0.3"/>
    <row r="931" ht="8.25" customHeight="1" x14ac:dyDescent="0.3"/>
    <row r="932" ht="8.25" customHeight="1" x14ac:dyDescent="0.3"/>
    <row r="933" ht="8.25" customHeight="1" x14ac:dyDescent="0.3"/>
    <row r="934" ht="8.25" customHeight="1" x14ac:dyDescent="0.3"/>
    <row r="935" ht="8.25" customHeight="1" x14ac:dyDescent="0.3"/>
    <row r="936" ht="8.25" customHeight="1" x14ac:dyDescent="0.3"/>
    <row r="937" ht="8.25" customHeight="1" x14ac:dyDescent="0.3"/>
    <row r="938" ht="8.25" customHeight="1" x14ac:dyDescent="0.3"/>
    <row r="939" ht="8.25" customHeight="1" x14ac:dyDescent="0.3"/>
    <row r="940" ht="8.25" customHeight="1" x14ac:dyDescent="0.3"/>
    <row r="941" ht="8.25" customHeight="1" x14ac:dyDescent="0.3"/>
    <row r="942" ht="8.25" customHeight="1" x14ac:dyDescent="0.3"/>
    <row r="943" ht="8.25" customHeight="1" x14ac:dyDescent="0.3"/>
    <row r="944" ht="8.25" customHeight="1" x14ac:dyDescent="0.3"/>
    <row r="945" ht="8.25" customHeight="1" x14ac:dyDescent="0.3"/>
    <row r="946" ht="8.25" customHeight="1" x14ac:dyDescent="0.3"/>
    <row r="947" ht="8.25" customHeight="1" x14ac:dyDescent="0.3"/>
    <row r="948" ht="8.25" customHeight="1" x14ac:dyDescent="0.3"/>
    <row r="949" ht="8.25" customHeight="1" x14ac:dyDescent="0.3"/>
    <row r="950" ht="8.25" customHeight="1" x14ac:dyDescent="0.3"/>
    <row r="951" ht="8.25" customHeight="1" x14ac:dyDescent="0.3"/>
    <row r="952" ht="8.25" customHeight="1" x14ac:dyDescent="0.3"/>
    <row r="953" ht="8.25" customHeight="1" x14ac:dyDescent="0.3"/>
    <row r="954" ht="8.25" customHeight="1" x14ac:dyDescent="0.3"/>
    <row r="955" ht="8.25" customHeight="1" x14ac:dyDescent="0.3"/>
    <row r="956" ht="8.25" customHeight="1" x14ac:dyDescent="0.3"/>
    <row r="957" ht="8.25" customHeight="1" x14ac:dyDescent="0.3"/>
    <row r="958" ht="8.25" customHeight="1" x14ac:dyDescent="0.3"/>
    <row r="959" ht="8.25" customHeight="1" x14ac:dyDescent="0.3"/>
    <row r="960" ht="8.25" customHeight="1" x14ac:dyDescent="0.3"/>
    <row r="961" ht="8.25" customHeight="1" x14ac:dyDescent="0.3"/>
    <row r="962" ht="8.25" customHeight="1" x14ac:dyDescent="0.3"/>
    <row r="963" ht="8.25" customHeight="1" x14ac:dyDescent="0.3"/>
    <row r="964" ht="8.25" customHeight="1" x14ac:dyDescent="0.3"/>
    <row r="965" ht="8.25" customHeight="1" x14ac:dyDescent="0.3"/>
    <row r="966" ht="8.25" customHeight="1" x14ac:dyDescent="0.3"/>
    <row r="967" ht="8.25" customHeight="1" x14ac:dyDescent="0.3"/>
    <row r="968" ht="8.25" customHeight="1" x14ac:dyDescent="0.3"/>
    <row r="969" ht="8.25" customHeight="1" x14ac:dyDescent="0.3"/>
    <row r="970" ht="8.25" customHeight="1" x14ac:dyDescent="0.3"/>
    <row r="971" ht="8.25" customHeight="1" x14ac:dyDescent="0.3"/>
    <row r="972" ht="8.25" customHeight="1" x14ac:dyDescent="0.3"/>
    <row r="973" ht="8.25" customHeight="1" x14ac:dyDescent="0.3"/>
    <row r="974" ht="8.25" customHeight="1" x14ac:dyDescent="0.3"/>
    <row r="975" ht="8.25" customHeight="1" x14ac:dyDescent="0.3"/>
    <row r="976" ht="8.25" customHeight="1" x14ac:dyDescent="0.3"/>
    <row r="977" ht="8.25" customHeight="1" x14ac:dyDescent="0.3"/>
    <row r="978" ht="8.25" customHeight="1" x14ac:dyDescent="0.3"/>
    <row r="979" ht="8.25" customHeight="1" x14ac:dyDescent="0.3"/>
    <row r="980" ht="8.25" customHeight="1" x14ac:dyDescent="0.3"/>
    <row r="981" ht="8.25" customHeight="1" x14ac:dyDescent="0.3"/>
    <row r="982" ht="8.25" customHeight="1" x14ac:dyDescent="0.3"/>
    <row r="983" ht="8.25" customHeight="1" x14ac:dyDescent="0.3"/>
    <row r="984" ht="8.25" customHeight="1" x14ac:dyDescent="0.3"/>
    <row r="985" ht="8.25" customHeight="1" x14ac:dyDescent="0.3"/>
    <row r="986" ht="8.25" customHeight="1" x14ac:dyDescent="0.3"/>
    <row r="987" ht="8.25" customHeight="1" x14ac:dyDescent="0.3"/>
    <row r="988" ht="8.25" customHeight="1" x14ac:dyDescent="0.3"/>
    <row r="989" ht="8.25" customHeight="1" x14ac:dyDescent="0.3"/>
    <row r="990" ht="8.25" customHeight="1" x14ac:dyDescent="0.3"/>
    <row r="991" ht="8.25" customHeight="1" x14ac:dyDescent="0.3"/>
    <row r="992" ht="8.25" customHeight="1" x14ac:dyDescent="0.3"/>
    <row r="993" ht="8.25" customHeight="1" x14ac:dyDescent="0.3"/>
    <row r="994" ht="8.25" customHeight="1" x14ac:dyDescent="0.3"/>
    <row r="995" ht="8.25" customHeight="1" x14ac:dyDescent="0.3"/>
    <row r="996" ht="8.25" customHeight="1" x14ac:dyDescent="0.3"/>
    <row r="997" ht="8.25" customHeight="1" x14ac:dyDescent="0.3"/>
    <row r="998" ht="8.25" customHeight="1" x14ac:dyDescent="0.3"/>
    <row r="999" ht="8.25" customHeight="1" x14ac:dyDescent="0.3"/>
    <row r="1000" ht="8.25" customHeight="1" x14ac:dyDescent="0.3"/>
    <row r="1001" ht="8.25" customHeight="1" x14ac:dyDescent="0.3"/>
    <row r="1002" ht="8.25" customHeight="1" x14ac:dyDescent="0.3"/>
    <row r="1003" ht="8.25" customHeight="1" x14ac:dyDescent="0.3"/>
    <row r="1004" ht="8.25" customHeight="1" x14ac:dyDescent="0.3"/>
    <row r="1005" ht="8.25" customHeight="1" x14ac:dyDescent="0.3"/>
    <row r="1006" ht="8.25" customHeight="1" x14ac:dyDescent="0.3"/>
    <row r="1007" ht="8.25" customHeight="1" x14ac:dyDescent="0.3"/>
    <row r="1008" ht="8.25" customHeight="1" x14ac:dyDescent="0.3"/>
    <row r="1009" ht="8.25" customHeight="1" x14ac:dyDescent="0.3"/>
    <row r="1010" ht="8.25" customHeight="1" x14ac:dyDescent="0.3"/>
    <row r="1011" ht="8.25" customHeight="1" x14ac:dyDescent="0.3"/>
    <row r="1012" ht="8.25" customHeight="1" x14ac:dyDescent="0.3"/>
    <row r="1013" ht="8.25" customHeight="1" x14ac:dyDescent="0.3"/>
    <row r="1014" ht="8.25" customHeight="1" x14ac:dyDescent="0.3"/>
    <row r="1015" ht="8.25" customHeight="1" x14ac:dyDescent="0.3"/>
    <row r="1016" ht="8.25" customHeight="1" x14ac:dyDescent="0.3"/>
    <row r="1017" ht="8.25" customHeight="1" x14ac:dyDescent="0.3"/>
    <row r="1018" ht="8.25" customHeight="1" x14ac:dyDescent="0.3"/>
    <row r="1019" ht="8.25" customHeight="1" x14ac:dyDescent="0.3"/>
    <row r="1020" ht="8.25" customHeight="1" x14ac:dyDescent="0.3"/>
    <row r="1021" ht="8.25" customHeight="1" x14ac:dyDescent="0.3"/>
    <row r="1022" ht="8.25" customHeight="1" x14ac:dyDescent="0.3"/>
    <row r="1023" ht="8.25" customHeight="1" x14ac:dyDescent="0.3"/>
    <row r="1024" ht="8.25" customHeight="1" x14ac:dyDescent="0.3"/>
    <row r="1025" ht="8.25" customHeight="1" x14ac:dyDescent="0.3"/>
  </sheetData>
  <mergeCells count="6">
    <mergeCell ref="A1:K1"/>
    <mergeCell ref="A46:H46"/>
    <mergeCell ref="A47:H47"/>
    <mergeCell ref="J47:K47"/>
    <mergeCell ref="A48:H48"/>
    <mergeCell ref="J48:K48"/>
  </mergeCells>
  <conditionalFormatting sqref="E15:E21">
    <cfRule type="duplicateValues" dxfId="2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1ADF0-C349-46E7-91DC-6AD469F70217}">
  <dimension ref="A1:X1025"/>
  <sheetViews>
    <sheetView zoomScale="145" zoomScaleNormal="145" workbookViewId="0">
      <selection sqref="A1:K1"/>
    </sheetView>
  </sheetViews>
  <sheetFormatPr baseColWidth="10" defaultColWidth="14.44140625" defaultRowHeight="7.8" x14ac:dyDescent="0.3"/>
  <cols>
    <col min="1" max="1" width="2.6640625" style="9" customWidth="1"/>
    <col min="2" max="2" width="7" style="9" customWidth="1"/>
    <col min="3" max="3" width="7.6640625" style="9" customWidth="1"/>
    <col min="4" max="4" width="7.44140625" style="9" customWidth="1"/>
    <col min="5" max="5" width="26.6640625" style="9" customWidth="1"/>
    <col min="6" max="6" width="4.6640625" style="9" customWidth="1"/>
    <col min="7" max="7" width="7.5546875" style="9" customWidth="1"/>
    <col min="8" max="8" width="9.109375" style="9" customWidth="1"/>
    <col min="9" max="9" width="14.109375" style="9" customWidth="1"/>
    <col min="10" max="10" width="9.88671875" style="9" customWidth="1"/>
    <col min="11" max="11" width="6.88671875" style="9" customWidth="1"/>
    <col min="12" max="12" width="2.44140625" style="9" customWidth="1"/>
    <col min="13" max="13" width="8.5546875" style="9" customWidth="1"/>
    <col min="14" max="18" width="7.6640625" style="9" customWidth="1"/>
    <col min="19" max="19" width="11.6640625" style="9" customWidth="1"/>
    <col min="20" max="26" width="10" style="9" customWidth="1"/>
    <col min="27" max="16384" width="14.44140625" style="9"/>
  </cols>
  <sheetData>
    <row r="1" spans="1:24" ht="34.5" customHeight="1" x14ac:dyDescent="0.3">
      <c r="A1" s="89" t="s">
        <v>96</v>
      </c>
      <c r="B1" s="90"/>
      <c r="C1" s="90"/>
      <c r="D1" s="90"/>
      <c r="E1" s="90"/>
      <c r="F1" s="90"/>
      <c r="G1" s="90"/>
      <c r="H1" s="90"/>
      <c r="I1" s="90"/>
      <c r="J1" s="90"/>
      <c r="K1" s="91"/>
    </row>
    <row r="2" spans="1:24" ht="16.5" customHeight="1" x14ac:dyDescent="0.3">
      <c r="A2" s="5" t="s">
        <v>0</v>
      </c>
      <c r="B2" s="5" t="s">
        <v>1</v>
      </c>
      <c r="C2" s="6" t="s">
        <v>2</v>
      </c>
      <c r="D2" s="6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46" t="s">
        <v>9</v>
      </c>
      <c r="K2" s="47" t="s">
        <v>10</v>
      </c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</row>
    <row r="3" spans="1:24" s="18" customFormat="1" ht="15.6" x14ac:dyDescent="0.3">
      <c r="A3" s="48">
        <v>15</v>
      </c>
      <c r="B3" s="49">
        <v>3.4</v>
      </c>
      <c r="C3" s="50" t="s">
        <v>73</v>
      </c>
      <c r="D3" s="50"/>
      <c r="E3" s="51" t="s">
        <v>31</v>
      </c>
      <c r="F3" s="52" t="s">
        <v>36</v>
      </c>
      <c r="G3" s="49">
        <v>262</v>
      </c>
      <c r="H3" s="53">
        <v>311789.08</v>
      </c>
      <c r="I3" s="54">
        <f t="shared" ref="I3:I45" si="0">ROUND(H3*G3,0)</f>
        <v>81688739</v>
      </c>
      <c r="J3" s="55">
        <f t="shared" ref="J3:J45" si="1">(I3*100%)/$I$46</f>
        <v>0.38121411584161879</v>
      </c>
      <c r="K3" s="56">
        <f>J3</f>
        <v>0.38121411584161879</v>
      </c>
      <c r="L3" s="43"/>
      <c r="M3" s="43"/>
      <c r="N3" s="43"/>
      <c r="O3" s="44"/>
      <c r="P3" s="43"/>
      <c r="Q3" s="44"/>
      <c r="R3" s="43"/>
      <c r="S3" s="43"/>
      <c r="T3" s="43"/>
      <c r="U3" s="43"/>
      <c r="V3" s="43"/>
      <c r="W3" s="43"/>
      <c r="X3" s="43"/>
    </row>
    <row r="4" spans="1:24" s="18" customFormat="1" ht="23.4" customHeight="1" x14ac:dyDescent="0.3">
      <c r="A4" s="57">
        <v>11</v>
      </c>
      <c r="B4" s="58">
        <v>2.2000000000000002</v>
      </c>
      <c r="C4" s="58" t="s">
        <v>70</v>
      </c>
      <c r="D4" s="58"/>
      <c r="E4" s="58" t="s">
        <v>27</v>
      </c>
      <c r="F4" s="52" t="s">
        <v>36</v>
      </c>
      <c r="G4" s="59">
        <v>108.72602000000001</v>
      </c>
      <c r="H4" s="60">
        <v>215620.42857142858</v>
      </c>
      <c r="I4" s="54">
        <f t="shared" si="0"/>
        <v>23443551</v>
      </c>
      <c r="J4" s="55">
        <f t="shared" si="1"/>
        <v>0.10940323814587098</v>
      </c>
      <c r="K4" s="56">
        <f>J4+K3</f>
        <v>0.49061735398748979</v>
      </c>
      <c r="L4" s="43"/>
      <c r="M4" s="45"/>
      <c r="N4" s="44"/>
      <c r="O4" s="43"/>
      <c r="P4" s="43"/>
      <c r="Q4" s="43"/>
      <c r="R4" s="43"/>
      <c r="S4" s="43"/>
      <c r="T4" s="43"/>
      <c r="U4" s="43"/>
      <c r="V4" s="43"/>
      <c r="W4" s="43"/>
      <c r="X4" s="43"/>
    </row>
    <row r="5" spans="1:24" ht="14.4" customHeight="1" x14ac:dyDescent="0.3">
      <c r="A5" s="57">
        <v>16</v>
      </c>
      <c r="B5" s="58">
        <v>3.5</v>
      </c>
      <c r="C5" s="61" t="s">
        <v>74</v>
      </c>
      <c r="D5" s="61"/>
      <c r="E5" s="62" t="s">
        <v>32</v>
      </c>
      <c r="F5" s="52" t="s">
        <v>36</v>
      </c>
      <c r="G5" s="58">
        <v>36</v>
      </c>
      <c r="H5" s="63">
        <v>580098.09000000008</v>
      </c>
      <c r="I5" s="54">
        <f t="shared" si="0"/>
        <v>20883531</v>
      </c>
      <c r="J5" s="55">
        <f t="shared" si="1"/>
        <v>9.7456478129941973E-2</v>
      </c>
      <c r="K5" s="56">
        <f t="shared" ref="K5:K45" si="2">J5+K4</f>
        <v>0.58807383211743181</v>
      </c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</row>
    <row r="6" spans="1:24" ht="13.8" customHeight="1" x14ac:dyDescent="0.3">
      <c r="A6" s="57">
        <v>27</v>
      </c>
      <c r="B6" s="58" t="s">
        <v>83</v>
      </c>
      <c r="C6" s="61">
        <v>18.23</v>
      </c>
      <c r="D6" s="61"/>
      <c r="E6" s="58" t="s">
        <v>46</v>
      </c>
      <c r="F6" s="64" t="s">
        <v>36</v>
      </c>
      <c r="G6" s="58">
        <v>759.87810000000002</v>
      </c>
      <c r="H6" s="63">
        <v>18299</v>
      </c>
      <c r="I6" s="54">
        <f t="shared" si="0"/>
        <v>13905009</v>
      </c>
      <c r="J6" s="55">
        <f t="shared" si="1"/>
        <v>6.489004208652005E-2</v>
      </c>
      <c r="K6" s="56">
        <f t="shared" si="2"/>
        <v>0.65296387420395186</v>
      </c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</row>
    <row r="7" spans="1:24" ht="15.6" customHeight="1" x14ac:dyDescent="0.3">
      <c r="A7" s="57">
        <v>10</v>
      </c>
      <c r="B7" s="58" t="s">
        <v>68</v>
      </c>
      <c r="C7" s="61" t="s">
        <v>69</v>
      </c>
      <c r="D7" s="61"/>
      <c r="E7" s="58" t="s">
        <v>26</v>
      </c>
      <c r="F7" s="52" t="s">
        <v>36</v>
      </c>
      <c r="G7" s="58">
        <v>18</v>
      </c>
      <c r="H7" s="60">
        <v>396851.33999999997</v>
      </c>
      <c r="I7" s="54">
        <f t="shared" si="0"/>
        <v>7143324</v>
      </c>
      <c r="J7" s="55">
        <f t="shared" si="1"/>
        <v>3.3335512044447346E-2</v>
      </c>
      <c r="K7" s="56">
        <f t="shared" si="2"/>
        <v>0.68629938624839926</v>
      </c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</row>
    <row r="8" spans="1:24" ht="13.2" customHeight="1" x14ac:dyDescent="0.3">
      <c r="A8" s="57">
        <v>17</v>
      </c>
      <c r="B8" s="58">
        <v>3.6</v>
      </c>
      <c r="C8" s="61" t="s">
        <v>75</v>
      </c>
      <c r="D8" s="61"/>
      <c r="E8" s="62" t="s">
        <v>33</v>
      </c>
      <c r="F8" s="52" t="s">
        <v>36</v>
      </c>
      <c r="G8" s="58">
        <v>36</v>
      </c>
      <c r="H8" s="63">
        <v>180544.78</v>
      </c>
      <c r="I8" s="54">
        <f t="shared" si="0"/>
        <v>6499612</v>
      </c>
      <c r="J8" s="55">
        <f t="shared" si="1"/>
        <v>3.0331522707108698E-2</v>
      </c>
      <c r="K8" s="56">
        <f t="shared" si="2"/>
        <v>0.71663090895550796</v>
      </c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</row>
    <row r="9" spans="1:24" ht="15.6" x14ac:dyDescent="0.3">
      <c r="A9" s="57">
        <v>20</v>
      </c>
      <c r="B9" s="58" t="s">
        <v>77</v>
      </c>
      <c r="C9" s="61">
        <v>6.15</v>
      </c>
      <c r="D9" s="61"/>
      <c r="E9" s="62" t="s">
        <v>39</v>
      </c>
      <c r="F9" s="52" t="s">
        <v>36</v>
      </c>
      <c r="G9" s="58">
        <v>220</v>
      </c>
      <c r="H9" s="63">
        <v>26158</v>
      </c>
      <c r="I9" s="54">
        <f t="shared" si="0"/>
        <v>5754760</v>
      </c>
      <c r="J9" s="65">
        <f t="shared" si="1"/>
        <v>2.6855546702474063E-2</v>
      </c>
      <c r="K9" s="66">
        <f t="shared" si="2"/>
        <v>0.74348645565798199</v>
      </c>
    </row>
    <row r="10" spans="1:24" ht="15.6" x14ac:dyDescent="0.3">
      <c r="A10" s="57">
        <v>6</v>
      </c>
      <c r="B10" s="67">
        <v>1.6</v>
      </c>
      <c r="C10" s="67" t="s">
        <v>66</v>
      </c>
      <c r="D10" s="67"/>
      <c r="E10" s="67" t="s">
        <v>22</v>
      </c>
      <c r="F10" s="52" t="s">
        <v>36</v>
      </c>
      <c r="G10" s="68">
        <v>30</v>
      </c>
      <c r="H10" s="69">
        <v>135769.16333333333</v>
      </c>
      <c r="I10" s="54">
        <f t="shared" si="0"/>
        <v>4073075</v>
      </c>
      <c r="J10" s="65">
        <f t="shared" si="1"/>
        <v>1.9007683358676912E-2</v>
      </c>
      <c r="K10" s="70">
        <f t="shared" si="2"/>
        <v>0.76249413901665886</v>
      </c>
    </row>
    <row r="11" spans="1:24" ht="15.6" x14ac:dyDescent="0.3">
      <c r="A11" s="57">
        <v>18</v>
      </c>
      <c r="B11" s="58">
        <v>3.7</v>
      </c>
      <c r="C11" s="61" t="s">
        <v>76</v>
      </c>
      <c r="D11" s="61"/>
      <c r="E11" s="62" t="s">
        <v>34</v>
      </c>
      <c r="F11" s="52" t="s">
        <v>36</v>
      </c>
      <c r="G11" s="58">
        <v>20</v>
      </c>
      <c r="H11" s="63">
        <v>173855.88</v>
      </c>
      <c r="I11" s="54">
        <f t="shared" si="0"/>
        <v>3477118</v>
      </c>
      <c r="J11" s="65">
        <f t="shared" si="1"/>
        <v>1.6226550688302067E-2</v>
      </c>
      <c r="K11" s="70">
        <f t="shared" si="2"/>
        <v>0.77872068970496089</v>
      </c>
    </row>
    <row r="12" spans="1:24" ht="15.6" x14ac:dyDescent="0.3">
      <c r="A12" s="57">
        <v>24</v>
      </c>
      <c r="B12" s="58">
        <v>5.5</v>
      </c>
      <c r="C12" s="61" t="s">
        <v>81</v>
      </c>
      <c r="D12" s="61"/>
      <c r="E12" s="62" t="s">
        <v>43</v>
      </c>
      <c r="F12" s="52" t="s">
        <v>38</v>
      </c>
      <c r="G12" s="58">
        <v>1</v>
      </c>
      <c r="H12" s="63">
        <v>3466864.5542857139</v>
      </c>
      <c r="I12" s="54">
        <f t="shared" si="0"/>
        <v>3466865</v>
      </c>
      <c r="J12" s="65">
        <f t="shared" si="1"/>
        <v>1.6178703354904938E-2</v>
      </c>
      <c r="K12" s="70">
        <f t="shared" si="2"/>
        <v>0.79489939305986579</v>
      </c>
      <c r="M12" s="9" t="s">
        <v>95</v>
      </c>
    </row>
    <row r="13" spans="1:24" ht="27.6" customHeight="1" x14ac:dyDescent="0.3">
      <c r="A13" s="34">
        <v>42</v>
      </c>
      <c r="B13" s="4">
        <v>8.1999999999999993</v>
      </c>
      <c r="C13" s="29" t="s">
        <v>93</v>
      </c>
      <c r="D13" s="29"/>
      <c r="E13" s="4" t="s">
        <v>62</v>
      </c>
      <c r="F13" s="6" t="s">
        <v>36</v>
      </c>
      <c r="G13" s="4">
        <v>50.000376000000003</v>
      </c>
      <c r="H13" s="27">
        <v>66781.706666666665</v>
      </c>
      <c r="I13" s="15">
        <f t="shared" si="0"/>
        <v>3339110</v>
      </c>
      <c r="J13" s="16">
        <f t="shared" si="1"/>
        <v>1.5582513354110018E-2</v>
      </c>
      <c r="K13" s="28">
        <f t="shared" si="2"/>
        <v>0.81048190641397577</v>
      </c>
    </row>
    <row r="14" spans="1:24" ht="22.2" customHeight="1" x14ac:dyDescent="0.3">
      <c r="A14" s="23">
        <v>5</v>
      </c>
      <c r="B14" s="3">
        <v>1.5</v>
      </c>
      <c r="C14" s="3" t="s">
        <v>65</v>
      </c>
      <c r="D14" s="3"/>
      <c r="E14" s="3" t="s">
        <v>21</v>
      </c>
      <c r="F14" s="24" t="s">
        <v>36</v>
      </c>
      <c r="G14" s="3">
        <v>30</v>
      </c>
      <c r="H14" s="25">
        <v>108863.96666666667</v>
      </c>
      <c r="I14" s="15">
        <f t="shared" si="0"/>
        <v>3265919</v>
      </c>
      <c r="J14" s="16">
        <f t="shared" si="1"/>
        <v>1.5240955353654608E-2</v>
      </c>
      <c r="K14" s="28">
        <f t="shared" si="2"/>
        <v>0.82572286176763043</v>
      </c>
    </row>
    <row r="15" spans="1:24" ht="22.2" customHeight="1" x14ac:dyDescent="0.3">
      <c r="A15" s="23">
        <v>23</v>
      </c>
      <c r="B15" s="4">
        <v>5.4</v>
      </c>
      <c r="C15" s="29" t="s">
        <v>80</v>
      </c>
      <c r="D15" s="29"/>
      <c r="E15" s="8" t="s">
        <v>42</v>
      </c>
      <c r="F15" s="24" t="s">
        <v>38</v>
      </c>
      <c r="G15" s="4">
        <v>1</v>
      </c>
      <c r="H15" s="27">
        <v>3165441.2971428572</v>
      </c>
      <c r="I15" s="15">
        <f t="shared" si="0"/>
        <v>3165441</v>
      </c>
      <c r="J15" s="16">
        <f t="shared" si="1"/>
        <v>1.4772058019696077E-2</v>
      </c>
      <c r="K15" s="28">
        <f t="shared" si="2"/>
        <v>0.84049491978732649</v>
      </c>
    </row>
    <row r="16" spans="1:24" ht="22.2" customHeight="1" x14ac:dyDescent="0.3">
      <c r="A16" s="23">
        <v>9</v>
      </c>
      <c r="B16" s="4">
        <v>1.9</v>
      </c>
      <c r="C16" s="4" t="s">
        <v>67</v>
      </c>
      <c r="D16" s="4"/>
      <c r="E16" s="38" t="s">
        <v>25</v>
      </c>
      <c r="F16" s="24" t="s">
        <v>36</v>
      </c>
      <c r="G16" s="4">
        <v>200</v>
      </c>
      <c r="H16" s="27">
        <v>15740.15</v>
      </c>
      <c r="I16" s="15">
        <f t="shared" si="0"/>
        <v>3148030</v>
      </c>
      <c r="J16" s="16">
        <f t="shared" si="1"/>
        <v>1.4690806686254408E-2</v>
      </c>
      <c r="K16" s="28">
        <f t="shared" si="2"/>
        <v>0.85518572647358093</v>
      </c>
    </row>
    <row r="17" spans="1:11" ht="22.2" customHeight="1" x14ac:dyDescent="0.3">
      <c r="A17" s="23">
        <v>29</v>
      </c>
      <c r="B17" s="4" t="s">
        <v>85</v>
      </c>
      <c r="C17" s="4">
        <v>18.899999999999999</v>
      </c>
      <c r="D17" s="4"/>
      <c r="E17" s="38" t="s">
        <v>48</v>
      </c>
      <c r="F17" s="6" t="s">
        <v>36</v>
      </c>
      <c r="G17" s="4">
        <v>120</v>
      </c>
      <c r="H17" s="27">
        <v>25097</v>
      </c>
      <c r="I17" s="15">
        <f t="shared" si="0"/>
        <v>3011640</v>
      </c>
      <c r="J17" s="16">
        <f t="shared" si="1"/>
        <v>1.4054320018739094E-2</v>
      </c>
      <c r="K17" s="28">
        <f t="shared" si="2"/>
        <v>0.86924004649232001</v>
      </c>
    </row>
    <row r="18" spans="1:11" ht="22.2" customHeight="1" x14ac:dyDescent="0.3">
      <c r="A18" s="23">
        <v>12</v>
      </c>
      <c r="B18" s="4">
        <v>2.2999999999999998</v>
      </c>
      <c r="C18" s="29" t="s">
        <v>71</v>
      </c>
      <c r="D18" s="29"/>
      <c r="E18" s="38" t="s">
        <v>28</v>
      </c>
      <c r="F18" s="24" t="s">
        <v>37</v>
      </c>
      <c r="G18" s="4">
        <v>8</v>
      </c>
      <c r="H18" s="27">
        <v>369865</v>
      </c>
      <c r="I18" s="15">
        <f t="shared" si="0"/>
        <v>2958920</v>
      </c>
      <c r="J18" s="16">
        <f t="shared" si="1"/>
        <v>1.3808293351744392E-2</v>
      </c>
      <c r="K18" s="28">
        <f t="shared" si="2"/>
        <v>0.88304833984406439</v>
      </c>
    </row>
    <row r="19" spans="1:11" ht="22.2" customHeight="1" x14ac:dyDescent="0.3">
      <c r="A19" s="23">
        <v>25</v>
      </c>
      <c r="B19" s="4">
        <v>5.6</v>
      </c>
      <c r="C19" s="29" t="s">
        <v>82</v>
      </c>
      <c r="D19" s="29"/>
      <c r="E19" s="8" t="s">
        <v>44</v>
      </c>
      <c r="F19" s="24" t="s">
        <v>38</v>
      </c>
      <c r="G19" s="4">
        <v>1</v>
      </c>
      <c r="H19" s="27">
        <v>2786864.5542857139</v>
      </c>
      <c r="I19" s="15">
        <f t="shared" si="0"/>
        <v>2786865</v>
      </c>
      <c r="J19" s="16">
        <f t="shared" si="1"/>
        <v>1.3005370017340494E-2</v>
      </c>
      <c r="K19" s="28">
        <f t="shared" si="2"/>
        <v>0.89605370986140487</v>
      </c>
    </row>
    <row r="20" spans="1:11" ht="22.2" customHeight="1" x14ac:dyDescent="0.3">
      <c r="A20" s="34">
        <v>43</v>
      </c>
      <c r="B20" s="4">
        <v>8.3000000000000007</v>
      </c>
      <c r="C20" s="29" t="s">
        <v>94</v>
      </c>
      <c r="D20" s="29"/>
      <c r="E20" s="38" t="s">
        <v>63</v>
      </c>
      <c r="F20" s="6" t="s">
        <v>36</v>
      </c>
      <c r="G20" s="4">
        <v>679</v>
      </c>
      <c r="H20" s="27">
        <v>3870</v>
      </c>
      <c r="I20" s="15">
        <f t="shared" si="0"/>
        <v>2627730</v>
      </c>
      <c r="J20" s="16">
        <f t="shared" si="1"/>
        <v>1.226274001635032E-2</v>
      </c>
      <c r="K20" s="28">
        <f t="shared" si="2"/>
        <v>0.90831644987775517</v>
      </c>
    </row>
    <row r="21" spans="1:11" ht="22.2" customHeight="1" x14ac:dyDescent="0.3">
      <c r="A21" s="23">
        <v>13</v>
      </c>
      <c r="B21" s="4">
        <v>3.1</v>
      </c>
      <c r="C21" s="29">
        <v>7.2</v>
      </c>
      <c r="D21" s="29"/>
      <c r="E21" s="7" t="s">
        <v>29</v>
      </c>
      <c r="F21" s="24" t="s">
        <v>36</v>
      </c>
      <c r="G21" s="4">
        <v>36</v>
      </c>
      <c r="H21" s="27">
        <v>64741</v>
      </c>
      <c r="I21" s="15">
        <f t="shared" si="0"/>
        <v>2330676</v>
      </c>
      <c r="J21" s="16">
        <f t="shared" si="1"/>
        <v>1.0876488014501985E-2</v>
      </c>
      <c r="K21" s="28">
        <f t="shared" si="2"/>
        <v>0.9191929378922572</v>
      </c>
    </row>
    <row r="22" spans="1:11" ht="22.2" customHeight="1" x14ac:dyDescent="0.3">
      <c r="A22" s="20">
        <v>1</v>
      </c>
      <c r="B22" s="2">
        <v>1.1000000000000001</v>
      </c>
      <c r="C22" s="2">
        <v>1.8</v>
      </c>
      <c r="D22" s="2"/>
      <c r="E22" s="12" t="s">
        <v>17</v>
      </c>
      <c r="F22" s="14" t="s">
        <v>37</v>
      </c>
      <c r="G22" s="2">
        <v>60</v>
      </c>
      <c r="H22" s="42">
        <v>35988</v>
      </c>
      <c r="I22" s="15">
        <f t="shared" si="0"/>
        <v>2159280</v>
      </c>
      <c r="J22" s="16">
        <f t="shared" si="1"/>
        <v>1.007664001343552E-2</v>
      </c>
      <c r="K22" s="28">
        <f t="shared" si="2"/>
        <v>0.92926957790569276</v>
      </c>
    </row>
    <row r="23" spans="1:11" ht="22.2" customHeight="1" x14ac:dyDescent="0.3">
      <c r="A23" s="23">
        <v>34</v>
      </c>
      <c r="B23" s="4">
        <v>7.4</v>
      </c>
      <c r="C23" s="29">
        <v>12.1</v>
      </c>
      <c r="D23" s="29"/>
      <c r="E23" s="38" t="s">
        <v>53</v>
      </c>
      <c r="F23" s="6" t="s">
        <v>38</v>
      </c>
      <c r="G23" s="4">
        <v>10</v>
      </c>
      <c r="H23" s="27">
        <v>190193</v>
      </c>
      <c r="I23" s="15">
        <f t="shared" si="0"/>
        <v>1901930</v>
      </c>
      <c r="J23" s="16">
        <f t="shared" si="1"/>
        <v>8.8756733451675653E-3</v>
      </c>
      <c r="K23" s="28">
        <f t="shared" si="2"/>
        <v>0.93814525125086035</v>
      </c>
    </row>
    <row r="24" spans="1:11" ht="22.2" customHeight="1" x14ac:dyDescent="0.3">
      <c r="A24" s="23">
        <v>22</v>
      </c>
      <c r="B24" s="4">
        <v>5.3</v>
      </c>
      <c r="C24" s="29" t="s">
        <v>79</v>
      </c>
      <c r="D24" s="29"/>
      <c r="E24" s="8" t="s">
        <v>41</v>
      </c>
      <c r="F24" s="24" t="s">
        <v>38</v>
      </c>
      <c r="G24" s="4">
        <v>3</v>
      </c>
      <c r="H24" s="27">
        <v>555441.2971428571</v>
      </c>
      <c r="I24" s="15">
        <f t="shared" si="0"/>
        <v>1666324</v>
      </c>
      <c r="J24" s="16">
        <f t="shared" si="1"/>
        <v>7.7761786770349046E-3</v>
      </c>
      <c r="K24" s="28">
        <f t="shared" si="2"/>
        <v>0.9459214299278953</v>
      </c>
    </row>
    <row r="25" spans="1:11" ht="22.2" customHeight="1" x14ac:dyDescent="0.3">
      <c r="A25" s="23">
        <v>40</v>
      </c>
      <c r="B25" s="4" t="s">
        <v>90</v>
      </c>
      <c r="C25" s="29" t="s">
        <v>92</v>
      </c>
      <c r="D25" s="29"/>
      <c r="E25" s="38" t="s">
        <v>59</v>
      </c>
      <c r="F25" s="5" t="s">
        <v>37</v>
      </c>
      <c r="G25" s="4">
        <v>150</v>
      </c>
      <c r="H25" s="27">
        <v>10969</v>
      </c>
      <c r="I25" s="15">
        <f t="shared" si="0"/>
        <v>1645350</v>
      </c>
      <c r="J25" s="16">
        <f t="shared" si="1"/>
        <v>7.6783000102377333E-3</v>
      </c>
      <c r="K25" s="28">
        <f t="shared" si="2"/>
        <v>0.95359972993813302</v>
      </c>
    </row>
    <row r="26" spans="1:11" ht="22.2" customHeight="1" x14ac:dyDescent="0.3">
      <c r="A26" s="23">
        <v>14</v>
      </c>
      <c r="B26" s="4">
        <v>3.3</v>
      </c>
      <c r="C26" s="29" t="s">
        <v>72</v>
      </c>
      <c r="D26" s="29"/>
      <c r="E26" s="7" t="s">
        <v>30</v>
      </c>
      <c r="F26" s="24" t="s">
        <v>37</v>
      </c>
      <c r="G26" s="4">
        <v>13</v>
      </c>
      <c r="H26" s="27">
        <v>82403.67333333334</v>
      </c>
      <c r="I26" s="15">
        <f t="shared" si="0"/>
        <v>1071248</v>
      </c>
      <c r="J26" s="16">
        <f t="shared" si="1"/>
        <v>4.9991573399988769E-3</v>
      </c>
      <c r="K26" s="28">
        <f t="shared" si="2"/>
        <v>0.95859888727813192</v>
      </c>
    </row>
    <row r="27" spans="1:11" ht="22.2" customHeight="1" x14ac:dyDescent="0.3">
      <c r="A27" s="34">
        <v>41</v>
      </c>
      <c r="B27" s="4">
        <v>8.1</v>
      </c>
      <c r="C27" s="29">
        <v>1.46</v>
      </c>
      <c r="D27" s="29"/>
      <c r="E27" s="38" t="s">
        <v>60</v>
      </c>
      <c r="F27" s="5" t="s">
        <v>61</v>
      </c>
      <c r="G27" s="4">
        <v>57.364800000000002</v>
      </c>
      <c r="H27" s="27">
        <v>17962</v>
      </c>
      <c r="I27" s="15">
        <f t="shared" si="0"/>
        <v>1030387</v>
      </c>
      <c r="J27" s="16">
        <f t="shared" si="1"/>
        <v>4.8084726730779634E-3</v>
      </c>
      <c r="K27" s="28">
        <f t="shared" si="2"/>
        <v>0.96340735995120985</v>
      </c>
    </row>
    <row r="28" spans="1:11" ht="22.2" customHeight="1" x14ac:dyDescent="0.3">
      <c r="A28" s="23">
        <v>39</v>
      </c>
      <c r="B28" s="4" t="s">
        <v>90</v>
      </c>
      <c r="C28" s="29" t="s">
        <v>91</v>
      </c>
      <c r="D28" s="29"/>
      <c r="E28" s="38" t="s">
        <v>58</v>
      </c>
      <c r="F28" s="6" t="s">
        <v>37</v>
      </c>
      <c r="G28" s="4">
        <v>15</v>
      </c>
      <c r="H28" s="27">
        <v>66256</v>
      </c>
      <c r="I28" s="15">
        <f t="shared" si="0"/>
        <v>993840</v>
      </c>
      <c r="J28" s="16">
        <f t="shared" si="1"/>
        <v>4.637920006183893E-3</v>
      </c>
      <c r="K28" s="28">
        <f t="shared" si="2"/>
        <v>0.96804527995739376</v>
      </c>
    </row>
    <row r="29" spans="1:11" ht="22.2" customHeight="1" x14ac:dyDescent="0.3">
      <c r="A29" s="23">
        <v>31</v>
      </c>
      <c r="B29" s="4">
        <v>7.1</v>
      </c>
      <c r="C29" s="29" t="s">
        <v>87</v>
      </c>
      <c r="D29" s="29"/>
      <c r="E29" s="4" t="s">
        <v>50</v>
      </c>
      <c r="F29" s="32" t="s">
        <v>38</v>
      </c>
      <c r="G29" s="4">
        <v>8</v>
      </c>
      <c r="H29" s="27">
        <v>110579</v>
      </c>
      <c r="I29" s="15">
        <f t="shared" si="0"/>
        <v>884632</v>
      </c>
      <c r="J29" s="16">
        <f t="shared" si="1"/>
        <v>4.1282826721710433E-3</v>
      </c>
      <c r="K29" s="28">
        <f t="shared" si="2"/>
        <v>0.97217356262956478</v>
      </c>
    </row>
    <row r="30" spans="1:11" ht="22.2" customHeight="1" x14ac:dyDescent="0.3">
      <c r="A30" s="23">
        <v>33</v>
      </c>
      <c r="B30" s="4">
        <v>7.3</v>
      </c>
      <c r="C30" s="29">
        <v>12.93</v>
      </c>
      <c r="D30" s="29"/>
      <c r="E30" s="4" t="s">
        <v>52</v>
      </c>
      <c r="F30" s="32" t="s">
        <v>38</v>
      </c>
      <c r="G30" s="4">
        <v>6</v>
      </c>
      <c r="H30" s="27">
        <v>134269</v>
      </c>
      <c r="I30" s="15">
        <f t="shared" si="0"/>
        <v>805614</v>
      </c>
      <c r="J30" s="16">
        <f t="shared" si="1"/>
        <v>3.7595320050127093E-3</v>
      </c>
      <c r="K30" s="28">
        <f t="shared" si="2"/>
        <v>0.97593309463457745</v>
      </c>
    </row>
    <row r="31" spans="1:11" ht="21.6" customHeight="1" x14ac:dyDescent="0.3">
      <c r="A31" s="23">
        <v>4</v>
      </c>
      <c r="B31" s="3">
        <v>1.4</v>
      </c>
      <c r="C31" s="3" t="s">
        <v>64</v>
      </c>
      <c r="D31" s="3"/>
      <c r="E31" s="3" t="s">
        <v>20</v>
      </c>
      <c r="F31" s="40" t="s">
        <v>36</v>
      </c>
      <c r="G31" s="3">
        <v>8</v>
      </c>
      <c r="H31" s="25">
        <v>85340.666666666657</v>
      </c>
      <c r="I31" s="15">
        <f t="shared" si="0"/>
        <v>682725</v>
      </c>
      <c r="J31" s="16">
        <f t="shared" si="1"/>
        <v>3.1860500042480665E-3</v>
      </c>
      <c r="K31" s="28">
        <f t="shared" si="2"/>
        <v>0.97911914463882554</v>
      </c>
    </row>
    <row r="32" spans="1:11" ht="31.2" x14ac:dyDescent="0.3">
      <c r="A32" s="23">
        <v>35</v>
      </c>
      <c r="B32" s="4">
        <v>7.5</v>
      </c>
      <c r="C32" s="29">
        <v>12.68</v>
      </c>
      <c r="D32" s="29"/>
      <c r="E32" s="4" t="s">
        <v>54</v>
      </c>
      <c r="F32" s="32" t="s">
        <v>38</v>
      </c>
      <c r="G32" s="4">
        <v>1</v>
      </c>
      <c r="H32" s="27">
        <v>568531</v>
      </c>
      <c r="I32" s="15">
        <f t="shared" si="0"/>
        <v>568531</v>
      </c>
      <c r="J32" s="16">
        <f t="shared" si="1"/>
        <v>2.653144670204193E-3</v>
      </c>
      <c r="K32" s="28">
        <f t="shared" si="2"/>
        <v>0.98177228930902971</v>
      </c>
    </row>
    <row r="33" spans="1:19" ht="15.6" x14ac:dyDescent="0.3">
      <c r="A33" s="23">
        <v>19</v>
      </c>
      <c r="B33" s="4">
        <v>3.8</v>
      </c>
      <c r="C33" s="29">
        <v>7.34</v>
      </c>
      <c r="D33" s="29"/>
      <c r="E33" s="39" t="s">
        <v>35</v>
      </c>
      <c r="F33" s="40" t="s">
        <v>37</v>
      </c>
      <c r="G33" s="4">
        <v>15</v>
      </c>
      <c r="H33" s="27">
        <v>37613</v>
      </c>
      <c r="I33" s="15">
        <f t="shared" si="0"/>
        <v>564195</v>
      </c>
      <c r="J33" s="16">
        <f t="shared" si="1"/>
        <v>2.6329100035105465E-3</v>
      </c>
      <c r="K33" s="28">
        <f t="shared" si="2"/>
        <v>0.98440519931254022</v>
      </c>
    </row>
    <row r="34" spans="1:19" ht="15.6" x14ac:dyDescent="0.3">
      <c r="A34" s="23">
        <v>30</v>
      </c>
      <c r="B34" s="4" t="s">
        <v>86</v>
      </c>
      <c r="C34" s="29">
        <v>18.8</v>
      </c>
      <c r="D34" s="29"/>
      <c r="E34" s="4" t="s">
        <v>49</v>
      </c>
      <c r="F34" s="32" t="s">
        <v>37</v>
      </c>
      <c r="G34" s="4">
        <v>100</v>
      </c>
      <c r="H34" s="27">
        <v>5081</v>
      </c>
      <c r="I34" s="15">
        <f t="shared" si="0"/>
        <v>508100</v>
      </c>
      <c r="J34" s="16">
        <f t="shared" si="1"/>
        <v>2.3711333364948442E-3</v>
      </c>
      <c r="K34" s="28">
        <f t="shared" si="2"/>
        <v>0.98677633264903508</v>
      </c>
    </row>
    <row r="35" spans="1:19" ht="15.6" x14ac:dyDescent="0.3">
      <c r="A35" s="23">
        <v>37</v>
      </c>
      <c r="B35" s="4">
        <v>7.7</v>
      </c>
      <c r="C35" s="29">
        <v>12.2</v>
      </c>
      <c r="D35" s="29"/>
      <c r="E35" s="4" t="s">
        <v>56</v>
      </c>
      <c r="F35" s="32" t="s">
        <v>38</v>
      </c>
      <c r="G35" s="4">
        <v>1</v>
      </c>
      <c r="H35" s="27">
        <v>484962</v>
      </c>
      <c r="I35" s="15">
        <f t="shared" si="0"/>
        <v>484962</v>
      </c>
      <c r="J35" s="16">
        <f t="shared" si="1"/>
        <v>2.2631560030175412E-3</v>
      </c>
      <c r="K35" s="28">
        <f t="shared" si="2"/>
        <v>0.9890394886520526</v>
      </c>
    </row>
    <row r="36" spans="1:19" ht="31.2" x14ac:dyDescent="0.3">
      <c r="A36" s="23">
        <v>32</v>
      </c>
      <c r="B36" s="4">
        <v>7.2</v>
      </c>
      <c r="C36" s="29" t="s">
        <v>88</v>
      </c>
      <c r="D36" s="29"/>
      <c r="E36" s="4" t="s">
        <v>51</v>
      </c>
      <c r="F36" s="32" t="s">
        <v>38</v>
      </c>
      <c r="G36" s="4">
        <v>4</v>
      </c>
      <c r="H36" s="27">
        <v>115053</v>
      </c>
      <c r="I36" s="15">
        <f t="shared" si="0"/>
        <v>460212</v>
      </c>
      <c r="J36" s="16">
        <f t="shared" si="1"/>
        <v>2.1476560028635414E-3</v>
      </c>
      <c r="K36" s="28">
        <f t="shared" si="2"/>
        <v>0.9911871446549162</v>
      </c>
    </row>
    <row r="37" spans="1:19" ht="15.6" x14ac:dyDescent="0.3">
      <c r="A37" s="23">
        <v>28</v>
      </c>
      <c r="B37" s="4" t="s">
        <v>84</v>
      </c>
      <c r="C37" s="29">
        <v>18.8</v>
      </c>
      <c r="D37" s="29"/>
      <c r="E37" s="4" t="s">
        <v>47</v>
      </c>
      <c r="F37" s="32" t="s">
        <v>37</v>
      </c>
      <c r="G37" s="4">
        <v>72</v>
      </c>
      <c r="H37" s="27">
        <v>5081</v>
      </c>
      <c r="I37" s="15">
        <f t="shared" si="0"/>
        <v>365832</v>
      </c>
      <c r="J37" s="16">
        <f t="shared" si="1"/>
        <v>1.707216002276288E-3</v>
      </c>
      <c r="K37" s="28">
        <f t="shared" si="2"/>
        <v>0.9928943606571925</v>
      </c>
    </row>
    <row r="38" spans="1:19" x14ac:dyDescent="0.3">
      <c r="A38" s="23">
        <v>36</v>
      </c>
      <c r="B38" s="4">
        <v>7.6</v>
      </c>
      <c r="C38" s="29">
        <v>12.17</v>
      </c>
      <c r="D38" s="29"/>
      <c r="E38" s="4" t="s">
        <v>55</v>
      </c>
      <c r="F38" s="32" t="s">
        <v>37</v>
      </c>
      <c r="G38" s="4">
        <v>80</v>
      </c>
      <c r="H38" s="27">
        <v>4146</v>
      </c>
      <c r="I38" s="15">
        <f t="shared" si="0"/>
        <v>331680</v>
      </c>
      <c r="J38" s="16">
        <f t="shared" si="1"/>
        <v>1.5478400020637866E-3</v>
      </c>
      <c r="K38" s="28">
        <f t="shared" si="2"/>
        <v>0.99444220065925626</v>
      </c>
    </row>
    <row r="39" spans="1:19" ht="23.4" x14ac:dyDescent="0.3">
      <c r="A39" s="23">
        <v>38</v>
      </c>
      <c r="B39" s="4" t="s">
        <v>89</v>
      </c>
      <c r="C39" s="29">
        <v>12.74</v>
      </c>
      <c r="D39" s="29"/>
      <c r="E39" s="4" t="s">
        <v>57</v>
      </c>
      <c r="F39" s="32" t="s">
        <v>38</v>
      </c>
      <c r="G39" s="4">
        <v>12</v>
      </c>
      <c r="H39" s="27">
        <v>27559</v>
      </c>
      <c r="I39" s="15">
        <f t="shared" si="0"/>
        <v>330708</v>
      </c>
      <c r="J39" s="16">
        <f t="shared" si="1"/>
        <v>1.5433040020577386E-3</v>
      </c>
      <c r="K39" s="28">
        <f t="shared" si="2"/>
        <v>0.99598550466131397</v>
      </c>
    </row>
    <row r="40" spans="1:19" x14ac:dyDescent="0.3">
      <c r="A40" s="20">
        <v>2</v>
      </c>
      <c r="B40" s="2">
        <v>1.2</v>
      </c>
      <c r="C40" s="2">
        <v>1.1200000000000001</v>
      </c>
      <c r="D40" s="2"/>
      <c r="E40" s="2" t="s">
        <v>18</v>
      </c>
      <c r="F40" s="41" t="s">
        <v>36</v>
      </c>
      <c r="G40" s="21">
        <v>15</v>
      </c>
      <c r="H40" s="22">
        <v>14116</v>
      </c>
      <c r="I40" s="15">
        <f t="shared" si="0"/>
        <v>211740</v>
      </c>
      <c r="J40" s="16">
        <f t="shared" si="1"/>
        <v>9.8812000131749331E-4</v>
      </c>
      <c r="K40" s="28">
        <f t="shared" si="2"/>
        <v>0.99697362466263151</v>
      </c>
    </row>
    <row r="41" spans="1:19" x14ac:dyDescent="0.3">
      <c r="A41" s="23">
        <v>26</v>
      </c>
      <c r="B41" s="4">
        <v>5.7</v>
      </c>
      <c r="C41" s="29">
        <v>9.2899999999999991</v>
      </c>
      <c r="D41" s="29"/>
      <c r="E41" s="39" t="s">
        <v>45</v>
      </c>
      <c r="F41" s="40" t="s">
        <v>36</v>
      </c>
      <c r="G41" s="4">
        <v>3.45</v>
      </c>
      <c r="H41" s="27">
        <v>58572</v>
      </c>
      <c r="I41" s="15">
        <f t="shared" si="0"/>
        <v>202073</v>
      </c>
      <c r="J41" s="16">
        <f t="shared" si="1"/>
        <v>9.4300733459067639E-4</v>
      </c>
      <c r="K41" s="28">
        <f t="shared" si="2"/>
        <v>0.99791663199722214</v>
      </c>
    </row>
    <row r="42" spans="1:19" ht="21" customHeight="1" x14ac:dyDescent="0.3">
      <c r="A42" s="23">
        <v>8</v>
      </c>
      <c r="B42" s="4">
        <v>1.8</v>
      </c>
      <c r="C42" s="4">
        <v>1.39</v>
      </c>
      <c r="D42" s="4"/>
      <c r="E42" s="4" t="s">
        <v>24</v>
      </c>
      <c r="F42" s="40" t="s">
        <v>36</v>
      </c>
      <c r="G42" s="4">
        <v>10</v>
      </c>
      <c r="H42" s="27">
        <v>18338</v>
      </c>
      <c r="I42" s="15">
        <f t="shared" si="0"/>
        <v>183380</v>
      </c>
      <c r="J42" s="16">
        <f t="shared" si="1"/>
        <v>8.5577333447436443E-4</v>
      </c>
      <c r="K42" s="28">
        <f t="shared" si="2"/>
        <v>0.99877240533169653</v>
      </c>
    </row>
    <row r="43" spans="1:19" ht="28.8" customHeight="1" x14ac:dyDescent="0.3">
      <c r="A43" s="23">
        <v>7</v>
      </c>
      <c r="B43" s="4">
        <v>1.7</v>
      </c>
      <c r="C43" s="4">
        <v>1.38</v>
      </c>
      <c r="D43" s="4"/>
      <c r="E43" s="4" t="s">
        <v>23</v>
      </c>
      <c r="F43" s="40" t="s">
        <v>38</v>
      </c>
      <c r="G43" s="4">
        <v>4</v>
      </c>
      <c r="H43" s="27">
        <v>26090</v>
      </c>
      <c r="I43" s="15">
        <f t="shared" si="0"/>
        <v>104360</v>
      </c>
      <c r="J43" s="16">
        <f t="shared" si="1"/>
        <v>4.8701333398268445E-4</v>
      </c>
      <c r="K43" s="28">
        <f t="shared" si="2"/>
        <v>0.99925941866567924</v>
      </c>
      <c r="O43" s="35"/>
      <c r="S43" s="36"/>
    </row>
    <row r="44" spans="1:19" x14ac:dyDescent="0.3">
      <c r="A44" s="23">
        <v>3</v>
      </c>
      <c r="B44" s="3">
        <v>1.3</v>
      </c>
      <c r="C44" s="3">
        <v>1.32</v>
      </c>
      <c r="D44" s="3"/>
      <c r="E44" s="3" t="s">
        <v>19</v>
      </c>
      <c r="F44" s="40" t="s">
        <v>38</v>
      </c>
      <c r="G44" s="3">
        <v>2</v>
      </c>
      <c r="H44" s="25">
        <v>40253</v>
      </c>
      <c r="I44" s="15">
        <f t="shared" si="0"/>
        <v>80506</v>
      </c>
      <c r="J44" s="16">
        <f t="shared" si="1"/>
        <v>3.7569466716759291E-4</v>
      </c>
      <c r="K44" s="28">
        <f t="shared" si="2"/>
        <v>0.99963511333284683</v>
      </c>
    </row>
    <row r="45" spans="1:19" x14ac:dyDescent="0.3">
      <c r="A45" s="23">
        <v>21</v>
      </c>
      <c r="B45" s="4" t="s">
        <v>78</v>
      </c>
      <c r="C45" s="29">
        <v>6.3</v>
      </c>
      <c r="D45" s="29"/>
      <c r="E45" s="39" t="s">
        <v>40</v>
      </c>
      <c r="F45" s="40" t="s">
        <v>37</v>
      </c>
      <c r="G45" s="4">
        <v>10</v>
      </c>
      <c r="H45" s="27">
        <v>7819</v>
      </c>
      <c r="I45" s="15">
        <f t="shared" si="0"/>
        <v>78190</v>
      </c>
      <c r="J45" s="16">
        <f t="shared" si="1"/>
        <v>3.6488666715318223E-4</v>
      </c>
      <c r="K45" s="28">
        <f t="shared" si="2"/>
        <v>1</v>
      </c>
    </row>
    <row r="46" spans="1:19" ht="11.25" customHeight="1" x14ac:dyDescent="0.3">
      <c r="A46" s="92" t="s">
        <v>14</v>
      </c>
      <c r="B46" s="93"/>
      <c r="C46" s="93"/>
      <c r="D46" s="93"/>
      <c r="E46" s="93"/>
      <c r="F46" s="93"/>
      <c r="G46" s="93"/>
      <c r="H46" s="94"/>
      <c r="I46" s="1">
        <f>SUM(I3:I45)</f>
        <v>214285714</v>
      </c>
      <c r="J46" s="35">
        <f>SUM(J3:J45)</f>
        <v>1</v>
      </c>
      <c r="S46" s="36"/>
    </row>
    <row r="47" spans="1:19" ht="11.4" customHeight="1" x14ac:dyDescent="0.3">
      <c r="A47" s="95" t="s">
        <v>15</v>
      </c>
      <c r="B47" s="96"/>
      <c r="C47" s="96"/>
      <c r="D47" s="96"/>
      <c r="E47" s="96"/>
      <c r="F47" s="96"/>
      <c r="G47" s="96"/>
      <c r="H47" s="97"/>
      <c r="I47" s="1">
        <f>'[1]PASO 1'!I19</f>
        <v>509592575</v>
      </c>
      <c r="J47" s="98">
        <v>0.76390000000000002</v>
      </c>
      <c r="K47" s="97"/>
    </row>
    <row r="48" spans="1:19" ht="10.8" customHeight="1" x14ac:dyDescent="0.3">
      <c r="A48" s="95" t="s">
        <v>16</v>
      </c>
      <c r="B48" s="96"/>
      <c r="C48" s="96"/>
      <c r="D48" s="96"/>
      <c r="E48" s="96"/>
      <c r="F48" s="96"/>
      <c r="G48" s="96"/>
      <c r="H48" s="97"/>
      <c r="I48" s="37">
        <v>6</v>
      </c>
      <c r="J48" s="98">
        <f>J47/I48</f>
        <v>0.12731666666666666</v>
      </c>
      <c r="K48" s="97"/>
    </row>
    <row r="49" ht="8.25" customHeight="1" x14ac:dyDescent="0.3"/>
    <row r="50" ht="8.25" customHeight="1" x14ac:dyDescent="0.3"/>
    <row r="51" ht="8.25" customHeight="1" x14ac:dyDescent="0.3"/>
    <row r="52" ht="8.25" customHeight="1" x14ac:dyDescent="0.3"/>
    <row r="53" ht="8.25" customHeight="1" x14ac:dyDescent="0.3"/>
    <row r="54" ht="8.25" customHeight="1" x14ac:dyDescent="0.3"/>
    <row r="55" ht="8.25" customHeight="1" x14ac:dyDescent="0.3"/>
    <row r="56" ht="8.25" customHeight="1" x14ac:dyDescent="0.3"/>
    <row r="57" ht="8.25" customHeight="1" x14ac:dyDescent="0.3"/>
    <row r="58" ht="8.25" customHeight="1" x14ac:dyDescent="0.3"/>
    <row r="59" ht="8.25" customHeight="1" x14ac:dyDescent="0.3"/>
    <row r="60" ht="8.25" customHeight="1" x14ac:dyDescent="0.3"/>
    <row r="61" ht="8.25" customHeight="1" x14ac:dyDescent="0.3"/>
    <row r="62" ht="8.25" customHeight="1" x14ac:dyDescent="0.3"/>
    <row r="63" ht="8.25" customHeight="1" x14ac:dyDescent="0.3"/>
    <row r="64" ht="8.25" customHeight="1" x14ac:dyDescent="0.3"/>
    <row r="65" ht="8.25" customHeight="1" x14ac:dyDescent="0.3"/>
    <row r="66" ht="8.25" customHeight="1" x14ac:dyDescent="0.3"/>
    <row r="67" ht="8.25" customHeight="1" x14ac:dyDescent="0.3"/>
    <row r="68" ht="8.25" customHeight="1" x14ac:dyDescent="0.3"/>
    <row r="69" ht="8.25" customHeight="1" x14ac:dyDescent="0.3"/>
    <row r="70" ht="8.25" customHeight="1" x14ac:dyDescent="0.3"/>
    <row r="71" ht="8.25" customHeight="1" x14ac:dyDescent="0.3"/>
    <row r="72" ht="8.25" customHeight="1" x14ac:dyDescent="0.3"/>
    <row r="73" ht="8.25" customHeight="1" x14ac:dyDescent="0.3"/>
    <row r="74" ht="8.25" customHeight="1" x14ac:dyDescent="0.3"/>
    <row r="75" ht="8.25" customHeight="1" x14ac:dyDescent="0.3"/>
    <row r="76" ht="8.25" customHeight="1" x14ac:dyDescent="0.3"/>
    <row r="77" ht="8.25" customHeight="1" x14ac:dyDescent="0.3"/>
    <row r="78" ht="8.25" customHeight="1" x14ac:dyDescent="0.3"/>
    <row r="79" ht="8.25" customHeight="1" x14ac:dyDescent="0.3"/>
    <row r="80" ht="8.25" customHeight="1" x14ac:dyDescent="0.3"/>
    <row r="81" ht="8.25" customHeight="1" x14ac:dyDescent="0.3"/>
    <row r="82" ht="8.25" customHeight="1" x14ac:dyDescent="0.3"/>
    <row r="83" ht="8.25" customHeight="1" x14ac:dyDescent="0.3"/>
    <row r="84" ht="8.25" customHeight="1" x14ac:dyDescent="0.3"/>
    <row r="85" ht="8.25" customHeight="1" x14ac:dyDescent="0.3"/>
    <row r="86" ht="8.25" customHeight="1" x14ac:dyDescent="0.3"/>
    <row r="87" ht="8.25" customHeight="1" x14ac:dyDescent="0.3"/>
    <row r="88" ht="8.25" customHeight="1" x14ac:dyDescent="0.3"/>
    <row r="89" ht="8.25" customHeight="1" x14ac:dyDescent="0.3"/>
    <row r="90" ht="8.25" customHeight="1" x14ac:dyDescent="0.3"/>
    <row r="91" ht="8.25" customHeight="1" x14ac:dyDescent="0.3"/>
    <row r="92" ht="8.25" customHeight="1" x14ac:dyDescent="0.3"/>
    <row r="93" ht="8.25" customHeight="1" x14ac:dyDescent="0.3"/>
    <row r="94" ht="8.25" customHeight="1" x14ac:dyDescent="0.3"/>
    <row r="95" ht="8.25" customHeight="1" x14ac:dyDescent="0.3"/>
    <row r="96" ht="8.25" customHeight="1" x14ac:dyDescent="0.3"/>
    <row r="97" ht="8.25" customHeight="1" x14ac:dyDescent="0.3"/>
    <row r="98" ht="8.25" customHeight="1" x14ac:dyDescent="0.3"/>
    <row r="99" ht="8.25" customHeight="1" x14ac:dyDescent="0.3"/>
    <row r="100" ht="8.25" customHeight="1" x14ac:dyDescent="0.3"/>
    <row r="101" ht="8.25" customHeight="1" x14ac:dyDescent="0.3"/>
    <row r="102" ht="8.25" customHeight="1" x14ac:dyDescent="0.3"/>
    <row r="103" ht="8.25" customHeight="1" x14ac:dyDescent="0.3"/>
    <row r="104" ht="8.25" customHeight="1" x14ac:dyDescent="0.3"/>
    <row r="105" ht="8.25" customHeight="1" x14ac:dyDescent="0.3"/>
    <row r="106" ht="8.25" customHeight="1" x14ac:dyDescent="0.3"/>
    <row r="107" ht="8.25" customHeight="1" x14ac:dyDescent="0.3"/>
    <row r="108" ht="8.25" customHeight="1" x14ac:dyDescent="0.3"/>
    <row r="109" ht="8.25" customHeight="1" x14ac:dyDescent="0.3"/>
    <row r="110" ht="8.25" customHeight="1" x14ac:dyDescent="0.3"/>
    <row r="111" ht="8.25" customHeight="1" x14ac:dyDescent="0.3"/>
    <row r="112" ht="8.25" customHeight="1" x14ac:dyDescent="0.3"/>
    <row r="113" ht="8.25" customHeight="1" x14ac:dyDescent="0.3"/>
    <row r="114" ht="8.25" customHeight="1" x14ac:dyDescent="0.3"/>
    <row r="115" ht="8.25" customHeight="1" x14ac:dyDescent="0.3"/>
    <row r="116" ht="8.25" customHeight="1" x14ac:dyDescent="0.3"/>
    <row r="117" ht="8.25" customHeight="1" x14ac:dyDescent="0.3"/>
    <row r="118" ht="8.25" customHeight="1" x14ac:dyDescent="0.3"/>
    <row r="119" ht="8.25" customHeight="1" x14ac:dyDescent="0.3"/>
    <row r="120" ht="8.25" customHeight="1" x14ac:dyDescent="0.3"/>
    <row r="121" ht="8.25" customHeight="1" x14ac:dyDescent="0.3"/>
    <row r="122" ht="8.25" customHeight="1" x14ac:dyDescent="0.3"/>
    <row r="123" ht="8.25" customHeight="1" x14ac:dyDescent="0.3"/>
    <row r="124" ht="8.25" customHeight="1" x14ac:dyDescent="0.3"/>
    <row r="125" ht="8.25" customHeight="1" x14ac:dyDescent="0.3"/>
    <row r="126" ht="8.25" customHeight="1" x14ac:dyDescent="0.3"/>
    <row r="127" ht="8.25" customHeight="1" x14ac:dyDescent="0.3"/>
    <row r="128" ht="8.25" customHeight="1" x14ac:dyDescent="0.3"/>
    <row r="129" ht="8.25" customHeight="1" x14ac:dyDescent="0.3"/>
    <row r="130" ht="8.25" customHeight="1" x14ac:dyDescent="0.3"/>
    <row r="131" ht="8.25" customHeight="1" x14ac:dyDescent="0.3"/>
    <row r="132" ht="8.25" customHeight="1" x14ac:dyDescent="0.3"/>
    <row r="133" ht="8.25" customHeight="1" x14ac:dyDescent="0.3"/>
    <row r="134" ht="8.25" customHeight="1" x14ac:dyDescent="0.3"/>
    <row r="135" ht="8.25" customHeight="1" x14ac:dyDescent="0.3"/>
    <row r="136" ht="8.25" customHeight="1" x14ac:dyDescent="0.3"/>
    <row r="137" ht="8.25" customHeight="1" x14ac:dyDescent="0.3"/>
    <row r="138" ht="8.25" customHeight="1" x14ac:dyDescent="0.3"/>
    <row r="139" ht="8.25" customHeight="1" x14ac:dyDescent="0.3"/>
    <row r="140" ht="8.25" customHeight="1" x14ac:dyDescent="0.3"/>
    <row r="141" ht="8.25" customHeight="1" x14ac:dyDescent="0.3"/>
    <row r="142" ht="8.25" customHeight="1" x14ac:dyDescent="0.3"/>
    <row r="143" ht="8.25" customHeight="1" x14ac:dyDescent="0.3"/>
    <row r="144" ht="8.25" customHeight="1" x14ac:dyDescent="0.3"/>
    <row r="145" ht="8.25" customHeight="1" x14ac:dyDescent="0.3"/>
    <row r="146" ht="8.25" customHeight="1" x14ac:dyDescent="0.3"/>
    <row r="147" ht="8.25" customHeight="1" x14ac:dyDescent="0.3"/>
    <row r="148" ht="8.25" customHeight="1" x14ac:dyDescent="0.3"/>
    <row r="149" ht="8.25" customHeight="1" x14ac:dyDescent="0.3"/>
    <row r="150" ht="8.25" customHeight="1" x14ac:dyDescent="0.3"/>
    <row r="151" ht="8.25" customHeight="1" x14ac:dyDescent="0.3"/>
    <row r="152" ht="8.25" customHeight="1" x14ac:dyDescent="0.3"/>
    <row r="153" ht="8.25" customHeight="1" x14ac:dyDescent="0.3"/>
    <row r="154" ht="8.25" customHeight="1" x14ac:dyDescent="0.3"/>
    <row r="155" ht="8.25" customHeight="1" x14ac:dyDescent="0.3"/>
    <row r="156" ht="8.25" customHeight="1" x14ac:dyDescent="0.3"/>
    <row r="157" ht="8.25" customHeight="1" x14ac:dyDescent="0.3"/>
    <row r="158" ht="8.25" customHeight="1" x14ac:dyDescent="0.3"/>
    <row r="159" ht="8.25" customHeight="1" x14ac:dyDescent="0.3"/>
    <row r="160" ht="8.25" customHeight="1" x14ac:dyDescent="0.3"/>
    <row r="161" ht="8.25" customHeight="1" x14ac:dyDescent="0.3"/>
    <row r="162" ht="8.25" customHeight="1" x14ac:dyDescent="0.3"/>
    <row r="163" ht="8.25" customHeight="1" x14ac:dyDescent="0.3"/>
    <row r="164" ht="8.25" customHeight="1" x14ac:dyDescent="0.3"/>
    <row r="165" ht="8.25" customHeight="1" x14ac:dyDescent="0.3"/>
    <row r="166" ht="8.25" customHeight="1" x14ac:dyDescent="0.3"/>
    <row r="167" ht="8.25" customHeight="1" x14ac:dyDescent="0.3"/>
    <row r="168" ht="8.25" customHeight="1" x14ac:dyDescent="0.3"/>
    <row r="169" ht="8.25" customHeight="1" x14ac:dyDescent="0.3"/>
    <row r="170" ht="8.25" customHeight="1" x14ac:dyDescent="0.3"/>
    <row r="171" ht="8.25" customHeight="1" x14ac:dyDescent="0.3"/>
    <row r="172" ht="8.25" customHeight="1" x14ac:dyDescent="0.3"/>
    <row r="173" ht="8.25" customHeight="1" x14ac:dyDescent="0.3"/>
    <row r="174" ht="8.25" customHeight="1" x14ac:dyDescent="0.3"/>
    <row r="175" ht="8.25" customHeight="1" x14ac:dyDescent="0.3"/>
    <row r="176" ht="8.25" customHeight="1" x14ac:dyDescent="0.3"/>
    <row r="177" ht="8.25" customHeight="1" x14ac:dyDescent="0.3"/>
    <row r="178" ht="8.25" customHeight="1" x14ac:dyDescent="0.3"/>
    <row r="179" ht="8.25" customHeight="1" x14ac:dyDescent="0.3"/>
    <row r="180" ht="8.25" customHeight="1" x14ac:dyDescent="0.3"/>
    <row r="181" ht="8.25" customHeight="1" x14ac:dyDescent="0.3"/>
    <row r="182" ht="8.25" customHeight="1" x14ac:dyDescent="0.3"/>
    <row r="183" ht="8.25" customHeight="1" x14ac:dyDescent="0.3"/>
    <row r="184" ht="8.25" customHeight="1" x14ac:dyDescent="0.3"/>
    <row r="185" ht="8.25" customHeight="1" x14ac:dyDescent="0.3"/>
    <row r="186" ht="8.25" customHeight="1" x14ac:dyDescent="0.3"/>
    <row r="187" ht="8.25" customHeight="1" x14ac:dyDescent="0.3"/>
    <row r="188" ht="8.25" customHeight="1" x14ac:dyDescent="0.3"/>
    <row r="189" ht="8.25" customHeight="1" x14ac:dyDescent="0.3"/>
    <row r="190" ht="8.25" customHeight="1" x14ac:dyDescent="0.3"/>
    <row r="191" ht="8.25" customHeight="1" x14ac:dyDescent="0.3"/>
    <row r="192" ht="8.25" customHeight="1" x14ac:dyDescent="0.3"/>
    <row r="193" ht="8.25" customHeight="1" x14ac:dyDescent="0.3"/>
    <row r="194" ht="8.25" customHeight="1" x14ac:dyDescent="0.3"/>
    <row r="195" ht="8.25" customHeight="1" x14ac:dyDescent="0.3"/>
    <row r="196" ht="8.25" customHeight="1" x14ac:dyDescent="0.3"/>
    <row r="197" ht="8.25" customHeight="1" x14ac:dyDescent="0.3"/>
    <row r="198" ht="8.25" customHeight="1" x14ac:dyDescent="0.3"/>
    <row r="199" ht="8.25" customHeight="1" x14ac:dyDescent="0.3"/>
    <row r="200" ht="8.25" customHeight="1" x14ac:dyDescent="0.3"/>
    <row r="201" ht="8.25" customHeight="1" x14ac:dyDescent="0.3"/>
    <row r="202" ht="8.25" customHeight="1" x14ac:dyDescent="0.3"/>
    <row r="203" ht="8.25" customHeight="1" x14ac:dyDescent="0.3"/>
    <row r="204" ht="8.25" customHeight="1" x14ac:dyDescent="0.3"/>
    <row r="205" ht="8.25" customHeight="1" x14ac:dyDescent="0.3"/>
    <row r="206" ht="8.25" customHeight="1" x14ac:dyDescent="0.3"/>
    <row r="207" ht="8.25" customHeight="1" x14ac:dyDescent="0.3"/>
    <row r="208" ht="8.25" customHeight="1" x14ac:dyDescent="0.3"/>
    <row r="209" ht="8.25" customHeight="1" x14ac:dyDescent="0.3"/>
    <row r="210" ht="8.25" customHeight="1" x14ac:dyDescent="0.3"/>
    <row r="211" ht="8.25" customHeight="1" x14ac:dyDescent="0.3"/>
    <row r="212" ht="8.25" customHeight="1" x14ac:dyDescent="0.3"/>
    <row r="213" ht="8.25" customHeight="1" x14ac:dyDescent="0.3"/>
    <row r="214" ht="8.25" customHeight="1" x14ac:dyDescent="0.3"/>
    <row r="215" ht="8.25" customHeight="1" x14ac:dyDescent="0.3"/>
    <row r="216" ht="8.25" customHeight="1" x14ac:dyDescent="0.3"/>
    <row r="217" ht="8.25" customHeight="1" x14ac:dyDescent="0.3"/>
    <row r="218" ht="8.25" customHeight="1" x14ac:dyDescent="0.3"/>
    <row r="219" ht="8.25" customHeight="1" x14ac:dyDescent="0.3"/>
    <row r="220" ht="8.25" customHeight="1" x14ac:dyDescent="0.3"/>
    <row r="221" ht="8.25" customHeight="1" x14ac:dyDescent="0.3"/>
    <row r="222" ht="8.25" customHeight="1" x14ac:dyDescent="0.3"/>
    <row r="223" ht="8.25" customHeight="1" x14ac:dyDescent="0.3"/>
    <row r="224" ht="8.25" customHeight="1" x14ac:dyDescent="0.3"/>
    <row r="225" ht="8.25" customHeight="1" x14ac:dyDescent="0.3"/>
    <row r="226" ht="8.25" customHeight="1" x14ac:dyDescent="0.3"/>
    <row r="227" ht="8.25" customHeight="1" x14ac:dyDescent="0.3"/>
    <row r="228" ht="8.25" customHeight="1" x14ac:dyDescent="0.3"/>
    <row r="229" ht="8.25" customHeight="1" x14ac:dyDescent="0.3"/>
    <row r="230" ht="8.25" customHeight="1" x14ac:dyDescent="0.3"/>
    <row r="231" ht="8.25" customHeight="1" x14ac:dyDescent="0.3"/>
    <row r="232" ht="8.25" customHeight="1" x14ac:dyDescent="0.3"/>
    <row r="233" ht="8.25" customHeight="1" x14ac:dyDescent="0.3"/>
    <row r="234" ht="8.25" customHeight="1" x14ac:dyDescent="0.3"/>
    <row r="235" ht="8.25" customHeight="1" x14ac:dyDescent="0.3"/>
    <row r="236" ht="8.25" customHeight="1" x14ac:dyDescent="0.3"/>
    <row r="237" ht="8.25" customHeight="1" x14ac:dyDescent="0.3"/>
    <row r="238" ht="8.25" customHeight="1" x14ac:dyDescent="0.3"/>
    <row r="239" ht="8.25" customHeight="1" x14ac:dyDescent="0.3"/>
    <row r="240" ht="8.25" customHeight="1" x14ac:dyDescent="0.3"/>
    <row r="241" ht="8.25" customHeight="1" x14ac:dyDescent="0.3"/>
    <row r="242" ht="8.25" customHeight="1" x14ac:dyDescent="0.3"/>
    <row r="243" ht="8.25" customHeight="1" x14ac:dyDescent="0.3"/>
    <row r="244" ht="8.25" customHeight="1" x14ac:dyDescent="0.3"/>
    <row r="245" ht="8.25" customHeight="1" x14ac:dyDescent="0.3"/>
    <row r="246" ht="8.25" customHeight="1" x14ac:dyDescent="0.3"/>
    <row r="247" ht="8.25" customHeight="1" x14ac:dyDescent="0.3"/>
    <row r="248" ht="8.25" customHeight="1" x14ac:dyDescent="0.3"/>
    <row r="249" ht="8.25" customHeight="1" x14ac:dyDescent="0.3"/>
    <row r="250" ht="8.25" customHeight="1" x14ac:dyDescent="0.3"/>
    <row r="251" ht="8.25" customHeight="1" x14ac:dyDescent="0.3"/>
    <row r="252" ht="8.25" customHeight="1" x14ac:dyDescent="0.3"/>
    <row r="253" ht="8.25" customHeight="1" x14ac:dyDescent="0.3"/>
    <row r="254" ht="8.25" customHeight="1" x14ac:dyDescent="0.3"/>
    <row r="255" ht="8.25" customHeight="1" x14ac:dyDescent="0.3"/>
    <row r="256" ht="8.25" customHeight="1" x14ac:dyDescent="0.3"/>
    <row r="257" ht="8.25" customHeight="1" x14ac:dyDescent="0.3"/>
    <row r="258" ht="8.25" customHeight="1" x14ac:dyDescent="0.3"/>
    <row r="259" ht="8.25" customHeight="1" x14ac:dyDescent="0.3"/>
    <row r="260" ht="8.25" customHeight="1" x14ac:dyDescent="0.3"/>
    <row r="261" ht="8.25" customHeight="1" x14ac:dyDescent="0.3"/>
    <row r="262" ht="8.25" customHeight="1" x14ac:dyDescent="0.3"/>
    <row r="263" ht="8.25" customHeight="1" x14ac:dyDescent="0.3"/>
    <row r="264" ht="8.25" customHeight="1" x14ac:dyDescent="0.3"/>
    <row r="265" ht="8.25" customHeight="1" x14ac:dyDescent="0.3"/>
    <row r="266" ht="8.25" customHeight="1" x14ac:dyDescent="0.3"/>
    <row r="267" ht="8.25" customHeight="1" x14ac:dyDescent="0.3"/>
    <row r="268" ht="8.25" customHeight="1" x14ac:dyDescent="0.3"/>
    <row r="269" ht="8.25" customHeight="1" x14ac:dyDescent="0.3"/>
    <row r="270" ht="8.25" customHeight="1" x14ac:dyDescent="0.3"/>
    <row r="271" ht="8.25" customHeight="1" x14ac:dyDescent="0.3"/>
    <row r="272" ht="8.25" customHeight="1" x14ac:dyDescent="0.3"/>
    <row r="273" ht="8.25" customHeight="1" x14ac:dyDescent="0.3"/>
    <row r="274" ht="8.25" customHeight="1" x14ac:dyDescent="0.3"/>
    <row r="275" ht="8.25" customHeight="1" x14ac:dyDescent="0.3"/>
    <row r="276" ht="8.25" customHeight="1" x14ac:dyDescent="0.3"/>
    <row r="277" ht="8.25" customHeight="1" x14ac:dyDescent="0.3"/>
    <row r="278" ht="8.25" customHeight="1" x14ac:dyDescent="0.3"/>
    <row r="279" ht="8.25" customHeight="1" x14ac:dyDescent="0.3"/>
    <row r="280" ht="8.25" customHeight="1" x14ac:dyDescent="0.3"/>
    <row r="281" ht="8.25" customHeight="1" x14ac:dyDescent="0.3"/>
    <row r="282" ht="8.25" customHeight="1" x14ac:dyDescent="0.3"/>
    <row r="283" ht="8.25" customHeight="1" x14ac:dyDescent="0.3"/>
    <row r="284" ht="8.25" customHeight="1" x14ac:dyDescent="0.3"/>
    <row r="285" ht="8.25" customHeight="1" x14ac:dyDescent="0.3"/>
    <row r="286" ht="8.25" customHeight="1" x14ac:dyDescent="0.3"/>
    <row r="287" ht="8.25" customHeight="1" x14ac:dyDescent="0.3"/>
    <row r="288" ht="8.25" customHeight="1" x14ac:dyDescent="0.3"/>
    <row r="289" ht="8.25" customHeight="1" x14ac:dyDescent="0.3"/>
    <row r="290" ht="8.25" customHeight="1" x14ac:dyDescent="0.3"/>
    <row r="291" ht="8.25" customHeight="1" x14ac:dyDescent="0.3"/>
    <row r="292" ht="8.25" customHeight="1" x14ac:dyDescent="0.3"/>
    <row r="293" ht="8.25" customHeight="1" x14ac:dyDescent="0.3"/>
    <row r="294" ht="8.25" customHeight="1" x14ac:dyDescent="0.3"/>
    <row r="295" ht="8.25" customHeight="1" x14ac:dyDescent="0.3"/>
    <row r="296" ht="8.25" customHeight="1" x14ac:dyDescent="0.3"/>
    <row r="297" ht="8.25" customHeight="1" x14ac:dyDescent="0.3"/>
    <row r="298" ht="8.25" customHeight="1" x14ac:dyDescent="0.3"/>
    <row r="299" ht="8.25" customHeight="1" x14ac:dyDescent="0.3"/>
    <row r="300" ht="8.25" customHeight="1" x14ac:dyDescent="0.3"/>
    <row r="301" ht="8.25" customHeight="1" x14ac:dyDescent="0.3"/>
    <row r="302" ht="8.25" customHeight="1" x14ac:dyDescent="0.3"/>
    <row r="303" ht="8.25" customHeight="1" x14ac:dyDescent="0.3"/>
    <row r="304" ht="8.25" customHeight="1" x14ac:dyDescent="0.3"/>
    <row r="305" ht="8.25" customHeight="1" x14ac:dyDescent="0.3"/>
    <row r="306" ht="8.25" customHeight="1" x14ac:dyDescent="0.3"/>
    <row r="307" ht="8.25" customHeight="1" x14ac:dyDescent="0.3"/>
    <row r="308" ht="8.25" customHeight="1" x14ac:dyDescent="0.3"/>
    <row r="309" ht="8.25" customHeight="1" x14ac:dyDescent="0.3"/>
    <row r="310" ht="8.25" customHeight="1" x14ac:dyDescent="0.3"/>
    <row r="311" ht="8.25" customHeight="1" x14ac:dyDescent="0.3"/>
    <row r="312" ht="8.25" customHeight="1" x14ac:dyDescent="0.3"/>
    <row r="313" ht="8.25" customHeight="1" x14ac:dyDescent="0.3"/>
    <row r="314" ht="8.25" customHeight="1" x14ac:dyDescent="0.3"/>
    <row r="315" ht="8.25" customHeight="1" x14ac:dyDescent="0.3"/>
    <row r="316" ht="8.25" customHeight="1" x14ac:dyDescent="0.3"/>
    <row r="317" ht="8.25" customHeight="1" x14ac:dyDescent="0.3"/>
    <row r="318" ht="8.25" customHeight="1" x14ac:dyDescent="0.3"/>
    <row r="319" ht="8.25" customHeight="1" x14ac:dyDescent="0.3"/>
    <row r="320" ht="8.25" customHeight="1" x14ac:dyDescent="0.3"/>
    <row r="321" ht="8.25" customHeight="1" x14ac:dyDescent="0.3"/>
    <row r="322" ht="8.25" customHeight="1" x14ac:dyDescent="0.3"/>
    <row r="323" ht="8.25" customHeight="1" x14ac:dyDescent="0.3"/>
    <row r="324" ht="8.25" customHeight="1" x14ac:dyDescent="0.3"/>
    <row r="325" ht="8.25" customHeight="1" x14ac:dyDescent="0.3"/>
    <row r="326" ht="8.25" customHeight="1" x14ac:dyDescent="0.3"/>
    <row r="327" ht="8.25" customHeight="1" x14ac:dyDescent="0.3"/>
    <row r="328" ht="8.25" customHeight="1" x14ac:dyDescent="0.3"/>
    <row r="329" ht="8.25" customHeight="1" x14ac:dyDescent="0.3"/>
    <row r="330" ht="8.25" customHeight="1" x14ac:dyDescent="0.3"/>
    <row r="331" ht="8.25" customHeight="1" x14ac:dyDescent="0.3"/>
    <row r="332" ht="8.25" customHeight="1" x14ac:dyDescent="0.3"/>
    <row r="333" ht="8.25" customHeight="1" x14ac:dyDescent="0.3"/>
    <row r="334" ht="8.25" customHeight="1" x14ac:dyDescent="0.3"/>
    <row r="335" ht="8.25" customHeight="1" x14ac:dyDescent="0.3"/>
    <row r="336" ht="8.25" customHeight="1" x14ac:dyDescent="0.3"/>
    <row r="337" ht="8.25" customHeight="1" x14ac:dyDescent="0.3"/>
    <row r="338" ht="8.25" customHeight="1" x14ac:dyDescent="0.3"/>
    <row r="339" ht="8.25" customHeight="1" x14ac:dyDescent="0.3"/>
    <row r="340" ht="8.25" customHeight="1" x14ac:dyDescent="0.3"/>
    <row r="341" ht="8.25" customHeight="1" x14ac:dyDescent="0.3"/>
    <row r="342" ht="8.25" customHeight="1" x14ac:dyDescent="0.3"/>
    <row r="343" ht="8.25" customHeight="1" x14ac:dyDescent="0.3"/>
    <row r="344" ht="8.25" customHeight="1" x14ac:dyDescent="0.3"/>
    <row r="345" ht="8.25" customHeight="1" x14ac:dyDescent="0.3"/>
    <row r="346" ht="8.25" customHeight="1" x14ac:dyDescent="0.3"/>
    <row r="347" ht="8.25" customHeight="1" x14ac:dyDescent="0.3"/>
    <row r="348" ht="8.25" customHeight="1" x14ac:dyDescent="0.3"/>
    <row r="349" ht="8.25" customHeight="1" x14ac:dyDescent="0.3"/>
    <row r="350" ht="8.25" customHeight="1" x14ac:dyDescent="0.3"/>
    <row r="351" ht="8.25" customHeight="1" x14ac:dyDescent="0.3"/>
    <row r="352" ht="8.25" customHeight="1" x14ac:dyDescent="0.3"/>
    <row r="353" ht="8.25" customHeight="1" x14ac:dyDescent="0.3"/>
    <row r="354" ht="8.25" customHeight="1" x14ac:dyDescent="0.3"/>
    <row r="355" ht="8.25" customHeight="1" x14ac:dyDescent="0.3"/>
    <row r="356" ht="8.25" customHeight="1" x14ac:dyDescent="0.3"/>
    <row r="357" ht="8.25" customHeight="1" x14ac:dyDescent="0.3"/>
    <row r="358" ht="8.25" customHeight="1" x14ac:dyDescent="0.3"/>
    <row r="359" ht="8.25" customHeight="1" x14ac:dyDescent="0.3"/>
    <row r="360" ht="8.25" customHeight="1" x14ac:dyDescent="0.3"/>
    <row r="361" ht="8.25" customHeight="1" x14ac:dyDescent="0.3"/>
    <row r="362" ht="8.25" customHeight="1" x14ac:dyDescent="0.3"/>
    <row r="363" ht="8.25" customHeight="1" x14ac:dyDescent="0.3"/>
    <row r="364" ht="8.25" customHeight="1" x14ac:dyDescent="0.3"/>
    <row r="365" ht="8.25" customHeight="1" x14ac:dyDescent="0.3"/>
    <row r="366" ht="8.25" customHeight="1" x14ac:dyDescent="0.3"/>
    <row r="367" ht="8.25" customHeight="1" x14ac:dyDescent="0.3"/>
    <row r="368" ht="8.25" customHeight="1" x14ac:dyDescent="0.3"/>
    <row r="369" ht="8.25" customHeight="1" x14ac:dyDescent="0.3"/>
    <row r="370" ht="8.25" customHeight="1" x14ac:dyDescent="0.3"/>
    <row r="371" ht="8.25" customHeight="1" x14ac:dyDescent="0.3"/>
    <row r="372" ht="8.25" customHeight="1" x14ac:dyDescent="0.3"/>
    <row r="373" ht="8.25" customHeight="1" x14ac:dyDescent="0.3"/>
    <row r="374" ht="8.25" customHeight="1" x14ac:dyDescent="0.3"/>
    <row r="375" ht="8.25" customHeight="1" x14ac:dyDescent="0.3"/>
    <row r="376" ht="8.25" customHeight="1" x14ac:dyDescent="0.3"/>
    <row r="377" ht="8.25" customHeight="1" x14ac:dyDescent="0.3"/>
    <row r="378" ht="8.25" customHeight="1" x14ac:dyDescent="0.3"/>
    <row r="379" ht="8.25" customHeight="1" x14ac:dyDescent="0.3"/>
    <row r="380" ht="8.25" customHeight="1" x14ac:dyDescent="0.3"/>
    <row r="381" ht="8.25" customHeight="1" x14ac:dyDescent="0.3"/>
    <row r="382" ht="8.25" customHeight="1" x14ac:dyDescent="0.3"/>
    <row r="383" ht="8.25" customHeight="1" x14ac:dyDescent="0.3"/>
    <row r="384" ht="8.25" customHeight="1" x14ac:dyDescent="0.3"/>
    <row r="385" ht="8.25" customHeight="1" x14ac:dyDescent="0.3"/>
    <row r="386" ht="8.25" customHeight="1" x14ac:dyDescent="0.3"/>
    <row r="387" ht="8.25" customHeight="1" x14ac:dyDescent="0.3"/>
    <row r="388" ht="8.25" customHeight="1" x14ac:dyDescent="0.3"/>
    <row r="389" ht="8.25" customHeight="1" x14ac:dyDescent="0.3"/>
    <row r="390" ht="8.25" customHeight="1" x14ac:dyDescent="0.3"/>
    <row r="391" ht="8.25" customHeight="1" x14ac:dyDescent="0.3"/>
    <row r="392" ht="8.25" customHeight="1" x14ac:dyDescent="0.3"/>
    <row r="393" ht="8.25" customHeight="1" x14ac:dyDescent="0.3"/>
    <row r="394" ht="8.25" customHeight="1" x14ac:dyDescent="0.3"/>
    <row r="395" ht="8.25" customHeight="1" x14ac:dyDescent="0.3"/>
    <row r="396" ht="8.25" customHeight="1" x14ac:dyDescent="0.3"/>
    <row r="397" ht="8.25" customHeight="1" x14ac:dyDescent="0.3"/>
    <row r="398" ht="8.25" customHeight="1" x14ac:dyDescent="0.3"/>
    <row r="399" ht="8.25" customHeight="1" x14ac:dyDescent="0.3"/>
    <row r="400" ht="8.25" customHeight="1" x14ac:dyDescent="0.3"/>
    <row r="401" ht="8.25" customHeight="1" x14ac:dyDescent="0.3"/>
    <row r="402" ht="8.25" customHeight="1" x14ac:dyDescent="0.3"/>
    <row r="403" ht="8.25" customHeight="1" x14ac:dyDescent="0.3"/>
    <row r="404" ht="8.25" customHeight="1" x14ac:dyDescent="0.3"/>
    <row r="405" ht="8.25" customHeight="1" x14ac:dyDescent="0.3"/>
    <row r="406" ht="8.25" customHeight="1" x14ac:dyDescent="0.3"/>
    <row r="407" ht="8.25" customHeight="1" x14ac:dyDescent="0.3"/>
    <row r="408" ht="8.25" customHeight="1" x14ac:dyDescent="0.3"/>
    <row r="409" ht="8.25" customHeight="1" x14ac:dyDescent="0.3"/>
    <row r="410" ht="8.25" customHeight="1" x14ac:dyDescent="0.3"/>
    <row r="411" ht="8.25" customHeight="1" x14ac:dyDescent="0.3"/>
    <row r="412" ht="8.25" customHeight="1" x14ac:dyDescent="0.3"/>
    <row r="413" ht="8.25" customHeight="1" x14ac:dyDescent="0.3"/>
    <row r="414" ht="8.25" customHeight="1" x14ac:dyDescent="0.3"/>
    <row r="415" ht="8.25" customHeight="1" x14ac:dyDescent="0.3"/>
    <row r="416" ht="8.25" customHeight="1" x14ac:dyDescent="0.3"/>
    <row r="417" ht="8.25" customHeight="1" x14ac:dyDescent="0.3"/>
    <row r="418" ht="8.25" customHeight="1" x14ac:dyDescent="0.3"/>
    <row r="419" ht="8.25" customHeight="1" x14ac:dyDescent="0.3"/>
    <row r="420" ht="8.25" customHeight="1" x14ac:dyDescent="0.3"/>
    <row r="421" ht="8.25" customHeight="1" x14ac:dyDescent="0.3"/>
    <row r="422" ht="8.25" customHeight="1" x14ac:dyDescent="0.3"/>
    <row r="423" ht="8.25" customHeight="1" x14ac:dyDescent="0.3"/>
    <row r="424" ht="8.25" customHeight="1" x14ac:dyDescent="0.3"/>
    <row r="425" ht="8.25" customHeight="1" x14ac:dyDescent="0.3"/>
    <row r="426" ht="8.25" customHeight="1" x14ac:dyDescent="0.3"/>
    <row r="427" ht="8.25" customHeight="1" x14ac:dyDescent="0.3"/>
    <row r="428" ht="8.25" customHeight="1" x14ac:dyDescent="0.3"/>
    <row r="429" ht="8.25" customHeight="1" x14ac:dyDescent="0.3"/>
    <row r="430" ht="8.25" customHeight="1" x14ac:dyDescent="0.3"/>
    <row r="431" ht="8.25" customHeight="1" x14ac:dyDescent="0.3"/>
    <row r="432" ht="8.25" customHeight="1" x14ac:dyDescent="0.3"/>
    <row r="433" ht="8.25" customHeight="1" x14ac:dyDescent="0.3"/>
    <row r="434" ht="8.25" customHeight="1" x14ac:dyDescent="0.3"/>
    <row r="435" ht="8.25" customHeight="1" x14ac:dyDescent="0.3"/>
    <row r="436" ht="8.25" customHeight="1" x14ac:dyDescent="0.3"/>
    <row r="437" ht="8.25" customHeight="1" x14ac:dyDescent="0.3"/>
    <row r="438" ht="8.25" customHeight="1" x14ac:dyDescent="0.3"/>
    <row r="439" ht="8.25" customHeight="1" x14ac:dyDescent="0.3"/>
    <row r="440" ht="8.25" customHeight="1" x14ac:dyDescent="0.3"/>
    <row r="441" ht="8.25" customHeight="1" x14ac:dyDescent="0.3"/>
    <row r="442" ht="8.25" customHeight="1" x14ac:dyDescent="0.3"/>
    <row r="443" ht="8.25" customHeight="1" x14ac:dyDescent="0.3"/>
    <row r="444" ht="8.25" customHeight="1" x14ac:dyDescent="0.3"/>
    <row r="445" ht="8.25" customHeight="1" x14ac:dyDescent="0.3"/>
    <row r="446" ht="8.25" customHeight="1" x14ac:dyDescent="0.3"/>
    <row r="447" ht="8.25" customHeight="1" x14ac:dyDescent="0.3"/>
    <row r="448" ht="8.25" customHeight="1" x14ac:dyDescent="0.3"/>
    <row r="449" ht="8.25" customHeight="1" x14ac:dyDescent="0.3"/>
    <row r="450" ht="8.25" customHeight="1" x14ac:dyDescent="0.3"/>
    <row r="451" ht="8.25" customHeight="1" x14ac:dyDescent="0.3"/>
    <row r="452" ht="8.25" customHeight="1" x14ac:dyDescent="0.3"/>
    <row r="453" ht="8.25" customHeight="1" x14ac:dyDescent="0.3"/>
    <row r="454" ht="8.25" customHeight="1" x14ac:dyDescent="0.3"/>
    <row r="455" ht="8.25" customHeight="1" x14ac:dyDescent="0.3"/>
    <row r="456" ht="8.25" customHeight="1" x14ac:dyDescent="0.3"/>
    <row r="457" ht="8.25" customHeight="1" x14ac:dyDescent="0.3"/>
    <row r="458" ht="8.25" customHeight="1" x14ac:dyDescent="0.3"/>
    <row r="459" ht="8.25" customHeight="1" x14ac:dyDescent="0.3"/>
    <row r="460" ht="8.25" customHeight="1" x14ac:dyDescent="0.3"/>
    <row r="461" ht="8.25" customHeight="1" x14ac:dyDescent="0.3"/>
    <row r="462" ht="8.25" customHeight="1" x14ac:dyDescent="0.3"/>
    <row r="463" ht="8.25" customHeight="1" x14ac:dyDescent="0.3"/>
    <row r="464" ht="8.25" customHeight="1" x14ac:dyDescent="0.3"/>
    <row r="465" ht="8.25" customHeight="1" x14ac:dyDescent="0.3"/>
    <row r="466" ht="8.25" customHeight="1" x14ac:dyDescent="0.3"/>
    <row r="467" ht="8.25" customHeight="1" x14ac:dyDescent="0.3"/>
    <row r="468" ht="8.25" customHeight="1" x14ac:dyDescent="0.3"/>
    <row r="469" ht="8.25" customHeight="1" x14ac:dyDescent="0.3"/>
    <row r="470" ht="8.25" customHeight="1" x14ac:dyDescent="0.3"/>
    <row r="471" ht="8.25" customHeight="1" x14ac:dyDescent="0.3"/>
    <row r="472" ht="8.25" customHeight="1" x14ac:dyDescent="0.3"/>
    <row r="473" ht="8.25" customHeight="1" x14ac:dyDescent="0.3"/>
    <row r="474" ht="8.25" customHeight="1" x14ac:dyDescent="0.3"/>
    <row r="475" ht="8.25" customHeight="1" x14ac:dyDescent="0.3"/>
    <row r="476" ht="8.25" customHeight="1" x14ac:dyDescent="0.3"/>
    <row r="477" ht="8.25" customHeight="1" x14ac:dyDescent="0.3"/>
    <row r="478" ht="8.25" customHeight="1" x14ac:dyDescent="0.3"/>
    <row r="479" ht="8.25" customHeight="1" x14ac:dyDescent="0.3"/>
    <row r="480" ht="8.25" customHeight="1" x14ac:dyDescent="0.3"/>
    <row r="481" ht="8.25" customHeight="1" x14ac:dyDescent="0.3"/>
    <row r="482" ht="8.25" customHeight="1" x14ac:dyDescent="0.3"/>
    <row r="483" ht="8.25" customHeight="1" x14ac:dyDescent="0.3"/>
    <row r="484" ht="8.25" customHeight="1" x14ac:dyDescent="0.3"/>
    <row r="485" ht="8.25" customHeight="1" x14ac:dyDescent="0.3"/>
    <row r="486" ht="8.25" customHeight="1" x14ac:dyDescent="0.3"/>
    <row r="487" ht="8.25" customHeight="1" x14ac:dyDescent="0.3"/>
    <row r="488" ht="8.25" customHeight="1" x14ac:dyDescent="0.3"/>
    <row r="489" ht="8.25" customHeight="1" x14ac:dyDescent="0.3"/>
    <row r="490" ht="8.25" customHeight="1" x14ac:dyDescent="0.3"/>
    <row r="491" ht="8.25" customHeight="1" x14ac:dyDescent="0.3"/>
    <row r="492" ht="8.25" customHeight="1" x14ac:dyDescent="0.3"/>
    <row r="493" ht="8.25" customHeight="1" x14ac:dyDescent="0.3"/>
    <row r="494" ht="8.25" customHeight="1" x14ac:dyDescent="0.3"/>
    <row r="495" ht="8.25" customHeight="1" x14ac:dyDescent="0.3"/>
    <row r="496" ht="8.25" customHeight="1" x14ac:dyDescent="0.3"/>
    <row r="497" ht="8.25" customHeight="1" x14ac:dyDescent="0.3"/>
    <row r="498" ht="8.25" customHeight="1" x14ac:dyDescent="0.3"/>
    <row r="499" ht="8.25" customHeight="1" x14ac:dyDescent="0.3"/>
    <row r="500" ht="8.25" customHeight="1" x14ac:dyDescent="0.3"/>
    <row r="501" ht="8.25" customHeight="1" x14ac:dyDescent="0.3"/>
    <row r="502" ht="8.25" customHeight="1" x14ac:dyDescent="0.3"/>
    <row r="503" ht="8.25" customHeight="1" x14ac:dyDescent="0.3"/>
    <row r="504" ht="8.25" customHeight="1" x14ac:dyDescent="0.3"/>
    <row r="505" ht="8.25" customHeight="1" x14ac:dyDescent="0.3"/>
    <row r="506" ht="8.25" customHeight="1" x14ac:dyDescent="0.3"/>
    <row r="507" ht="8.25" customHeight="1" x14ac:dyDescent="0.3"/>
    <row r="508" ht="8.25" customHeight="1" x14ac:dyDescent="0.3"/>
    <row r="509" ht="8.25" customHeight="1" x14ac:dyDescent="0.3"/>
    <row r="510" ht="8.25" customHeight="1" x14ac:dyDescent="0.3"/>
    <row r="511" ht="8.25" customHeight="1" x14ac:dyDescent="0.3"/>
    <row r="512" ht="8.25" customHeight="1" x14ac:dyDescent="0.3"/>
    <row r="513" ht="8.25" customHeight="1" x14ac:dyDescent="0.3"/>
    <row r="514" ht="8.25" customHeight="1" x14ac:dyDescent="0.3"/>
    <row r="515" ht="8.25" customHeight="1" x14ac:dyDescent="0.3"/>
    <row r="516" ht="8.25" customHeight="1" x14ac:dyDescent="0.3"/>
    <row r="517" ht="8.25" customHeight="1" x14ac:dyDescent="0.3"/>
    <row r="518" ht="8.25" customHeight="1" x14ac:dyDescent="0.3"/>
    <row r="519" ht="8.25" customHeight="1" x14ac:dyDescent="0.3"/>
    <row r="520" ht="8.25" customHeight="1" x14ac:dyDescent="0.3"/>
    <row r="521" ht="8.25" customHeight="1" x14ac:dyDescent="0.3"/>
    <row r="522" ht="8.25" customHeight="1" x14ac:dyDescent="0.3"/>
    <row r="523" ht="8.25" customHeight="1" x14ac:dyDescent="0.3"/>
    <row r="524" ht="8.25" customHeight="1" x14ac:dyDescent="0.3"/>
    <row r="525" ht="8.25" customHeight="1" x14ac:dyDescent="0.3"/>
    <row r="526" ht="8.25" customHeight="1" x14ac:dyDescent="0.3"/>
    <row r="527" ht="8.25" customHeight="1" x14ac:dyDescent="0.3"/>
    <row r="528" ht="8.25" customHeight="1" x14ac:dyDescent="0.3"/>
    <row r="529" ht="8.25" customHeight="1" x14ac:dyDescent="0.3"/>
    <row r="530" ht="8.25" customHeight="1" x14ac:dyDescent="0.3"/>
    <row r="531" ht="8.25" customHeight="1" x14ac:dyDescent="0.3"/>
    <row r="532" ht="8.25" customHeight="1" x14ac:dyDescent="0.3"/>
    <row r="533" ht="8.25" customHeight="1" x14ac:dyDescent="0.3"/>
    <row r="534" ht="8.25" customHeight="1" x14ac:dyDescent="0.3"/>
    <row r="535" ht="8.25" customHeight="1" x14ac:dyDescent="0.3"/>
    <row r="536" ht="8.25" customHeight="1" x14ac:dyDescent="0.3"/>
    <row r="537" ht="8.25" customHeight="1" x14ac:dyDescent="0.3"/>
    <row r="538" ht="8.25" customHeight="1" x14ac:dyDescent="0.3"/>
    <row r="539" ht="8.25" customHeight="1" x14ac:dyDescent="0.3"/>
    <row r="540" ht="8.25" customHeight="1" x14ac:dyDescent="0.3"/>
    <row r="541" ht="8.25" customHeight="1" x14ac:dyDescent="0.3"/>
    <row r="542" ht="8.25" customHeight="1" x14ac:dyDescent="0.3"/>
    <row r="543" ht="8.25" customHeight="1" x14ac:dyDescent="0.3"/>
    <row r="544" ht="8.25" customHeight="1" x14ac:dyDescent="0.3"/>
    <row r="545" ht="8.25" customHeight="1" x14ac:dyDescent="0.3"/>
    <row r="546" ht="8.25" customHeight="1" x14ac:dyDescent="0.3"/>
    <row r="547" ht="8.25" customHeight="1" x14ac:dyDescent="0.3"/>
    <row r="548" ht="8.25" customHeight="1" x14ac:dyDescent="0.3"/>
    <row r="549" ht="8.25" customHeight="1" x14ac:dyDescent="0.3"/>
    <row r="550" ht="8.25" customHeight="1" x14ac:dyDescent="0.3"/>
    <row r="551" ht="8.25" customHeight="1" x14ac:dyDescent="0.3"/>
    <row r="552" ht="8.25" customHeight="1" x14ac:dyDescent="0.3"/>
    <row r="553" ht="8.25" customHeight="1" x14ac:dyDescent="0.3"/>
    <row r="554" ht="8.25" customHeight="1" x14ac:dyDescent="0.3"/>
    <row r="555" ht="8.25" customHeight="1" x14ac:dyDescent="0.3"/>
    <row r="556" ht="8.25" customHeight="1" x14ac:dyDescent="0.3"/>
    <row r="557" ht="8.25" customHeight="1" x14ac:dyDescent="0.3"/>
    <row r="558" ht="8.25" customHeight="1" x14ac:dyDescent="0.3"/>
    <row r="559" ht="8.25" customHeight="1" x14ac:dyDescent="0.3"/>
    <row r="560" ht="8.25" customHeight="1" x14ac:dyDescent="0.3"/>
    <row r="561" ht="8.25" customHeight="1" x14ac:dyDescent="0.3"/>
    <row r="562" ht="8.25" customHeight="1" x14ac:dyDescent="0.3"/>
    <row r="563" ht="8.25" customHeight="1" x14ac:dyDescent="0.3"/>
    <row r="564" ht="8.25" customHeight="1" x14ac:dyDescent="0.3"/>
    <row r="565" ht="8.25" customHeight="1" x14ac:dyDescent="0.3"/>
    <row r="566" ht="8.25" customHeight="1" x14ac:dyDescent="0.3"/>
    <row r="567" ht="8.25" customHeight="1" x14ac:dyDescent="0.3"/>
    <row r="568" ht="8.25" customHeight="1" x14ac:dyDescent="0.3"/>
    <row r="569" ht="8.25" customHeight="1" x14ac:dyDescent="0.3"/>
    <row r="570" ht="8.25" customHeight="1" x14ac:dyDescent="0.3"/>
    <row r="571" ht="8.25" customHeight="1" x14ac:dyDescent="0.3"/>
    <row r="572" ht="8.25" customHeight="1" x14ac:dyDescent="0.3"/>
    <row r="573" ht="8.25" customHeight="1" x14ac:dyDescent="0.3"/>
    <row r="574" ht="8.25" customHeight="1" x14ac:dyDescent="0.3"/>
    <row r="575" ht="8.25" customHeight="1" x14ac:dyDescent="0.3"/>
    <row r="576" ht="8.25" customHeight="1" x14ac:dyDescent="0.3"/>
    <row r="577" ht="8.25" customHeight="1" x14ac:dyDescent="0.3"/>
    <row r="578" ht="8.25" customHeight="1" x14ac:dyDescent="0.3"/>
    <row r="579" ht="8.25" customHeight="1" x14ac:dyDescent="0.3"/>
    <row r="580" ht="8.25" customHeight="1" x14ac:dyDescent="0.3"/>
    <row r="581" ht="8.25" customHeight="1" x14ac:dyDescent="0.3"/>
    <row r="582" ht="8.25" customHeight="1" x14ac:dyDescent="0.3"/>
    <row r="583" ht="8.25" customHeight="1" x14ac:dyDescent="0.3"/>
    <row r="584" ht="8.25" customHeight="1" x14ac:dyDescent="0.3"/>
    <row r="585" ht="8.25" customHeight="1" x14ac:dyDescent="0.3"/>
    <row r="586" ht="8.25" customHeight="1" x14ac:dyDescent="0.3"/>
    <row r="587" ht="8.25" customHeight="1" x14ac:dyDescent="0.3"/>
    <row r="588" ht="8.25" customHeight="1" x14ac:dyDescent="0.3"/>
    <row r="589" ht="8.25" customHeight="1" x14ac:dyDescent="0.3"/>
    <row r="590" ht="8.25" customHeight="1" x14ac:dyDescent="0.3"/>
    <row r="591" ht="8.25" customHeight="1" x14ac:dyDescent="0.3"/>
    <row r="592" ht="8.25" customHeight="1" x14ac:dyDescent="0.3"/>
    <row r="593" ht="8.25" customHeight="1" x14ac:dyDescent="0.3"/>
    <row r="594" ht="8.25" customHeight="1" x14ac:dyDescent="0.3"/>
    <row r="595" ht="8.25" customHeight="1" x14ac:dyDescent="0.3"/>
    <row r="596" ht="8.25" customHeight="1" x14ac:dyDescent="0.3"/>
    <row r="597" ht="8.25" customHeight="1" x14ac:dyDescent="0.3"/>
    <row r="598" ht="8.25" customHeight="1" x14ac:dyDescent="0.3"/>
    <row r="599" ht="8.25" customHeight="1" x14ac:dyDescent="0.3"/>
    <row r="600" ht="8.25" customHeight="1" x14ac:dyDescent="0.3"/>
    <row r="601" ht="8.25" customHeight="1" x14ac:dyDescent="0.3"/>
    <row r="602" ht="8.25" customHeight="1" x14ac:dyDescent="0.3"/>
    <row r="603" ht="8.25" customHeight="1" x14ac:dyDescent="0.3"/>
    <row r="604" ht="8.25" customHeight="1" x14ac:dyDescent="0.3"/>
    <row r="605" ht="8.25" customHeight="1" x14ac:dyDescent="0.3"/>
    <row r="606" ht="8.25" customHeight="1" x14ac:dyDescent="0.3"/>
    <row r="607" ht="8.25" customHeight="1" x14ac:dyDescent="0.3"/>
    <row r="608" ht="8.25" customHeight="1" x14ac:dyDescent="0.3"/>
    <row r="609" ht="8.25" customHeight="1" x14ac:dyDescent="0.3"/>
    <row r="610" ht="8.25" customHeight="1" x14ac:dyDescent="0.3"/>
    <row r="611" ht="8.25" customHeight="1" x14ac:dyDescent="0.3"/>
    <row r="612" ht="8.25" customHeight="1" x14ac:dyDescent="0.3"/>
    <row r="613" ht="8.25" customHeight="1" x14ac:dyDescent="0.3"/>
    <row r="614" ht="8.25" customHeight="1" x14ac:dyDescent="0.3"/>
    <row r="615" ht="8.25" customHeight="1" x14ac:dyDescent="0.3"/>
    <row r="616" ht="8.25" customHeight="1" x14ac:dyDescent="0.3"/>
    <row r="617" ht="8.25" customHeight="1" x14ac:dyDescent="0.3"/>
    <row r="618" ht="8.25" customHeight="1" x14ac:dyDescent="0.3"/>
    <row r="619" ht="8.25" customHeight="1" x14ac:dyDescent="0.3"/>
    <row r="620" ht="8.25" customHeight="1" x14ac:dyDescent="0.3"/>
    <row r="621" ht="8.25" customHeight="1" x14ac:dyDescent="0.3"/>
    <row r="622" ht="8.25" customHeight="1" x14ac:dyDescent="0.3"/>
    <row r="623" ht="8.25" customHeight="1" x14ac:dyDescent="0.3"/>
    <row r="624" ht="8.25" customHeight="1" x14ac:dyDescent="0.3"/>
    <row r="625" ht="8.25" customHeight="1" x14ac:dyDescent="0.3"/>
    <row r="626" ht="8.25" customHeight="1" x14ac:dyDescent="0.3"/>
    <row r="627" ht="8.25" customHeight="1" x14ac:dyDescent="0.3"/>
    <row r="628" ht="8.25" customHeight="1" x14ac:dyDescent="0.3"/>
    <row r="629" ht="8.25" customHeight="1" x14ac:dyDescent="0.3"/>
    <row r="630" ht="8.25" customHeight="1" x14ac:dyDescent="0.3"/>
    <row r="631" ht="8.25" customHeight="1" x14ac:dyDescent="0.3"/>
    <row r="632" ht="8.25" customHeight="1" x14ac:dyDescent="0.3"/>
    <row r="633" ht="8.25" customHeight="1" x14ac:dyDescent="0.3"/>
    <row r="634" ht="8.25" customHeight="1" x14ac:dyDescent="0.3"/>
    <row r="635" ht="8.25" customHeight="1" x14ac:dyDescent="0.3"/>
    <row r="636" ht="8.25" customHeight="1" x14ac:dyDescent="0.3"/>
    <row r="637" ht="8.25" customHeight="1" x14ac:dyDescent="0.3"/>
    <row r="638" ht="8.25" customHeight="1" x14ac:dyDescent="0.3"/>
    <row r="639" ht="8.25" customHeight="1" x14ac:dyDescent="0.3"/>
    <row r="640" ht="8.25" customHeight="1" x14ac:dyDescent="0.3"/>
    <row r="641" ht="8.25" customHeight="1" x14ac:dyDescent="0.3"/>
    <row r="642" ht="8.25" customHeight="1" x14ac:dyDescent="0.3"/>
    <row r="643" ht="8.25" customHeight="1" x14ac:dyDescent="0.3"/>
    <row r="644" ht="8.25" customHeight="1" x14ac:dyDescent="0.3"/>
    <row r="645" ht="8.25" customHeight="1" x14ac:dyDescent="0.3"/>
    <row r="646" ht="8.25" customHeight="1" x14ac:dyDescent="0.3"/>
    <row r="647" ht="8.25" customHeight="1" x14ac:dyDescent="0.3"/>
    <row r="648" ht="8.25" customHeight="1" x14ac:dyDescent="0.3"/>
    <row r="649" ht="8.25" customHeight="1" x14ac:dyDescent="0.3"/>
    <row r="650" ht="8.25" customHeight="1" x14ac:dyDescent="0.3"/>
    <row r="651" ht="8.25" customHeight="1" x14ac:dyDescent="0.3"/>
    <row r="652" ht="8.25" customHeight="1" x14ac:dyDescent="0.3"/>
    <row r="653" ht="8.25" customHeight="1" x14ac:dyDescent="0.3"/>
    <row r="654" ht="8.25" customHeight="1" x14ac:dyDescent="0.3"/>
    <row r="655" ht="8.25" customHeight="1" x14ac:dyDescent="0.3"/>
    <row r="656" ht="8.25" customHeight="1" x14ac:dyDescent="0.3"/>
    <row r="657" ht="8.25" customHeight="1" x14ac:dyDescent="0.3"/>
    <row r="658" ht="8.25" customHeight="1" x14ac:dyDescent="0.3"/>
    <row r="659" ht="8.25" customHeight="1" x14ac:dyDescent="0.3"/>
    <row r="660" ht="8.25" customHeight="1" x14ac:dyDescent="0.3"/>
    <row r="661" ht="8.25" customHeight="1" x14ac:dyDescent="0.3"/>
    <row r="662" ht="8.25" customHeight="1" x14ac:dyDescent="0.3"/>
    <row r="663" ht="8.25" customHeight="1" x14ac:dyDescent="0.3"/>
    <row r="664" ht="8.25" customHeight="1" x14ac:dyDescent="0.3"/>
    <row r="665" ht="8.25" customHeight="1" x14ac:dyDescent="0.3"/>
    <row r="666" ht="8.25" customHeight="1" x14ac:dyDescent="0.3"/>
    <row r="667" ht="8.25" customHeight="1" x14ac:dyDescent="0.3"/>
    <row r="668" ht="8.25" customHeight="1" x14ac:dyDescent="0.3"/>
    <row r="669" ht="8.25" customHeight="1" x14ac:dyDescent="0.3"/>
    <row r="670" ht="8.25" customHeight="1" x14ac:dyDescent="0.3"/>
    <row r="671" ht="8.25" customHeight="1" x14ac:dyDescent="0.3"/>
    <row r="672" ht="8.25" customHeight="1" x14ac:dyDescent="0.3"/>
    <row r="673" ht="8.25" customHeight="1" x14ac:dyDescent="0.3"/>
    <row r="674" ht="8.25" customHeight="1" x14ac:dyDescent="0.3"/>
    <row r="675" ht="8.25" customHeight="1" x14ac:dyDescent="0.3"/>
    <row r="676" ht="8.25" customHeight="1" x14ac:dyDescent="0.3"/>
    <row r="677" ht="8.25" customHeight="1" x14ac:dyDescent="0.3"/>
    <row r="678" ht="8.25" customHeight="1" x14ac:dyDescent="0.3"/>
    <row r="679" ht="8.25" customHeight="1" x14ac:dyDescent="0.3"/>
    <row r="680" ht="8.25" customHeight="1" x14ac:dyDescent="0.3"/>
    <row r="681" ht="8.25" customHeight="1" x14ac:dyDescent="0.3"/>
    <row r="682" ht="8.25" customHeight="1" x14ac:dyDescent="0.3"/>
    <row r="683" ht="8.25" customHeight="1" x14ac:dyDescent="0.3"/>
    <row r="684" ht="8.25" customHeight="1" x14ac:dyDescent="0.3"/>
    <row r="685" ht="8.25" customHeight="1" x14ac:dyDescent="0.3"/>
    <row r="686" ht="8.25" customHeight="1" x14ac:dyDescent="0.3"/>
    <row r="687" ht="8.25" customHeight="1" x14ac:dyDescent="0.3"/>
    <row r="688" ht="8.25" customHeight="1" x14ac:dyDescent="0.3"/>
    <row r="689" ht="8.25" customHeight="1" x14ac:dyDescent="0.3"/>
    <row r="690" ht="8.25" customHeight="1" x14ac:dyDescent="0.3"/>
    <row r="691" ht="8.25" customHeight="1" x14ac:dyDescent="0.3"/>
    <row r="692" ht="8.25" customHeight="1" x14ac:dyDescent="0.3"/>
    <row r="693" ht="8.25" customHeight="1" x14ac:dyDescent="0.3"/>
    <row r="694" ht="8.25" customHeight="1" x14ac:dyDescent="0.3"/>
    <row r="695" ht="8.25" customHeight="1" x14ac:dyDescent="0.3"/>
    <row r="696" ht="8.25" customHeight="1" x14ac:dyDescent="0.3"/>
    <row r="697" ht="8.25" customHeight="1" x14ac:dyDescent="0.3"/>
    <row r="698" ht="8.25" customHeight="1" x14ac:dyDescent="0.3"/>
    <row r="699" ht="8.25" customHeight="1" x14ac:dyDescent="0.3"/>
    <row r="700" ht="8.25" customHeight="1" x14ac:dyDescent="0.3"/>
    <row r="701" ht="8.25" customHeight="1" x14ac:dyDescent="0.3"/>
    <row r="702" ht="8.25" customHeight="1" x14ac:dyDescent="0.3"/>
    <row r="703" ht="8.25" customHeight="1" x14ac:dyDescent="0.3"/>
    <row r="704" ht="8.25" customHeight="1" x14ac:dyDescent="0.3"/>
    <row r="705" ht="8.25" customHeight="1" x14ac:dyDescent="0.3"/>
    <row r="706" ht="8.25" customHeight="1" x14ac:dyDescent="0.3"/>
    <row r="707" ht="8.25" customHeight="1" x14ac:dyDescent="0.3"/>
    <row r="708" ht="8.25" customHeight="1" x14ac:dyDescent="0.3"/>
    <row r="709" ht="8.25" customHeight="1" x14ac:dyDescent="0.3"/>
    <row r="710" ht="8.25" customHeight="1" x14ac:dyDescent="0.3"/>
    <row r="711" ht="8.25" customHeight="1" x14ac:dyDescent="0.3"/>
    <row r="712" ht="8.25" customHeight="1" x14ac:dyDescent="0.3"/>
    <row r="713" ht="8.25" customHeight="1" x14ac:dyDescent="0.3"/>
    <row r="714" ht="8.25" customHeight="1" x14ac:dyDescent="0.3"/>
    <row r="715" ht="8.25" customHeight="1" x14ac:dyDescent="0.3"/>
    <row r="716" ht="8.25" customHeight="1" x14ac:dyDescent="0.3"/>
    <row r="717" ht="8.25" customHeight="1" x14ac:dyDescent="0.3"/>
    <row r="718" ht="8.25" customHeight="1" x14ac:dyDescent="0.3"/>
    <row r="719" ht="8.25" customHeight="1" x14ac:dyDescent="0.3"/>
    <row r="720" ht="8.25" customHeight="1" x14ac:dyDescent="0.3"/>
    <row r="721" ht="8.25" customHeight="1" x14ac:dyDescent="0.3"/>
    <row r="722" ht="8.25" customHeight="1" x14ac:dyDescent="0.3"/>
    <row r="723" ht="8.25" customHeight="1" x14ac:dyDescent="0.3"/>
    <row r="724" ht="8.25" customHeight="1" x14ac:dyDescent="0.3"/>
    <row r="725" ht="8.25" customHeight="1" x14ac:dyDescent="0.3"/>
    <row r="726" ht="8.25" customHeight="1" x14ac:dyDescent="0.3"/>
    <row r="727" ht="8.25" customHeight="1" x14ac:dyDescent="0.3"/>
    <row r="728" ht="8.25" customHeight="1" x14ac:dyDescent="0.3"/>
    <row r="729" ht="8.25" customHeight="1" x14ac:dyDescent="0.3"/>
    <row r="730" ht="8.25" customHeight="1" x14ac:dyDescent="0.3"/>
    <row r="731" ht="8.25" customHeight="1" x14ac:dyDescent="0.3"/>
    <row r="732" ht="8.25" customHeight="1" x14ac:dyDescent="0.3"/>
    <row r="733" ht="8.25" customHeight="1" x14ac:dyDescent="0.3"/>
    <row r="734" ht="8.25" customHeight="1" x14ac:dyDescent="0.3"/>
    <row r="735" ht="8.25" customHeight="1" x14ac:dyDescent="0.3"/>
    <row r="736" ht="8.25" customHeight="1" x14ac:dyDescent="0.3"/>
    <row r="737" ht="8.25" customHeight="1" x14ac:dyDescent="0.3"/>
    <row r="738" ht="8.25" customHeight="1" x14ac:dyDescent="0.3"/>
    <row r="739" ht="8.25" customHeight="1" x14ac:dyDescent="0.3"/>
    <row r="740" ht="8.25" customHeight="1" x14ac:dyDescent="0.3"/>
    <row r="741" ht="8.25" customHeight="1" x14ac:dyDescent="0.3"/>
    <row r="742" ht="8.25" customHeight="1" x14ac:dyDescent="0.3"/>
    <row r="743" ht="8.25" customHeight="1" x14ac:dyDescent="0.3"/>
    <row r="744" ht="8.25" customHeight="1" x14ac:dyDescent="0.3"/>
    <row r="745" ht="8.25" customHeight="1" x14ac:dyDescent="0.3"/>
    <row r="746" ht="8.25" customHeight="1" x14ac:dyDescent="0.3"/>
    <row r="747" ht="8.25" customHeight="1" x14ac:dyDescent="0.3"/>
    <row r="748" ht="8.25" customHeight="1" x14ac:dyDescent="0.3"/>
    <row r="749" ht="8.25" customHeight="1" x14ac:dyDescent="0.3"/>
    <row r="750" ht="8.25" customHeight="1" x14ac:dyDescent="0.3"/>
    <row r="751" ht="8.25" customHeight="1" x14ac:dyDescent="0.3"/>
    <row r="752" ht="8.25" customHeight="1" x14ac:dyDescent="0.3"/>
    <row r="753" ht="8.25" customHeight="1" x14ac:dyDescent="0.3"/>
    <row r="754" ht="8.25" customHeight="1" x14ac:dyDescent="0.3"/>
    <row r="755" ht="8.25" customHeight="1" x14ac:dyDescent="0.3"/>
    <row r="756" ht="8.25" customHeight="1" x14ac:dyDescent="0.3"/>
    <row r="757" ht="8.25" customHeight="1" x14ac:dyDescent="0.3"/>
    <row r="758" ht="8.25" customHeight="1" x14ac:dyDescent="0.3"/>
    <row r="759" ht="8.25" customHeight="1" x14ac:dyDescent="0.3"/>
    <row r="760" ht="8.25" customHeight="1" x14ac:dyDescent="0.3"/>
    <row r="761" ht="8.25" customHeight="1" x14ac:dyDescent="0.3"/>
    <row r="762" ht="8.25" customHeight="1" x14ac:dyDescent="0.3"/>
    <row r="763" ht="8.25" customHeight="1" x14ac:dyDescent="0.3"/>
    <row r="764" ht="8.25" customHeight="1" x14ac:dyDescent="0.3"/>
    <row r="765" ht="8.25" customHeight="1" x14ac:dyDescent="0.3"/>
    <row r="766" ht="8.25" customHeight="1" x14ac:dyDescent="0.3"/>
    <row r="767" ht="8.25" customHeight="1" x14ac:dyDescent="0.3"/>
    <row r="768" ht="8.25" customHeight="1" x14ac:dyDescent="0.3"/>
    <row r="769" ht="8.25" customHeight="1" x14ac:dyDescent="0.3"/>
    <row r="770" ht="8.25" customHeight="1" x14ac:dyDescent="0.3"/>
    <row r="771" ht="8.25" customHeight="1" x14ac:dyDescent="0.3"/>
    <row r="772" ht="8.25" customHeight="1" x14ac:dyDescent="0.3"/>
    <row r="773" ht="8.25" customHeight="1" x14ac:dyDescent="0.3"/>
    <row r="774" ht="8.25" customHeight="1" x14ac:dyDescent="0.3"/>
    <row r="775" ht="8.25" customHeight="1" x14ac:dyDescent="0.3"/>
    <row r="776" ht="8.25" customHeight="1" x14ac:dyDescent="0.3"/>
    <row r="777" ht="8.25" customHeight="1" x14ac:dyDescent="0.3"/>
    <row r="778" ht="8.25" customHeight="1" x14ac:dyDescent="0.3"/>
    <row r="779" ht="8.25" customHeight="1" x14ac:dyDescent="0.3"/>
    <row r="780" ht="8.25" customHeight="1" x14ac:dyDescent="0.3"/>
    <row r="781" ht="8.25" customHeight="1" x14ac:dyDescent="0.3"/>
    <row r="782" ht="8.25" customHeight="1" x14ac:dyDescent="0.3"/>
    <row r="783" ht="8.25" customHeight="1" x14ac:dyDescent="0.3"/>
    <row r="784" ht="8.25" customHeight="1" x14ac:dyDescent="0.3"/>
    <row r="785" ht="8.25" customHeight="1" x14ac:dyDescent="0.3"/>
    <row r="786" ht="8.25" customHeight="1" x14ac:dyDescent="0.3"/>
    <row r="787" ht="8.25" customHeight="1" x14ac:dyDescent="0.3"/>
    <row r="788" ht="8.25" customHeight="1" x14ac:dyDescent="0.3"/>
    <row r="789" ht="8.25" customHeight="1" x14ac:dyDescent="0.3"/>
    <row r="790" ht="8.25" customHeight="1" x14ac:dyDescent="0.3"/>
    <row r="791" ht="8.25" customHeight="1" x14ac:dyDescent="0.3"/>
    <row r="792" ht="8.25" customHeight="1" x14ac:dyDescent="0.3"/>
    <row r="793" ht="8.25" customHeight="1" x14ac:dyDescent="0.3"/>
    <row r="794" ht="8.25" customHeight="1" x14ac:dyDescent="0.3"/>
    <row r="795" ht="8.25" customHeight="1" x14ac:dyDescent="0.3"/>
    <row r="796" ht="8.25" customHeight="1" x14ac:dyDescent="0.3"/>
    <row r="797" ht="8.25" customHeight="1" x14ac:dyDescent="0.3"/>
    <row r="798" ht="8.25" customHeight="1" x14ac:dyDescent="0.3"/>
    <row r="799" ht="8.25" customHeight="1" x14ac:dyDescent="0.3"/>
    <row r="800" ht="8.25" customHeight="1" x14ac:dyDescent="0.3"/>
    <row r="801" ht="8.25" customHeight="1" x14ac:dyDescent="0.3"/>
    <row r="802" ht="8.25" customHeight="1" x14ac:dyDescent="0.3"/>
    <row r="803" ht="8.25" customHeight="1" x14ac:dyDescent="0.3"/>
    <row r="804" ht="8.25" customHeight="1" x14ac:dyDescent="0.3"/>
    <row r="805" ht="8.25" customHeight="1" x14ac:dyDescent="0.3"/>
    <row r="806" ht="8.25" customHeight="1" x14ac:dyDescent="0.3"/>
    <row r="807" ht="8.25" customHeight="1" x14ac:dyDescent="0.3"/>
    <row r="808" ht="8.25" customHeight="1" x14ac:dyDescent="0.3"/>
    <row r="809" ht="8.25" customHeight="1" x14ac:dyDescent="0.3"/>
    <row r="810" ht="8.25" customHeight="1" x14ac:dyDescent="0.3"/>
    <row r="811" ht="8.25" customHeight="1" x14ac:dyDescent="0.3"/>
    <row r="812" ht="8.25" customHeight="1" x14ac:dyDescent="0.3"/>
    <row r="813" ht="8.25" customHeight="1" x14ac:dyDescent="0.3"/>
    <row r="814" ht="8.25" customHeight="1" x14ac:dyDescent="0.3"/>
    <row r="815" ht="8.25" customHeight="1" x14ac:dyDescent="0.3"/>
    <row r="816" ht="8.25" customHeight="1" x14ac:dyDescent="0.3"/>
    <row r="817" ht="8.25" customHeight="1" x14ac:dyDescent="0.3"/>
    <row r="818" ht="8.25" customHeight="1" x14ac:dyDescent="0.3"/>
    <row r="819" ht="8.25" customHeight="1" x14ac:dyDescent="0.3"/>
    <row r="820" ht="8.25" customHeight="1" x14ac:dyDescent="0.3"/>
    <row r="821" ht="8.25" customHeight="1" x14ac:dyDescent="0.3"/>
    <row r="822" ht="8.25" customHeight="1" x14ac:dyDescent="0.3"/>
    <row r="823" ht="8.25" customHeight="1" x14ac:dyDescent="0.3"/>
    <row r="824" ht="8.25" customHeight="1" x14ac:dyDescent="0.3"/>
    <row r="825" ht="8.25" customHeight="1" x14ac:dyDescent="0.3"/>
    <row r="826" ht="8.25" customHeight="1" x14ac:dyDescent="0.3"/>
    <row r="827" ht="8.25" customHeight="1" x14ac:dyDescent="0.3"/>
    <row r="828" ht="8.25" customHeight="1" x14ac:dyDescent="0.3"/>
    <row r="829" ht="8.25" customHeight="1" x14ac:dyDescent="0.3"/>
    <row r="830" ht="8.25" customHeight="1" x14ac:dyDescent="0.3"/>
    <row r="831" ht="8.25" customHeight="1" x14ac:dyDescent="0.3"/>
    <row r="832" ht="8.25" customHeight="1" x14ac:dyDescent="0.3"/>
    <row r="833" ht="8.25" customHeight="1" x14ac:dyDescent="0.3"/>
    <row r="834" ht="8.25" customHeight="1" x14ac:dyDescent="0.3"/>
    <row r="835" ht="8.25" customHeight="1" x14ac:dyDescent="0.3"/>
    <row r="836" ht="8.25" customHeight="1" x14ac:dyDescent="0.3"/>
    <row r="837" ht="8.25" customHeight="1" x14ac:dyDescent="0.3"/>
    <row r="838" ht="8.25" customHeight="1" x14ac:dyDescent="0.3"/>
    <row r="839" ht="8.25" customHeight="1" x14ac:dyDescent="0.3"/>
    <row r="840" ht="8.25" customHeight="1" x14ac:dyDescent="0.3"/>
    <row r="841" ht="8.25" customHeight="1" x14ac:dyDescent="0.3"/>
    <row r="842" ht="8.25" customHeight="1" x14ac:dyDescent="0.3"/>
    <row r="843" ht="8.25" customHeight="1" x14ac:dyDescent="0.3"/>
    <row r="844" ht="8.25" customHeight="1" x14ac:dyDescent="0.3"/>
    <row r="845" ht="8.25" customHeight="1" x14ac:dyDescent="0.3"/>
    <row r="846" ht="8.25" customHeight="1" x14ac:dyDescent="0.3"/>
    <row r="847" ht="8.25" customHeight="1" x14ac:dyDescent="0.3"/>
    <row r="848" ht="8.25" customHeight="1" x14ac:dyDescent="0.3"/>
    <row r="849" ht="8.25" customHeight="1" x14ac:dyDescent="0.3"/>
    <row r="850" ht="8.25" customHeight="1" x14ac:dyDescent="0.3"/>
    <row r="851" ht="8.25" customHeight="1" x14ac:dyDescent="0.3"/>
    <row r="852" ht="8.25" customHeight="1" x14ac:dyDescent="0.3"/>
    <row r="853" ht="8.25" customHeight="1" x14ac:dyDescent="0.3"/>
    <row r="854" ht="8.25" customHeight="1" x14ac:dyDescent="0.3"/>
    <row r="855" ht="8.25" customHeight="1" x14ac:dyDescent="0.3"/>
    <row r="856" ht="8.25" customHeight="1" x14ac:dyDescent="0.3"/>
    <row r="857" ht="8.25" customHeight="1" x14ac:dyDescent="0.3"/>
    <row r="858" ht="8.25" customHeight="1" x14ac:dyDescent="0.3"/>
    <row r="859" ht="8.25" customHeight="1" x14ac:dyDescent="0.3"/>
    <row r="860" ht="8.25" customHeight="1" x14ac:dyDescent="0.3"/>
    <row r="861" ht="8.25" customHeight="1" x14ac:dyDescent="0.3"/>
    <row r="862" ht="8.25" customHeight="1" x14ac:dyDescent="0.3"/>
    <row r="863" ht="8.25" customHeight="1" x14ac:dyDescent="0.3"/>
    <row r="864" ht="8.25" customHeight="1" x14ac:dyDescent="0.3"/>
    <row r="865" ht="8.25" customHeight="1" x14ac:dyDescent="0.3"/>
    <row r="866" ht="8.25" customHeight="1" x14ac:dyDescent="0.3"/>
    <row r="867" ht="8.25" customHeight="1" x14ac:dyDescent="0.3"/>
    <row r="868" ht="8.25" customHeight="1" x14ac:dyDescent="0.3"/>
    <row r="869" ht="8.25" customHeight="1" x14ac:dyDescent="0.3"/>
    <row r="870" ht="8.25" customHeight="1" x14ac:dyDescent="0.3"/>
    <row r="871" ht="8.25" customHeight="1" x14ac:dyDescent="0.3"/>
    <row r="872" ht="8.25" customHeight="1" x14ac:dyDescent="0.3"/>
    <row r="873" ht="8.25" customHeight="1" x14ac:dyDescent="0.3"/>
    <row r="874" ht="8.25" customHeight="1" x14ac:dyDescent="0.3"/>
    <row r="875" ht="8.25" customHeight="1" x14ac:dyDescent="0.3"/>
    <row r="876" ht="8.25" customHeight="1" x14ac:dyDescent="0.3"/>
    <row r="877" ht="8.25" customHeight="1" x14ac:dyDescent="0.3"/>
    <row r="878" ht="8.25" customHeight="1" x14ac:dyDescent="0.3"/>
    <row r="879" ht="8.25" customHeight="1" x14ac:dyDescent="0.3"/>
    <row r="880" ht="8.25" customHeight="1" x14ac:dyDescent="0.3"/>
    <row r="881" ht="8.25" customHeight="1" x14ac:dyDescent="0.3"/>
    <row r="882" ht="8.25" customHeight="1" x14ac:dyDescent="0.3"/>
    <row r="883" ht="8.25" customHeight="1" x14ac:dyDescent="0.3"/>
    <row r="884" ht="8.25" customHeight="1" x14ac:dyDescent="0.3"/>
    <row r="885" ht="8.25" customHeight="1" x14ac:dyDescent="0.3"/>
    <row r="886" ht="8.25" customHeight="1" x14ac:dyDescent="0.3"/>
    <row r="887" ht="8.25" customHeight="1" x14ac:dyDescent="0.3"/>
    <row r="888" ht="8.25" customHeight="1" x14ac:dyDescent="0.3"/>
    <row r="889" ht="8.25" customHeight="1" x14ac:dyDescent="0.3"/>
    <row r="890" ht="8.25" customHeight="1" x14ac:dyDescent="0.3"/>
    <row r="891" ht="8.25" customHeight="1" x14ac:dyDescent="0.3"/>
    <row r="892" ht="8.25" customHeight="1" x14ac:dyDescent="0.3"/>
    <row r="893" ht="8.25" customHeight="1" x14ac:dyDescent="0.3"/>
    <row r="894" ht="8.25" customHeight="1" x14ac:dyDescent="0.3"/>
    <row r="895" ht="8.25" customHeight="1" x14ac:dyDescent="0.3"/>
    <row r="896" ht="8.25" customHeight="1" x14ac:dyDescent="0.3"/>
    <row r="897" ht="8.25" customHeight="1" x14ac:dyDescent="0.3"/>
    <row r="898" ht="8.25" customHeight="1" x14ac:dyDescent="0.3"/>
    <row r="899" ht="8.25" customHeight="1" x14ac:dyDescent="0.3"/>
    <row r="900" ht="8.25" customHeight="1" x14ac:dyDescent="0.3"/>
    <row r="901" ht="8.25" customHeight="1" x14ac:dyDescent="0.3"/>
    <row r="902" ht="8.25" customHeight="1" x14ac:dyDescent="0.3"/>
    <row r="903" ht="8.25" customHeight="1" x14ac:dyDescent="0.3"/>
    <row r="904" ht="8.25" customHeight="1" x14ac:dyDescent="0.3"/>
    <row r="905" ht="8.25" customHeight="1" x14ac:dyDescent="0.3"/>
    <row r="906" ht="8.25" customHeight="1" x14ac:dyDescent="0.3"/>
    <row r="907" ht="8.25" customHeight="1" x14ac:dyDescent="0.3"/>
    <row r="908" ht="8.25" customHeight="1" x14ac:dyDescent="0.3"/>
    <row r="909" ht="8.25" customHeight="1" x14ac:dyDescent="0.3"/>
    <row r="910" ht="8.25" customHeight="1" x14ac:dyDescent="0.3"/>
    <row r="911" ht="8.25" customHeight="1" x14ac:dyDescent="0.3"/>
    <row r="912" ht="8.25" customHeight="1" x14ac:dyDescent="0.3"/>
    <row r="913" ht="8.25" customHeight="1" x14ac:dyDescent="0.3"/>
    <row r="914" ht="8.25" customHeight="1" x14ac:dyDescent="0.3"/>
    <row r="915" ht="8.25" customHeight="1" x14ac:dyDescent="0.3"/>
    <row r="916" ht="8.25" customHeight="1" x14ac:dyDescent="0.3"/>
    <row r="917" ht="8.25" customHeight="1" x14ac:dyDescent="0.3"/>
    <row r="918" ht="8.25" customHeight="1" x14ac:dyDescent="0.3"/>
    <row r="919" ht="8.25" customHeight="1" x14ac:dyDescent="0.3"/>
    <row r="920" ht="8.25" customHeight="1" x14ac:dyDescent="0.3"/>
    <row r="921" ht="8.25" customHeight="1" x14ac:dyDescent="0.3"/>
    <row r="922" ht="8.25" customHeight="1" x14ac:dyDescent="0.3"/>
    <row r="923" ht="8.25" customHeight="1" x14ac:dyDescent="0.3"/>
    <row r="924" ht="8.25" customHeight="1" x14ac:dyDescent="0.3"/>
    <row r="925" ht="8.25" customHeight="1" x14ac:dyDescent="0.3"/>
    <row r="926" ht="8.25" customHeight="1" x14ac:dyDescent="0.3"/>
    <row r="927" ht="8.25" customHeight="1" x14ac:dyDescent="0.3"/>
    <row r="928" ht="8.25" customHeight="1" x14ac:dyDescent="0.3"/>
    <row r="929" ht="8.25" customHeight="1" x14ac:dyDescent="0.3"/>
    <row r="930" ht="8.25" customHeight="1" x14ac:dyDescent="0.3"/>
    <row r="931" ht="8.25" customHeight="1" x14ac:dyDescent="0.3"/>
    <row r="932" ht="8.25" customHeight="1" x14ac:dyDescent="0.3"/>
    <row r="933" ht="8.25" customHeight="1" x14ac:dyDescent="0.3"/>
    <row r="934" ht="8.25" customHeight="1" x14ac:dyDescent="0.3"/>
    <row r="935" ht="8.25" customHeight="1" x14ac:dyDescent="0.3"/>
    <row r="936" ht="8.25" customHeight="1" x14ac:dyDescent="0.3"/>
    <row r="937" ht="8.25" customHeight="1" x14ac:dyDescent="0.3"/>
    <row r="938" ht="8.25" customHeight="1" x14ac:dyDescent="0.3"/>
    <row r="939" ht="8.25" customHeight="1" x14ac:dyDescent="0.3"/>
    <row r="940" ht="8.25" customHeight="1" x14ac:dyDescent="0.3"/>
    <row r="941" ht="8.25" customHeight="1" x14ac:dyDescent="0.3"/>
    <row r="942" ht="8.25" customHeight="1" x14ac:dyDescent="0.3"/>
    <row r="943" ht="8.25" customHeight="1" x14ac:dyDescent="0.3"/>
    <row r="944" ht="8.25" customHeight="1" x14ac:dyDescent="0.3"/>
    <row r="945" ht="8.25" customHeight="1" x14ac:dyDescent="0.3"/>
    <row r="946" ht="8.25" customHeight="1" x14ac:dyDescent="0.3"/>
    <row r="947" ht="8.25" customHeight="1" x14ac:dyDescent="0.3"/>
    <row r="948" ht="8.25" customHeight="1" x14ac:dyDescent="0.3"/>
    <row r="949" ht="8.25" customHeight="1" x14ac:dyDescent="0.3"/>
    <row r="950" ht="8.25" customHeight="1" x14ac:dyDescent="0.3"/>
    <row r="951" ht="8.25" customHeight="1" x14ac:dyDescent="0.3"/>
    <row r="952" ht="8.25" customHeight="1" x14ac:dyDescent="0.3"/>
    <row r="953" ht="8.25" customHeight="1" x14ac:dyDescent="0.3"/>
    <row r="954" ht="8.25" customHeight="1" x14ac:dyDescent="0.3"/>
    <row r="955" ht="8.25" customHeight="1" x14ac:dyDescent="0.3"/>
    <row r="956" ht="8.25" customHeight="1" x14ac:dyDescent="0.3"/>
    <row r="957" ht="8.25" customHeight="1" x14ac:dyDescent="0.3"/>
    <row r="958" ht="8.25" customHeight="1" x14ac:dyDescent="0.3"/>
    <row r="959" ht="8.25" customHeight="1" x14ac:dyDescent="0.3"/>
    <row r="960" ht="8.25" customHeight="1" x14ac:dyDescent="0.3"/>
    <row r="961" ht="8.25" customHeight="1" x14ac:dyDescent="0.3"/>
    <row r="962" ht="8.25" customHeight="1" x14ac:dyDescent="0.3"/>
    <row r="963" ht="8.25" customHeight="1" x14ac:dyDescent="0.3"/>
    <row r="964" ht="8.25" customHeight="1" x14ac:dyDescent="0.3"/>
    <row r="965" ht="8.25" customHeight="1" x14ac:dyDescent="0.3"/>
    <row r="966" ht="8.25" customHeight="1" x14ac:dyDescent="0.3"/>
    <row r="967" ht="8.25" customHeight="1" x14ac:dyDescent="0.3"/>
    <row r="968" ht="8.25" customHeight="1" x14ac:dyDescent="0.3"/>
    <row r="969" ht="8.25" customHeight="1" x14ac:dyDescent="0.3"/>
    <row r="970" ht="8.25" customHeight="1" x14ac:dyDescent="0.3"/>
    <row r="971" ht="8.25" customHeight="1" x14ac:dyDescent="0.3"/>
    <row r="972" ht="8.25" customHeight="1" x14ac:dyDescent="0.3"/>
    <row r="973" ht="8.25" customHeight="1" x14ac:dyDescent="0.3"/>
    <row r="974" ht="8.25" customHeight="1" x14ac:dyDescent="0.3"/>
    <row r="975" ht="8.25" customHeight="1" x14ac:dyDescent="0.3"/>
    <row r="976" ht="8.25" customHeight="1" x14ac:dyDescent="0.3"/>
    <row r="977" ht="8.25" customHeight="1" x14ac:dyDescent="0.3"/>
    <row r="978" ht="8.25" customHeight="1" x14ac:dyDescent="0.3"/>
    <row r="979" ht="8.25" customHeight="1" x14ac:dyDescent="0.3"/>
    <row r="980" ht="8.25" customHeight="1" x14ac:dyDescent="0.3"/>
    <row r="981" ht="8.25" customHeight="1" x14ac:dyDescent="0.3"/>
    <row r="982" ht="8.25" customHeight="1" x14ac:dyDescent="0.3"/>
    <row r="983" ht="8.25" customHeight="1" x14ac:dyDescent="0.3"/>
    <row r="984" ht="8.25" customHeight="1" x14ac:dyDescent="0.3"/>
    <row r="985" ht="8.25" customHeight="1" x14ac:dyDescent="0.3"/>
    <row r="986" ht="8.25" customHeight="1" x14ac:dyDescent="0.3"/>
    <row r="987" ht="8.25" customHeight="1" x14ac:dyDescent="0.3"/>
    <row r="988" ht="8.25" customHeight="1" x14ac:dyDescent="0.3"/>
    <row r="989" ht="8.25" customHeight="1" x14ac:dyDescent="0.3"/>
    <row r="990" ht="8.25" customHeight="1" x14ac:dyDescent="0.3"/>
    <row r="991" ht="8.25" customHeight="1" x14ac:dyDescent="0.3"/>
    <row r="992" ht="8.25" customHeight="1" x14ac:dyDescent="0.3"/>
    <row r="993" ht="8.25" customHeight="1" x14ac:dyDescent="0.3"/>
    <row r="994" ht="8.25" customHeight="1" x14ac:dyDescent="0.3"/>
    <row r="995" ht="8.25" customHeight="1" x14ac:dyDescent="0.3"/>
    <row r="996" ht="8.25" customHeight="1" x14ac:dyDescent="0.3"/>
    <row r="997" ht="8.25" customHeight="1" x14ac:dyDescent="0.3"/>
    <row r="998" ht="8.25" customHeight="1" x14ac:dyDescent="0.3"/>
    <row r="999" ht="8.25" customHeight="1" x14ac:dyDescent="0.3"/>
    <row r="1000" ht="8.25" customHeight="1" x14ac:dyDescent="0.3"/>
    <row r="1001" ht="8.25" customHeight="1" x14ac:dyDescent="0.3"/>
    <row r="1002" ht="8.25" customHeight="1" x14ac:dyDescent="0.3"/>
    <row r="1003" ht="8.25" customHeight="1" x14ac:dyDescent="0.3"/>
    <row r="1004" ht="8.25" customHeight="1" x14ac:dyDescent="0.3"/>
    <row r="1005" ht="8.25" customHeight="1" x14ac:dyDescent="0.3"/>
    <row r="1006" ht="8.25" customHeight="1" x14ac:dyDescent="0.3"/>
    <row r="1007" ht="8.25" customHeight="1" x14ac:dyDescent="0.3"/>
    <row r="1008" ht="8.25" customHeight="1" x14ac:dyDescent="0.3"/>
    <row r="1009" ht="8.25" customHeight="1" x14ac:dyDescent="0.3"/>
    <row r="1010" ht="8.25" customHeight="1" x14ac:dyDescent="0.3"/>
    <row r="1011" ht="8.25" customHeight="1" x14ac:dyDescent="0.3"/>
    <row r="1012" ht="8.25" customHeight="1" x14ac:dyDescent="0.3"/>
    <row r="1013" ht="8.25" customHeight="1" x14ac:dyDescent="0.3"/>
    <row r="1014" ht="8.25" customHeight="1" x14ac:dyDescent="0.3"/>
    <row r="1015" ht="8.25" customHeight="1" x14ac:dyDescent="0.3"/>
    <row r="1016" ht="8.25" customHeight="1" x14ac:dyDescent="0.3"/>
    <row r="1017" ht="8.25" customHeight="1" x14ac:dyDescent="0.3"/>
    <row r="1018" ht="8.25" customHeight="1" x14ac:dyDescent="0.3"/>
    <row r="1019" ht="8.25" customHeight="1" x14ac:dyDescent="0.3"/>
    <row r="1020" ht="8.25" customHeight="1" x14ac:dyDescent="0.3"/>
    <row r="1021" ht="8.25" customHeight="1" x14ac:dyDescent="0.3"/>
    <row r="1022" ht="8.25" customHeight="1" x14ac:dyDescent="0.3"/>
    <row r="1023" ht="8.25" customHeight="1" x14ac:dyDescent="0.3"/>
    <row r="1024" ht="8.25" customHeight="1" x14ac:dyDescent="0.3"/>
    <row r="1025" ht="8.25" customHeight="1" x14ac:dyDescent="0.3"/>
  </sheetData>
  <sortState xmlns:xlrd2="http://schemas.microsoft.com/office/spreadsheetml/2017/richdata2" ref="A3:K45">
    <sortCondition descending="1" ref="J3:J45"/>
  </sortState>
  <mergeCells count="6">
    <mergeCell ref="A1:K1"/>
    <mergeCell ref="A46:H46"/>
    <mergeCell ref="A47:H47"/>
    <mergeCell ref="J47:K47"/>
    <mergeCell ref="A48:H48"/>
    <mergeCell ref="J48:K48"/>
  </mergeCells>
  <conditionalFormatting sqref="E15:E21">
    <cfRule type="duplicateValues" dxfId="1" priority="1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1C5D6-ABC2-48E4-9311-B2308E5CDF01}">
  <dimension ref="A1:S1025"/>
  <sheetViews>
    <sheetView zoomScale="160" zoomScaleNormal="160" workbookViewId="0">
      <selection activeCell="A2" sqref="A2"/>
    </sheetView>
  </sheetViews>
  <sheetFormatPr baseColWidth="10" defaultColWidth="14.44140625" defaultRowHeight="7.8" x14ac:dyDescent="0.3"/>
  <cols>
    <col min="1" max="1" width="2.6640625" style="9" customWidth="1"/>
    <col min="2" max="2" width="7" style="9" customWidth="1"/>
    <col min="3" max="3" width="7.6640625" style="9" customWidth="1"/>
    <col min="4" max="4" width="7.44140625" style="9" customWidth="1"/>
    <col min="5" max="5" width="26.6640625" style="9" customWidth="1"/>
    <col min="6" max="6" width="4.6640625" style="9" customWidth="1"/>
    <col min="7" max="7" width="7.5546875" style="9" customWidth="1"/>
    <col min="8" max="8" width="9.109375" style="9" customWidth="1"/>
    <col min="9" max="9" width="14.109375" style="9" customWidth="1"/>
    <col min="10" max="10" width="9.88671875" style="9" customWidth="1"/>
    <col min="11" max="11" width="6.88671875" style="9" customWidth="1"/>
    <col min="12" max="12" width="2.44140625" style="9" customWidth="1"/>
    <col min="13" max="13" width="8.5546875" style="9" customWidth="1"/>
    <col min="14" max="14" width="7.6640625" style="9" customWidth="1"/>
    <col min="15" max="15" width="16.44140625" style="9" customWidth="1"/>
    <col min="16" max="18" width="7.6640625" style="9" customWidth="1"/>
    <col min="19" max="19" width="11.6640625" style="9" customWidth="1"/>
    <col min="20" max="26" width="10" style="9" customWidth="1"/>
    <col min="27" max="16384" width="14.44140625" style="9"/>
  </cols>
  <sheetData>
    <row r="1" spans="1:18" ht="34.5" customHeight="1" x14ac:dyDescent="0.3">
      <c r="A1" s="89" t="s">
        <v>96</v>
      </c>
      <c r="B1" s="90"/>
      <c r="C1" s="90"/>
      <c r="D1" s="90"/>
      <c r="E1" s="90"/>
      <c r="F1" s="90"/>
      <c r="G1" s="90"/>
      <c r="H1" s="90"/>
      <c r="I1" s="90"/>
      <c r="J1" s="90"/>
      <c r="K1" s="91"/>
    </row>
    <row r="2" spans="1:18" ht="16.5" customHeight="1" x14ac:dyDescent="0.3">
      <c r="A2" s="5" t="s">
        <v>0</v>
      </c>
      <c r="B2" s="5" t="s">
        <v>1</v>
      </c>
      <c r="C2" s="6" t="s">
        <v>2</v>
      </c>
      <c r="D2" s="6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46" t="s">
        <v>9</v>
      </c>
      <c r="K2" s="47" t="s">
        <v>10</v>
      </c>
    </row>
    <row r="3" spans="1:18" s="18" customFormat="1" ht="15.6" x14ac:dyDescent="0.3">
      <c r="A3" s="48">
        <v>15</v>
      </c>
      <c r="B3" s="49">
        <v>3.4</v>
      </c>
      <c r="C3" s="50" t="s">
        <v>73</v>
      </c>
      <c r="D3" s="50"/>
      <c r="E3" s="51" t="s">
        <v>31</v>
      </c>
      <c r="F3" s="52" t="s">
        <v>36</v>
      </c>
      <c r="G3" s="49">
        <v>262</v>
      </c>
      <c r="H3" s="53">
        <v>311789.08</v>
      </c>
      <c r="I3" s="54">
        <f t="shared" ref="I3:I45" si="0">ROUND(H3*G3,0)</f>
        <v>81688739</v>
      </c>
      <c r="J3" s="55">
        <f t="shared" ref="J3:J45" si="1">(I3*100%)/$I$46</f>
        <v>0.38121411584161879</v>
      </c>
      <c r="K3" s="56">
        <f>J3</f>
        <v>0.38121411584161879</v>
      </c>
      <c r="O3" s="19"/>
      <c r="Q3" s="88">
        <f>J3+J5</f>
        <v>0.47867059397156075</v>
      </c>
    </row>
    <row r="4" spans="1:18" s="18" customFormat="1" ht="23.4" customHeight="1" x14ac:dyDescent="0.3">
      <c r="A4" s="57">
        <v>11</v>
      </c>
      <c r="B4" s="58">
        <v>2.2000000000000002</v>
      </c>
      <c r="C4" s="58" t="s">
        <v>70</v>
      </c>
      <c r="D4" s="58"/>
      <c r="E4" s="58" t="s">
        <v>27</v>
      </c>
      <c r="F4" s="52" t="s">
        <v>36</v>
      </c>
      <c r="G4" s="59">
        <v>108.72602000000001</v>
      </c>
      <c r="H4" s="60">
        <v>215620.42857142858</v>
      </c>
      <c r="I4" s="54">
        <f t="shared" si="0"/>
        <v>23443551</v>
      </c>
      <c r="J4" s="55">
        <f t="shared" si="1"/>
        <v>0.10940323814587098</v>
      </c>
      <c r="K4" s="56">
        <f>J4+K3</f>
        <v>0.49061735398748979</v>
      </c>
      <c r="M4" s="86" t="s">
        <v>11</v>
      </c>
      <c r="N4" s="88">
        <f>+AVERAGE(J3:J12)</f>
        <v>7.9489939305986579E-2</v>
      </c>
      <c r="O4" s="100" t="s">
        <v>12</v>
      </c>
      <c r="P4" s="100"/>
      <c r="Q4" s="87">
        <v>47.87</v>
      </c>
    </row>
    <row r="5" spans="1:18" ht="14.4" customHeight="1" x14ac:dyDescent="0.3">
      <c r="A5" s="57">
        <v>16</v>
      </c>
      <c r="B5" s="58">
        <v>3.5</v>
      </c>
      <c r="C5" s="61" t="s">
        <v>74</v>
      </c>
      <c r="D5" s="61"/>
      <c r="E5" s="62" t="s">
        <v>32</v>
      </c>
      <c r="F5" s="52" t="s">
        <v>36</v>
      </c>
      <c r="G5" s="58">
        <v>36</v>
      </c>
      <c r="H5" s="63">
        <v>580098.09000000008</v>
      </c>
      <c r="I5" s="54">
        <f t="shared" si="0"/>
        <v>20883531</v>
      </c>
      <c r="J5" s="55">
        <f t="shared" si="1"/>
        <v>9.7456478129941973E-2</v>
      </c>
      <c r="K5" s="56">
        <f t="shared" ref="K5:K45" si="2">J5+K4</f>
        <v>0.58807383211743181</v>
      </c>
    </row>
    <row r="6" spans="1:18" s="78" customFormat="1" ht="13.8" customHeight="1" x14ac:dyDescent="0.3">
      <c r="A6" s="71">
        <v>27</v>
      </c>
      <c r="B6" s="72" t="s">
        <v>83</v>
      </c>
      <c r="C6" s="72">
        <v>18.23</v>
      </c>
      <c r="D6" s="72"/>
      <c r="E6" s="72" t="s">
        <v>46</v>
      </c>
      <c r="F6" s="73" t="s">
        <v>36</v>
      </c>
      <c r="G6" s="72">
        <v>759.87810000000002</v>
      </c>
      <c r="H6" s="74">
        <v>18299</v>
      </c>
      <c r="I6" s="75">
        <f t="shared" si="0"/>
        <v>13905009</v>
      </c>
      <c r="J6" s="76">
        <f t="shared" si="1"/>
        <v>6.489004208652005E-2</v>
      </c>
      <c r="K6" s="77">
        <f t="shared" si="2"/>
        <v>0.65296387420395186</v>
      </c>
      <c r="N6" s="99" t="s">
        <v>13</v>
      </c>
      <c r="O6" s="99"/>
      <c r="P6" s="99"/>
      <c r="Q6" s="99"/>
      <c r="R6" s="99"/>
    </row>
    <row r="7" spans="1:18" s="78" customFormat="1" ht="15.6" customHeight="1" x14ac:dyDescent="0.3">
      <c r="A7" s="71">
        <v>10</v>
      </c>
      <c r="B7" s="72" t="s">
        <v>68</v>
      </c>
      <c r="C7" s="72" t="s">
        <v>69</v>
      </c>
      <c r="D7" s="72"/>
      <c r="E7" s="72" t="s">
        <v>26</v>
      </c>
      <c r="F7" s="79" t="s">
        <v>36</v>
      </c>
      <c r="G7" s="72">
        <v>18</v>
      </c>
      <c r="H7" s="80">
        <v>396851.33999999997</v>
      </c>
      <c r="I7" s="75">
        <f t="shared" si="0"/>
        <v>7143324</v>
      </c>
      <c r="J7" s="76">
        <f t="shared" si="1"/>
        <v>3.3335512044447346E-2</v>
      </c>
      <c r="K7" s="77">
        <f t="shared" si="2"/>
        <v>0.68629938624839926</v>
      </c>
    </row>
    <row r="8" spans="1:18" s="78" customFormat="1" ht="13.2" customHeight="1" x14ac:dyDescent="0.3">
      <c r="A8" s="71">
        <v>17</v>
      </c>
      <c r="B8" s="72">
        <v>3.6</v>
      </c>
      <c r="C8" s="72" t="s">
        <v>75</v>
      </c>
      <c r="D8" s="72"/>
      <c r="E8" s="81" t="s">
        <v>33</v>
      </c>
      <c r="F8" s="79" t="s">
        <v>36</v>
      </c>
      <c r="G8" s="72">
        <v>36</v>
      </c>
      <c r="H8" s="74">
        <v>180544.78</v>
      </c>
      <c r="I8" s="75">
        <f t="shared" si="0"/>
        <v>6499612</v>
      </c>
      <c r="J8" s="76">
        <f t="shared" si="1"/>
        <v>3.0331522707108698E-2</v>
      </c>
      <c r="K8" s="77">
        <f t="shared" si="2"/>
        <v>0.71663090895550796</v>
      </c>
    </row>
    <row r="9" spans="1:18" s="78" customFormat="1" ht="15.6" x14ac:dyDescent="0.3">
      <c r="A9" s="71">
        <v>20</v>
      </c>
      <c r="B9" s="72" t="s">
        <v>77</v>
      </c>
      <c r="C9" s="72">
        <v>6.15</v>
      </c>
      <c r="D9" s="72"/>
      <c r="E9" s="81" t="s">
        <v>39</v>
      </c>
      <c r="F9" s="79" t="s">
        <v>36</v>
      </c>
      <c r="G9" s="72">
        <v>220</v>
      </c>
      <c r="H9" s="74">
        <v>26158</v>
      </c>
      <c r="I9" s="75">
        <f t="shared" si="0"/>
        <v>5754760</v>
      </c>
      <c r="J9" s="82">
        <f t="shared" si="1"/>
        <v>2.6855546702474063E-2</v>
      </c>
      <c r="K9" s="83">
        <f t="shared" si="2"/>
        <v>0.74348645565798199</v>
      </c>
    </row>
    <row r="10" spans="1:18" s="78" customFormat="1" ht="15.6" x14ac:dyDescent="0.3">
      <c r="A10" s="71">
        <v>6</v>
      </c>
      <c r="B10" s="72">
        <v>1.6</v>
      </c>
      <c r="C10" s="72" t="s">
        <v>66</v>
      </c>
      <c r="D10" s="72"/>
      <c r="E10" s="72" t="s">
        <v>22</v>
      </c>
      <c r="F10" s="79" t="s">
        <v>36</v>
      </c>
      <c r="G10" s="84">
        <v>30</v>
      </c>
      <c r="H10" s="74">
        <v>135769.16333333333</v>
      </c>
      <c r="I10" s="75">
        <f t="shared" si="0"/>
        <v>4073075</v>
      </c>
      <c r="J10" s="82">
        <f t="shared" si="1"/>
        <v>1.9007683358676912E-2</v>
      </c>
      <c r="K10" s="85">
        <f t="shared" si="2"/>
        <v>0.76249413901665886</v>
      </c>
    </row>
    <row r="11" spans="1:18" s="78" customFormat="1" ht="15.6" x14ac:dyDescent="0.3">
      <c r="A11" s="71">
        <v>18</v>
      </c>
      <c r="B11" s="72">
        <v>3.7</v>
      </c>
      <c r="C11" s="72" t="s">
        <v>76</v>
      </c>
      <c r="D11" s="72"/>
      <c r="E11" s="81" t="s">
        <v>34</v>
      </c>
      <c r="F11" s="79" t="s">
        <v>36</v>
      </c>
      <c r="G11" s="72">
        <v>20</v>
      </c>
      <c r="H11" s="74">
        <v>173855.88</v>
      </c>
      <c r="I11" s="75">
        <f t="shared" si="0"/>
        <v>3477118</v>
      </c>
      <c r="J11" s="82">
        <f t="shared" si="1"/>
        <v>1.6226550688302067E-2</v>
      </c>
      <c r="K11" s="85">
        <f t="shared" si="2"/>
        <v>0.77872068970496089</v>
      </c>
    </row>
    <row r="12" spans="1:18" s="78" customFormat="1" ht="15.6" x14ac:dyDescent="0.3">
      <c r="A12" s="71">
        <v>24</v>
      </c>
      <c r="B12" s="72">
        <v>5.5</v>
      </c>
      <c r="C12" s="72" t="s">
        <v>81</v>
      </c>
      <c r="D12" s="72"/>
      <c r="E12" s="81" t="s">
        <v>43</v>
      </c>
      <c r="F12" s="79" t="s">
        <v>38</v>
      </c>
      <c r="G12" s="72">
        <v>1</v>
      </c>
      <c r="H12" s="74">
        <v>3466864.5542857139</v>
      </c>
      <c r="I12" s="75">
        <f t="shared" si="0"/>
        <v>3466865</v>
      </c>
      <c r="J12" s="82">
        <f t="shared" si="1"/>
        <v>1.6178703354904938E-2</v>
      </c>
      <c r="K12" s="85">
        <f t="shared" si="2"/>
        <v>0.79489939305986579</v>
      </c>
    </row>
    <row r="13" spans="1:18" ht="27.6" customHeight="1" x14ac:dyDescent="0.3">
      <c r="A13" s="34">
        <v>42</v>
      </c>
      <c r="B13" s="4">
        <v>8.1999999999999993</v>
      </c>
      <c r="C13" s="29" t="s">
        <v>93</v>
      </c>
      <c r="D13" s="29"/>
      <c r="E13" s="4" t="s">
        <v>62</v>
      </c>
      <c r="F13" s="6" t="s">
        <v>36</v>
      </c>
      <c r="G13" s="4">
        <v>50.000376000000003</v>
      </c>
      <c r="H13" s="27">
        <v>66781.706666666665</v>
      </c>
      <c r="I13" s="15">
        <f t="shared" si="0"/>
        <v>3339110</v>
      </c>
      <c r="J13" s="16">
        <f t="shared" si="1"/>
        <v>1.5582513354110018E-2</v>
      </c>
      <c r="K13" s="28">
        <f t="shared" si="2"/>
        <v>0.81048190641397577</v>
      </c>
    </row>
    <row r="14" spans="1:18" ht="22.2" customHeight="1" x14ac:dyDescent="0.3">
      <c r="A14" s="23">
        <v>5</v>
      </c>
      <c r="B14" s="3">
        <v>1.5</v>
      </c>
      <c r="C14" s="3" t="s">
        <v>65</v>
      </c>
      <c r="D14" s="3"/>
      <c r="E14" s="3" t="s">
        <v>21</v>
      </c>
      <c r="F14" s="24" t="s">
        <v>36</v>
      </c>
      <c r="G14" s="3">
        <v>30</v>
      </c>
      <c r="H14" s="25">
        <v>108863.96666666667</v>
      </c>
      <c r="I14" s="15">
        <f t="shared" si="0"/>
        <v>3265919</v>
      </c>
      <c r="J14" s="16">
        <f t="shared" si="1"/>
        <v>1.5240955353654608E-2</v>
      </c>
      <c r="K14" s="28">
        <f t="shared" si="2"/>
        <v>0.82572286176763043</v>
      </c>
    </row>
    <row r="15" spans="1:18" ht="22.2" customHeight="1" x14ac:dyDescent="0.3">
      <c r="A15" s="23">
        <v>23</v>
      </c>
      <c r="B15" s="4">
        <v>5.4</v>
      </c>
      <c r="C15" s="29" t="s">
        <v>80</v>
      </c>
      <c r="D15" s="29"/>
      <c r="E15" s="8" t="s">
        <v>42</v>
      </c>
      <c r="F15" s="24" t="s">
        <v>38</v>
      </c>
      <c r="G15" s="4">
        <v>1</v>
      </c>
      <c r="H15" s="27">
        <v>3165441.2971428572</v>
      </c>
      <c r="I15" s="15">
        <f t="shared" si="0"/>
        <v>3165441</v>
      </c>
      <c r="J15" s="16">
        <f t="shared" si="1"/>
        <v>1.4772058019696077E-2</v>
      </c>
      <c r="K15" s="28">
        <f t="shared" si="2"/>
        <v>0.84049491978732649</v>
      </c>
    </row>
    <row r="16" spans="1:18" ht="22.2" customHeight="1" x14ac:dyDescent="0.3">
      <c r="A16" s="23">
        <v>9</v>
      </c>
      <c r="B16" s="4">
        <v>1.9</v>
      </c>
      <c r="C16" s="4" t="s">
        <v>67</v>
      </c>
      <c r="D16" s="4"/>
      <c r="E16" s="38" t="s">
        <v>25</v>
      </c>
      <c r="F16" s="24" t="s">
        <v>36</v>
      </c>
      <c r="G16" s="4">
        <v>200</v>
      </c>
      <c r="H16" s="27">
        <v>15740.15</v>
      </c>
      <c r="I16" s="15">
        <f t="shared" si="0"/>
        <v>3148030</v>
      </c>
      <c r="J16" s="16">
        <f t="shared" si="1"/>
        <v>1.4690806686254408E-2</v>
      </c>
      <c r="K16" s="28">
        <f t="shared" si="2"/>
        <v>0.85518572647358093</v>
      </c>
    </row>
    <row r="17" spans="1:11" ht="22.2" customHeight="1" x14ac:dyDescent="0.3">
      <c r="A17" s="23">
        <v>29</v>
      </c>
      <c r="B17" s="4" t="s">
        <v>85</v>
      </c>
      <c r="C17" s="4">
        <v>18.899999999999999</v>
      </c>
      <c r="D17" s="4"/>
      <c r="E17" s="38" t="s">
        <v>48</v>
      </c>
      <c r="F17" s="6" t="s">
        <v>36</v>
      </c>
      <c r="G17" s="4">
        <v>120</v>
      </c>
      <c r="H17" s="27">
        <v>25097</v>
      </c>
      <c r="I17" s="15">
        <f t="shared" si="0"/>
        <v>3011640</v>
      </c>
      <c r="J17" s="16">
        <f t="shared" si="1"/>
        <v>1.4054320018739094E-2</v>
      </c>
      <c r="K17" s="28">
        <f t="shared" si="2"/>
        <v>0.86924004649232001</v>
      </c>
    </row>
    <row r="18" spans="1:11" ht="22.2" customHeight="1" x14ac:dyDescent="0.3">
      <c r="A18" s="23">
        <v>12</v>
      </c>
      <c r="B18" s="4">
        <v>2.2999999999999998</v>
      </c>
      <c r="C18" s="29" t="s">
        <v>71</v>
      </c>
      <c r="D18" s="29"/>
      <c r="E18" s="38" t="s">
        <v>28</v>
      </c>
      <c r="F18" s="24" t="s">
        <v>37</v>
      </c>
      <c r="G18" s="4">
        <v>8</v>
      </c>
      <c r="H18" s="27">
        <v>369865</v>
      </c>
      <c r="I18" s="15">
        <f t="shared" si="0"/>
        <v>2958920</v>
      </c>
      <c r="J18" s="16">
        <f t="shared" si="1"/>
        <v>1.3808293351744392E-2</v>
      </c>
      <c r="K18" s="28">
        <f t="shared" si="2"/>
        <v>0.88304833984406439</v>
      </c>
    </row>
    <row r="19" spans="1:11" ht="22.2" customHeight="1" x14ac:dyDescent="0.3">
      <c r="A19" s="23">
        <v>25</v>
      </c>
      <c r="B19" s="4">
        <v>5.6</v>
      </c>
      <c r="C19" s="29" t="s">
        <v>82</v>
      </c>
      <c r="D19" s="29"/>
      <c r="E19" s="8" t="s">
        <v>44</v>
      </c>
      <c r="F19" s="24" t="s">
        <v>38</v>
      </c>
      <c r="G19" s="4">
        <v>1</v>
      </c>
      <c r="H19" s="27">
        <v>2786864.5542857139</v>
      </c>
      <c r="I19" s="15">
        <f t="shared" si="0"/>
        <v>2786865</v>
      </c>
      <c r="J19" s="16">
        <f t="shared" si="1"/>
        <v>1.3005370017340494E-2</v>
      </c>
      <c r="K19" s="28">
        <f t="shared" si="2"/>
        <v>0.89605370986140487</v>
      </c>
    </row>
    <row r="20" spans="1:11" ht="22.2" customHeight="1" x14ac:dyDescent="0.3">
      <c r="A20" s="34">
        <v>43</v>
      </c>
      <c r="B20" s="4">
        <v>8.3000000000000007</v>
      </c>
      <c r="C20" s="29" t="s">
        <v>94</v>
      </c>
      <c r="D20" s="29"/>
      <c r="E20" s="38" t="s">
        <v>63</v>
      </c>
      <c r="F20" s="6" t="s">
        <v>36</v>
      </c>
      <c r="G20" s="4">
        <v>679</v>
      </c>
      <c r="H20" s="27">
        <v>3870</v>
      </c>
      <c r="I20" s="15">
        <f t="shared" si="0"/>
        <v>2627730</v>
      </c>
      <c r="J20" s="16">
        <f t="shared" si="1"/>
        <v>1.226274001635032E-2</v>
      </c>
      <c r="K20" s="28">
        <f t="shared" si="2"/>
        <v>0.90831644987775517</v>
      </c>
    </row>
    <row r="21" spans="1:11" ht="22.2" customHeight="1" x14ac:dyDescent="0.3">
      <c r="A21" s="23">
        <v>13</v>
      </c>
      <c r="B21" s="4">
        <v>3.1</v>
      </c>
      <c r="C21" s="29">
        <v>7.2</v>
      </c>
      <c r="D21" s="29"/>
      <c r="E21" s="7" t="s">
        <v>29</v>
      </c>
      <c r="F21" s="24" t="s">
        <v>36</v>
      </c>
      <c r="G21" s="4">
        <v>36</v>
      </c>
      <c r="H21" s="27">
        <v>64741</v>
      </c>
      <c r="I21" s="15">
        <f t="shared" si="0"/>
        <v>2330676</v>
      </c>
      <c r="J21" s="16">
        <f t="shared" si="1"/>
        <v>1.0876488014501985E-2</v>
      </c>
      <c r="K21" s="28">
        <f t="shared" si="2"/>
        <v>0.9191929378922572</v>
      </c>
    </row>
    <row r="22" spans="1:11" ht="22.2" customHeight="1" x14ac:dyDescent="0.3">
      <c r="A22" s="20">
        <v>1</v>
      </c>
      <c r="B22" s="2">
        <v>1.1000000000000001</v>
      </c>
      <c r="C22" s="2">
        <v>1.8</v>
      </c>
      <c r="D22" s="2"/>
      <c r="E22" s="12" t="s">
        <v>17</v>
      </c>
      <c r="F22" s="14" t="s">
        <v>37</v>
      </c>
      <c r="G22" s="2">
        <v>60</v>
      </c>
      <c r="H22" s="42">
        <v>35988</v>
      </c>
      <c r="I22" s="15">
        <f t="shared" si="0"/>
        <v>2159280</v>
      </c>
      <c r="J22" s="16">
        <f t="shared" si="1"/>
        <v>1.007664001343552E-2</v>
      </c>
      <c r="K22" s="28">
        <f t="shared" si="2"/>
        <v>0.92926957790569276</v>
      </c>
    </row>
    <row r="23" spans="1:11" ht="22.2" customHeight="1" x14ac:dyDescent="0.3">
      <c r="A23" s="23">
        <v>34</v>
      </c>
      <c r="B23" s="4">
        <v>7.4</v>
      </c>
      <c r="C23" s="29">
        <v>12.1</v>
      </c>
      <c r="D23" s="29"/>
      <c r="E23" s="38" t="s">
        <v>53</v>
      </c>
      <c r="F23" s="6" t="s">
        <v>38</v>
      </c>
      <c r="G23" s="4">
        <v>10</v>
      </c>
      <c r="H23" s="27">
        <v>190193</v>
      </c>
      <c r="I23" s="15">
        <f t="shared" si="0"/>
        <v>1901930</v>
      </c>
      <c r="J23" s="16">
        <f t="shared" si="1"/>
        <v>8.8756733451675653E-3</v>
      </c>
      <c r="K23" s="28">
        <f t="shared" si="2"/>
        <v>0.93814525125086035</v>
      </c>
    </row>
    <row r="24" spans="1:11" ht="22.2" customHeight="1" x14ac:dyDescent="0.3">
      <c r="A24" s="23">
        <v>22</v>
      </c>
      <c r="B24" s="4">
        <v>5.3</v>
      </c>
      <c r="C24" s="29" t="s">
        <v>79</v>
      </c>
      <c r="D24" s="29"/>
      <c r="E24" s="8" t="s">
        <v>41</v>
      </c>
      <c r="F24" s="24" t="s">
        <v>38</v>
      </c>
      <c r="G24" s="4">
        <v>3</v>
      </c>
      <c r="H24" s="27">
        <v>555441.2971428571</v>
      </c>
      <c r="I24" s="15">
        <f t="shared" si="0"/>
        <v>1666324</v>
      </c>
      <c r="J24" s="16">
        <f t="shared" si="1"/>
        <v>7.7761786770349046E-3</v>
      </c>
      <c r="K24" s="28">
        <f t="shared" si="2"/>
        <v>0.9459214299278953</v>
      </c>
    </row>
    <row r="25" spans="1:11" ht="22.2" customHeight="1" x14ac:dyDescent="0.3">
      <c r="A25" s="23">
        <v>40</v>
      </c>
      <c r="B25" s="4" t="s">
        <v>90</v>
      </c>
      <c r="C25" s="29" t="s">
        <v>92</v>
      </c>
      <c r="D25" s="29"/>
      <c r="E25" s="38" t="s">
        <v>59</v>
      </c>
      <c r="F25" s="5" t="s">
        <v>37</v>
      </c>
      <c r="G25" s="4">
        <v>150</v>
      </c>
      <c r="H25" s="27">
        <v>10969</v>
      </c>
      <c r="I25" s="15">
        <f t="shared" si="0"/>
        <v>1645350</v>
      </c>
      <c r="J25" s="16">
        <f t="shared" si="1"/>
        <v>7.6783000102377333E-3</v>
      </c>
      <c r="K25" s="28">
        <f t="shared" si="2"/>
        <v>0.95359972993813302</v>
      </c>
    </row>
    <row r="26" spans="1:11" ht="22.2" customHeight="1" x14ac:dyDescent="0.3">
      <c r="A26" s="23">
        <v>14</v>
      </c>
      <c r="B26" s="4">
        <v>3.3</v>
      </c>
      <c r="C26" s="29" t="s">
        <v>72</v>
      </c>
      <c r="D26" s="29"/>
      <c r="E26" s="7" t="s">
        <v>30</v>
      </c>
      <c r="F26" s="24" t="s">
        <v>37</v>
      </c>
      <c r="G26" s="4">
        <v>13</v>
      </c>
      <c r="H26" s="27">
        <v>82403.67333333334</v>
      </c>
      <c r="I26" s="15">
        <f t="shared" si="0"/>
        <v>1071248</v>
      </c>
      <c r="J26" s="16">
        <f t="shared" si="1"/>
        <v>4.9991573399988769E-3</v>
      </c>
      <c r="K26" s="28">
        <f t="shared" si="2"/>
        <v>0.95859888727813192</v>
      </c>
    </row>
    <row r="27" spans="1:11" ht="22.2" customHeight="1" x14ac:dyDescent="0.3">
      <c r="A27" s="34">
        <v>41</v>
      </c>
      <c r="B27" s="4">
        <v>8.1</v>
      </c>
      <c r="C27" s="29">
        <v>1.46</v>
      </c>
      <c r="D27" s="29"/>
      <c r="E27" s="38" t="s">
        <v>60</v>
      </c>
      <c r="F27" s="5" t="s">
        <v>61</v>
      </c>
      <c r="G27" s="4">
        <v>57.364800000000002</v>
      </c>
      <c r="H27" s="27">
        <v>17962</v>
      </c>
      <c r="I27" s="15">
        <f t="shared" si="0"/>
        <v>1030387</v>
      </c>
      <c r="J27" s="16">
        <f t="shared" si="1"/>
        <v>4.8084726730779634E-3</v>
      </c>
      <c r="K27" s="28">
        <f t="shared" si="2"/>
        <v>0.96340735995120985</v>
      </c>
    </row>
    <row r="28" spans="1:11" ht="22.2" customHeight="1" x14ac:dyDescent="0.3">
      <c r="A28" s="23">
        <v>39</v>
      </c>
      <c r="B28" s="4" t="s">
        <v>90</v>
      </c>
      <c r="C28" s="29" t="s">
        <v>91</v>
      </c>
      <c r="D28" s="29"/>
      <c r="E28" s="38" t="s">
        <v>58</v>
      </c>
      <c r="F28" s="6" t="s">
        <v>37</v>
      </c>
      <c r="G28" s="4">
        <v>15</v>
      </c>
      <c r="H28" s="27">
        <v>66256</v>
      </c>
      <c r="I28" s="15">
        <f t="shared" si="0"/>
        <v>993840</v>
      </c>
      <c r="J28" s="16">
        <f t="shared" si="1"/>
        <v>4.637920006183893E-3</v>
      </c>
      <c r="K28" s="28">
        <f t="shared" si="2"/>
        <v>0.96804527995739376</v>
      </c>
    </row>
    <row r="29" spans="1:11" ht="22.2" customHeight="1" x14ac:dyDescent="0.3">
      <c r="A29" s="23">
        <v>31</v>
      </c>
      <c r="B29" s="4">
        <v>7.1</v>
      </c>
      <c r="C29" s="29" t="s">
        <v>87</v>
      </c>
      <c r="D29" s="29"/>
      <c r="E29" s="4" t="s">
        <v>50</v>
      </c>
      <c r="F29" s="32" t="s">
        <v>38</v>
      </c>
      <c r="G29" s="4">
        <v>8</v>
      </c>
      <c r="H29" s="27">
        <v>110579</v>
      </c>
      <c r="I29" s="15">
        <f t="shared" si="0"/>
        <v>884632</v>
      </c>
      <c r="J29" s="16">
        <f t="shared" si="1"/>
        <v>4.1282826721710433E-3</v>
      </c>
      <c r="K29" s="28">
        <f t="shared" si="2"/>
        <v>0.97217356262956478</v>
      </c>
    </row>
    <row r="30" spans="1:11" ht="22.2" customHeight="1" x14ac:dyDescent="0.3">
      <c r="A30" s="23">
        <v>33</v>
      </c>
      <c r="B30" s="4">
        <v>7.3</v>
      </c>
      <c r="C30" s="29">
        <v>12.93</v>
      </c>
      <c r="D30" s="29"/>
      <c r="E30" s="4" t="s">
        <v>52</v>
      </c>
      <c r="F30" s="32" t="s">
        <v>38</v>
      </c>
      <c r="G30" s="4">
        <v>6</v>
      </c>
      <c r="H30" s="27">
        <v>134269</v>
      </c>
      <c r="I30" s="15">
        <f t="shared" si="0"/>
        <v>805614</v>
      </c>
      <c r="J30" s="16">
        <f t="shared" si="1"/>
        <v>3.7595320050127093E-3</v>
      </c>
      <c r="K30" s="28">
        <f t="shared" si="2"/>
        <v>0.97593309463457745</v>
      </c>
    </row>
    <row r="31" spans="1:11" ht="21.6" customHeight="1" x14ac:dyDescent="0.3">
      <c r="A31" s="23">
        <v>4</v>
      </c>
      <c r="B31" s="3">
        <v>1.4</v>
      </c>
      <c r="C31" s="3" t="s">
        <v>64</v>
      </c>
      <c r="D31" s="3"/>
      <c r="E31" s="3" t="s">
        <v>20</v>
      </c>
      <c r="F31" s="40" t="s">
        <v>36</v>
      </c>
      <c r="G31" s="3">
        <v>8</v>
      </c>
      <c r="H31" s="25">
        <v>85340.666666666657</v>
      </c>
      <c r="I31" s="15">
        <f t="shared" si="0"/>
        <v>682725</v>
      </c>
      <c r="J31" s="16">
        <f t="shared" si="1"/>
        <v>3.1860500042480665E-3</v>
      </c>
      <c r="K31" s="28">
        <f t="shared" si="2"/>
        <v>0.97911914463882554</v>
      </c>
    </row>
    <row r="32" spans="1:11" ht="31.2" x14ac:dyDescent="0.3">
      <c r="A32" s="23">
        <v>35</v>
      </c>
      <c r="B32" s="4">
        <v>7.5</v>
      </c>
      <c r="C32" s="29">
        <v>12.68</v>
      </c>
      <c r="D32" s="29"/>
      <c r="E32" s="4" t="s">
        <v>54</v>
      </c>
      <c r="F32" s="32" t="s">
        <v>38</v>
      </c>
      <c r="G32" s="4">
        <v>1</v>
      </c>
      <c r="H32" s="27">
        <v>568531</v>
      </c>
      <c r="I32" s="15">
        <f t="shared" si="0"/>
        <v>568531</v>
      </c>
      <c r="J32" s="16">
        <f t="shared" si="1"/>
        <v>2.653144670204193E-3</v>
      </c>
      <c r="K32" s="28">
        <f t="shared" si="2"/>
        <v>0.98177228930902971</v>
      </c>
    </row>
    <row r="33" spans="1:19" ht="15.6" x14ac:dyDescent="0.3">
      <c r="A33" s="23">
        <v>19</v>
      </c>
      <c r="B33" s="4">
        <v>3.8</v>
      </c>
      <c r="C33" s="29">
        <v>7.34</v>
      </c>
      <c r="D33" s="29"/>
      <c r="E33" s="39" t="s">
        <v>35</v>
      </c>
      <c r="F33" s="40" t="s">
        <v>37</v>
      </c>
      <c r="G33" s="4">
        <v>15</v>
      </c>
      <c r="H33" s="27">
        <v>37613</v>
      </c>
      <c r="I33" s="15">
        <f t="shared" si="0"/>
        <v>564195</v>
      </c>
      <c r="J33" s="16">
        <f t="shared" si="1"/>
        <v>2.6329100035105465E-3</v>
      </c>
      <c r="K33" s="28">
        <f t="shared" si="2"/>
        <v>0.98440519931254022</v>
      </c>
    </row>
    <row r="34" spans="1:19" ht="15.6" x14ac:dyDescent="0.3">
      <c r="A34" s="23">
        <v>30</v>
      </c>
      <c r="B34" s="4" t="s">
        <v>86</v>
      </c>
      <c r="C34" s="29">
        <v>18.8</v>
      </c>
      <c r="D34" s="29"/>
      <c r="E34" s="4" t="s">
        <v>49</v>
      </c>
      <c r="F34" s="32" t="s">
        <v>37</v>
      </c>
      <c r="G34" s="4">
        <v>100</v>
      </c>
      <c r="H34" s="27">
        <v>5081</v>
      </c>
      <c r="I34" s="15">
        <f t="shared" si="0"/>
        <v>508100</v>
      </c>
      <c r="J34" s="16">
        <f t="shared" si="1"/>
        <v>2.3711333364948442E-3</v>
      </c>
      <c r="K34" s="28">
        <f t="shared" si="2"/>
        <v>0.98677633264903508</v>
      </c>
    </row>
    <row r="35" spans="1:19" ht="15.6" x14ac:dyDescent="0.3">
      <c r="A35" s="23">
        <v>37</v>
      </c>
      <c r="B35" s="4">
        <v>7.7</v>
      </c>
      <c r="C35" s="29">
        <v>12.2</v>
      </c>
      <c r="D35" s="29"/>
      <c r="E35" s="4" t="s">
        <v>56</v>
      </c>
      <c r="F35" s="32" t="s">
        <v>38</v>
      </c>
      <c r="G35" s="4">
        <v>1</v>
      </c>
      <c r="H35" s="27">
        <v>484962</v>
      </c>
      <c r="I35" s="15">
        <f t="shared" si="0"/>
        <v>484962</v>
      </c>
      <c r="J35" s="16">
        <f t="shared" si="1"/>
        <v>2.2631560030175412E-3</v>
      </c>
      <c r="K35" s="28">
        <f t="shared" si="2"/>
        <v>0.9890394886520526</v>
      </c>
    </row>
    <row r="36" spans="1:19" ht="31.2" x14ac:dyDescent="0.3">
      <c r="A36" s="23">
        <v>32</v>
      </c>
      <c r="B36" s="4">
        <v>7.2</v>
      </c>
      <c r="C36" s="29" t="s">
        <v>88</v>
      </c>
      <c r="D36" s="29"/>
      <c r="E36" s="4" t="s">
        <v>51</v>
      </c>
      <c r="F36" s="32" t="s">
        <v>38</v>
      </c>
      <c r="G36" s="4">
        <v>4</v>
      </c>
      <c r="H36" s="27">
        <v>115053</v>
      </c>
      <c r="I36" s="15">
        <f t="shared" si="0"/>
        <v>460212</v>
      </c>
      <c r="J36" s="16">
        <f t="shared" si="1"/>
        <v>2.1476560028635414E-3</v>
      </c>
      <c r="K36" s="28">
        <f t="shared" si="2"/>
        <v>0.9911871446549162</v>
      </c>
    </row>
    <row r="37" spans="1:19" ht="15.6" x14ac:dyDescent="0.3">
      <c r="A37" s="23">
        <v>28</v>
      </c>
      <c r="B37" s="4" t="s">
        <v>84</v>
      </c>
      <c r="C37" s="29">
        <v>18.8</v>
      </c>
      <c r="D37" s="29"/>
      <c r="E37" s="4" t="s">
        <v>47</v>
      </c>
      <c r="F37" s="32" t="s">
        <v>37</v>
      </c>
      <c r="G37" s="4">
        <v>72</v>
      </c>
      <c r="H37" s="27">
        <v>5081</v>
      </c>
      <c r="I37" s="15">
        <f t="shared" si="0"/>
        <v>365832</v>
      </c>
      <c r="J37" s="16">
        <f t="shared" si="1"/>
        <v>1.707216002276288E-3</v>
      </c>
      <c r="K37" s="28">
        <f t="shared" si="2"/>
        <v>0.9928943606571925</v>
      </c>
    </row>
    <row r="38" spans="1:19" x14ac:dyDescent="0.3">
      <c r="A38" s="23">
        <v>36</v>
      </c>
      <c r="B38" s="4">
        <v>7.6</v>
      </c>
      <c r="C38" s="29">
        <v>12.17</v>
      </c>
      <c r="D38" s="29"/>
      <c r="E38" s="4" t="s">
        <v>55</v>
      </c>
      <c r="F38" s="32" t="s">
        <v>37</v>
      </c>
      <c r="G38" s="4">
        <v>80</v>
      </c>
      <c r="H38" s="27">
        <v>4146</v>
      </c>
      <c r="I38" s="15">
        <f t="shared" si="0"/>
        <v>331680</v>
      </c>
      <c r="J38" s="16">
        <f t="shared" si="1"/>
        <v>1.5478400020637866E-3</v>
      </c>
      <c r="K38" s="28">
        <f t="shared" si="2"/>
        <v>0.99444220065925626</v>
      </c>
    </row>
    <row r="39" spans="1:19" ht="23.4" x14ac:dyDescent="0.3">
      <c r="A39" s="23">
        <v>38</v>
      </c>
      <c r="B39" s="4" t="s">
        <v>89</v>
      </c>
      <c r="C39" s="29">
        <v>12.74</v>
      </c>
      <c r="D39" s="29"/>
      <c r="E39" s="4" t="s">
        <v>57</v>
      </c>
      <c r="F39" s="32" t="s">
        <v>38</v>
      </c>
      <c r="G39" s="4">
        <v>12</v>
      </c>
      <c r="H39" s="27">
        <v>27559</v>
      </c>
      <c r="I39" s="15">
        <f t="shared" si="0"/>
        <v>330708</v>
      </c>
      <c r="J39" s="16">
        <f t="shared" si="1"/>
        <v>1.5433040020577386E-3</v>
      </c>
      <c r="K39" s="28">
        <f t="shared" si="2"/>
        <v>0.99598550466131397</v>
      </c>
    </row>
    <row r="40" spans="1:19" x14ac:dyDescent="0.3">
      <c r="A40" s="20">
        <v>2</v>
      </c>
      <c r="B40" s="2">
        <v>1.2</v>
      </c>
      <c r="C40" s="2">
        <v>1.1200000000000001</v>
      </c>
      <c r="D40" s="2"/>
      <c r="E40" s="2" t="s">
        <v>18</v>
      </c>
      <c r="F40" s="41" t="s">
        <v>36</v>
      </c>
      <c r="G40" s="21">
        <v>15</v>
      </c>
      <c r="H40" s="22">
        <v>14116</v>
      </c>
      <c r="I40" s="15">
        <f t="shared" si="0"/>
        <v>211740</v>
      </c>
      <c r="J40" s="16">
        <f t="shared" si="1"/>
        <v>9.8812000131749331E-4</v>
      </c>
      <c r="K40" s="28">
        <f t="shared" si="2"/>
        <v>0.99697362466263151</v>
      </c>
    </row>
    <row r="41" spans="1:19" x14ac:dyDescent="0.3">
      <c r="A41" s="23">
        <v>26</v>
      </c>
      <c r="B41" s="4">
        <v>5.7</v>
      </c>
      <c r="C41" s="29">
        <v>9.2899999999999991</v>
      </c>
      <c r="D41" s="29"/>
      <c r="E41" s="39" t="s">
        <v>45</v>
      </c>
      <c r="F41" s="40" t="s">
        <v>36</v>
      </c>
      <c r="G41" s="4">
        <v>3.45</v>
      </c>
      <c r="H41" s="27">
        <v>58572</v>
      </c>
      <c r="I41" s="15">
        <f t="shared" si="0"/>
        <v>202073</v>
      </c>
      <c r="J41" s="16">
        <f t="shared" si="1"/>
        <v>9.4300733459067639E-4</v>
      </c>
      <c r="K41" s="28">
        <f t="shared" si="2"/>
        <v>0.99791663199722214</v>
      </c>
    </row>
    <row r="42" spans="1:19" ht="21" customHeight="1" x14ac:dyDescent="0.3">
      <c r="A42" s="23">
        <v>8</v>
      </c>
      <c r="B42" s="4">
        <v>1.8</v>
      </c>
      <c r="C42" s="4">
        <v>1.39</v>
      </c>
      <c r="D42" s="4"/>
      <c r="E42" s="4" t="s">
        <v>24</v>
      </c>
      <c r="F42" s="40" t="s">
        <v>36</v>
      </c>
      <c r="G42" s="4">
        <v>10</v>
      </c>
      <c r="H42" s="27">
        <v>18338</v>
      </c>
      <c r="I42" s="15">
        <f t="shared" si="0"/>
        <v>183380</v>
      </c>
      <c r="J42" s="16">
        <f t="shared" si="1"/>
        <v>8.5577333447436443E-4</v>
      </c>
      <c r="K42" s="28">
        <f t="shared" si="2"/>
        <v>0.99877240533169653</v>
      </c>
    </row>
    <row r="43" spans="1:19" ht="28.8" customHeight="1" x14ac:dyDescent="0.3">
      <c r="A43" s="23">
        <v>7</v>
      </c>
      <c r="B43" s="4">
        <v>1.7</v>
      </c>
      <c r="C43" s="4">
        <v>1.38</v>
      </c>
      <c r="D43" s="4"/>
      <c r="E43" s="4" t="s">
        <v>23</v>
      </c>
      <c r="F43" s="40" t="s">
        <v>38</v>
      </c>
      <c r="G43" s="4">
        <v>4</v>
      </c>
      <c r="H43" s="27">
        <v>26090</v>
      </c>
      <c r="I43" s="15">
        <f t="shared" si="0"/>
        <v>104360</v>
      </c>
      <c r="J43" s="16">
        <f t="shared" si="1"/>
        <v>4.8701333398268445E-4</v>
      </c>
      <c r="K43" s="28">
        <f t="shared" si="2"/>
        <v>0.99925941866567924</v>
      </c>
      <c r="O43" s="35"/>
      <c r="S43" s="36"/>
    </row>
    <row r="44" spans="1:19" x14ac:dyDescent="0.3">
      <c r="A44" s="23">
        <v>3</v>
      </c>
      <c r="B44" s="3">
        <v>1.3</v>
      </c>
      <c r="C44" s="3">
        <v>1.32</v>
      </c>
      <c r="D44" s="3"/>
      <c r="E44" s="3" t="s">
        <v>19</v>
      </c>
      <c r="F44" s="40" t="s">
        <v>38</v>
      </c>
      <c r="G44" s="3">
        <v>2</v>
      </c>
      <c r="H44" s="25">
        <v>40253</v>
      </c>
      <c r="I44" s="15">
        <f t="shared" si="0"/>
        <v>80506</v>
      </c>
      <c r="J44" s="16">
        <f t="shared" si="1"/>
        <v>3.7569466716759291E-4</v>
      </c>
      <c r="K44" s="28">
        <f t="shared" si="2"/>
        <v>0.99963511333284683</v>
      </c>
    </row>
    <row r="45" spans="1:19" x14ac:dyDescent="0.3">
      <c r="A45" s="23">
        <v>21</v>
      </c>
      <c r="B45" s="4" t="s">
        <v>78</v>
      </c>
      <c r="C45" s="29">
        <v>6.3</v>
      </c>
      <c r="D45" s="29"/>
      <c r="E45" s="39" t="s">
        <v>40</v>
      </c>
      <c r="F45" s="40" t="s">
        <v>37</v>
      </c>
      <c r="G45" s="4">
        <v>10</v>
      </c>
      <c r="H45" s="27">
        <v>7819</v>
      </c>
      <c r="I45" s="15">
        <f t="shared" si="0"/>
        <v>78190</v>
      </c>
      <c r="J45" s="16">
        <f t="shared" si="1"/>
        <v>3.6488666715318223E-4</v>
      </c>
      <c r="K45" s="28">
        <f t="shared" si="2"/>
        <v>1</v>
      </c>
    </row>
    <row r="46" spans="1:19" ht="11.25" customHeight="1" x14ac:dyDescent="0.3">
      <c r="A46" s="92" t="s">
        <v>14</v>
      </c>
      <c r="B46" s="93"/>
      <c r="C46" s="93"/>
      <c r="D46" s="93"/>
      <c r="E46" s="93"/>
      <c r="F46" s="93"/>
      <c r="G46" s="93"/>
      <c r="H46" s="94"/>
      <c r="I46" s="1">
        <f>SUM(I3:I45)</f>
        <v>214285714</v>
      </c>
      <c r="J46" s="35">
        <f>SUM(J3:J45)</f>
        <v>1</v>
      </c>
      <c r="S46" s="36"/>
    </row>
    <row r="47" spans="1:19" ht="11.4" customHeight="1" x14ac:dyDescent="0.3">
      <c r="A47" s="95" t="s">
        <v>15</v>
      </c>
      <c r="B47" s="96"/>
      <c r="C47" s="96"/>
      <c r="D47" s="96"/>
      <c r="E47" s="96"/>
      <c r="F47" s="96"/>
      <c r="G47" s="96"/>
      <c r="H47" s="97"/>
      <c r="I47" s="1">
        <f>'[1]PASO 1'!I19</f>
        <v>509592575</v>
      </c>
      <c r="J47" s="98">
        <v>0.76390000000000002</v>
      </c>
      <c r="K47" s="97"/>
    </row>
    <row r="48" spans="1:19" ht="10.8" customHeight="1" x14ac:dyDescent="0.3">
      <c r="A48" s="95" t="s">
        <v>16</v>
      </c>
      <c r="B48" s="96"/>
      <c r="C48" s="96"/>
      <c r="D48" s="96"/>
      <c r="E48" s="96"/>
      <c r="F48" s="96"/>
      <c r="G48" s="96"/>
      <c r="H48" s="97"/>
      <c r="I48" s="37">
        <v>6</v>
      </c>
      <c r="J48" s="98">
        <f>J47/I48</f>
        <v>0.12731666666666666</v>
      </c>
      <c r="K48" s="97"/>
    </row>
    <row r="49" ht="8.25" customHeight="1" x14ac:dyDescent="0.3"/>
    <row r="50" ht="8.25" customHeight="1" x14ac:dyDescent="0.3"/>
    <row r="51" ht="8.25" customHeight="1" x14ac:dyDescent="0.3"/>
    <row r="52" ht="8.25" customHeight="1" x14ac:dyDescent="0.3"/>
    <row r="53" ht="8.25" customHeight="1" x14ac:dyDescent="0.3"/>
    <row r="54" ht="8.25" customHeight="1" x14ac:dyDescent="0.3"/>
    <row r="55" ht="8.25" customHeight="1" x14ac:dyDescent="0.3"/>
    <row r="56" ht="8.25" customHeight="1" x14ac:dyDescent="0.3"/>
    <row r="57" ht="8.25" customHeight="1" x14ac:dyDescent="0.3"/>
    <row r="58" ht="8.25" customHeight="1" x14ac:dyDescent="0.3"/>
    <row r="59" ht="8.25" customHeight="1" x14ac:dyDescent="0.3"/>
    <row r="60" ht="8.25" customHeight="1" x14ac:dyDescent="0.3"/>
    <row r="61" ht="8.25" customHeight="1" x14ac:dyDescent="0.3"/>
    <row r="62" ht="8.25" customHeight="1" x14ac:dyDescent="0.3"/>
    <row r="63" ht="8.25" customHeight="1" x14ac:dyDescent="0.3"/>
    <row r="64" ht="8.25" customHeight="1" x14ac:dyDescent="0.3"/>
    <row r="65" ht="8.25" customHeight="1" x14ac:dyDescent="0.3"/>
    <row r="66" ht="8.25" customHeight="1" x14ac:dyDescent="0.3"/>
    <row r="67" ht="8.25" customHeight="1" x14ac:dyDescent="0.3"/>
    <row r="68" ht="8.25" customHeight="1" x14ac:dyDescent="0.3"/>
    <row r="69" ht="8.25" customHeight="1" x14ac:dyDescent="0.3"/>
    <row r="70" ht="8.25" customHeight="1" x14ac:dyDescent="0.3"/>
    <row r="71" ht="8.25" customHeight="1" x14ac:dyDescent="0.3"/>
    <row r="72" ht="8.25" customHeight="1" x14ac:dyDescent="0.3"/>
    <row r="73" ht="8.25" customHeight="1" x14ac:dyDescent="0.3"/>
    <row r="74" ht="8.25" customHeight="1" x14ac:dyDescent="0.3"/>
    <row r="75" ht="8.25" customHeight="1" x14ac:dyDescent="0.3"/>
    <row r="76" ht="8.25" customHeight="1" x14ac:dyDescent="0.3"/>
    <row r="77" ht="8.25" customHeight="1" x14ac:dyDescent="0.3"/>
    <row r="78" ht="8.25" customHeight="1" x14ac:dyDescent="0.3"/>
    <row r="79" ht="8.25" customHeight="1" x14ac:dyDescent="0.3"/>
    <row r="80" ht="8.25" customHeight="1" x14ac:dyDescent="0.3"/>
    <row r="81" ht="8.25" customHeight="1" x14ac:dyDescent="0.3"/>
    <row r="82" ht="8.25" customHeight="1" x14ac:dyDescent="0.3"/>
    <row r="83" ht="8.25" customHeight="1" x14ac:dyDescent="0.3"/>
    <row r="84" ht="8.25" customHeight="1" x14ac:dyDescent="0.3"/>
    <row r="85" ht="8.25" customHeight="1" x14ac:dyDescent="0.3"/>
    <row r="86" ht="8.25" customHeight="1" x14ac:dyDescent="0.3"/>
    <row r="87" ht="8.25" customHeight="1" x14ac:dyDescent="0.3"/>
    <row r="88" ht="8.25" customHeight="1" x14ac:dyDescent="0.3"/>
    <row r="89" ht="8.25" customHeight="1" x14ac:dyDescent="0.3"/>
    <row r="90" ht="8.25" customHeight="1" x14ac:dyDescent="0.3"/>
    <row r="91" ht="8.25" customHeight="1" x14ac:dyDescent="0.3"/>
    <row r="92" ht="8.25" customHeight="1" x14ac:dyDescent="0.3"/>
    <row r="93" ht="8.25" customHeight="1" x14ac:dyDescent="0.3"/>
    <row r="94" ht="8.25" customHeight="1" x14ac:dyDescent="0.3"/>
    <row r="95" ht="8.25" customHeight="1" x14ac:dyDescent="0.3"/>
    <row r="96" ht="8.25" customHeight="1" x14ac:dyDescent="0.3"/>
    <row r="97" ht="8.25" customHeight="1" x14ac:dyDescent="0.3"/>
    <row r="98" ht="8.25" customHeight="1" x14ac:dyDescent="0.3"/>
    <row r="99" ht="8.25" customHeight="1" x14ac:dyDescent="0.3"/>
    <row r="100" ht="8.25" customHeight="1" x14ac:dyDescent="0.3"/>
    <row r="101" ht="8.25" customHeight="1" x14ac:dyDescent="0.3"/>
    <row r="102" ht="8.25" customHeight="1" x14ac:dyDescent="0.3"/>
    <row r="103" ht="8.25" customHeight="1" x14ac:dyDescent="0.3"/>
    <row r="104" ht="8.25" customHeight="1" x14ac:dyDescent="0.3"/>
    <row r="105" ht="8.25" customHeight="1" x14ac:dyDescent="0.3"/>
    <row r="106" ht="8.25" customHeight="1" x14ac:dyDescent="0.3"/>
    <row r="107" ht="8.25" customHeight="1" x14ac:dyDescent="0.3"/>
    <row r="108" ht="8.25" customHeight="1" x14ac:dyDescent="0.3"/>
    <row r="109" ht="8.25" customHeight="1" x14ac:dyDescent="0.3"/>
    <row r="110" ht="8.25" customHeight="1" x14ac:dyDescent="0.3"/>
    <row r="111" ht="8.25" customHeight="1" x14ac:dyDescent="0.3"/>
    <row r="112" ht="8.25" customHeight="1" x14ac:dyDescent="0.3"/>
    <row r="113" ht="8.25" customHeight="1" x14ac:dyDescent="0.3"/>
    <row r="114" ht="8.25" customHeight="1" x14ac:dyDescent="0.3"/>
    <row r="115" ht="8.25" customHeight="1" x14ac:dyDescent="0.3"/>
    <row r="116" ht="8.25" customHeight="1" x14ac:dyDescent="0.3"/>
    <row r="117" ht="8.25" customHeight="1" x14ac:dyDescent="0.3"/>
    <row r="118" ht="8.25" customHeight="1" x14ac:dyDescent="0.3"/>
    <row r="119" ht="8.25" customHeight="1" x14ac:dyDescent="0.3"/>
    <row r="120" ht="8.25" customHeight="1" x14ac:dyDescent="0.3"/>
    <row r="121" ht="8.25" customHeight="1" x14ac:dyDescent="0.3"/>
    <row r="122" ht="8.25" customHeight="1" x14ac:dyDescent="0.3"/>
    <row r="123" ht="8.25" customHeight="1" x14ac:dyDescent="0.3"/>
    <row r="124" ht="8.25" customHeight="1" x14ac:dyDescent="0.3"/>
    <row r="125" ht="8.25" customHeight="1" x14ac:dyDescent="0.3"/>
    <row r="126" ht="8.25" customHeight="1" x14ac:dyDescent="0.3"/>
    <row r="127" ht="8.25" customHeight="1" x14ac:dyDescent="0.3"/>
    <row r="128" ht="8.25" customHeight="1" x14ac:dyDescent="0.3"/>
    <row r="129" ht="8.25" customHeight="1" x14ac:dyDescent="0.3"/>
    <row r="130" ht="8.25" customHeight="1" x14ac:dyDescent="0.3"/>
    <row r="131" ht="8.25" customHeight="1" x14ac:dyDescent="0.3"/>
    <row r="132" ht="8.25" customHeight="1" x14ac:dyDescent="0.3"/>
    <row r="133" ht="8.25" customHeight="1" x14ac:dyDescent="0.3"/>
    <row r="134" ht="8.25" customHeight="1" x14ac:dyDescent="0.3"/>
    <row r="135" ht="8.25" customHeight="1" x14ac:dyDescent="0.3"/>
    <row r="136" ht="8.25" customHeight="1" x14ac:dyDescent="0.3"/>
    <row r="137" ht="8.25" customHeight="1" x14ac:dyDescent="0.3"/>
    <row r="138" ht="8.25" customHeight="1" x14ac:dyDescent="0.3"/>
    <row r="139" ht="8.25" customHeight="1" x14ac:dyDescent="0.3"/>
    <row r="140" ht="8.25" customHeight="1" x14ac:dyDescent="0.3"/>
    <row r="141" ht="8.25" customHeight="1" x14ac:dyDescent="0.3"/>
    <row r="142" ht="8.25" customHeight="1" x14ac:dyDescent="0.3"/>
    <row r="143" ht="8.25" customHeight="1" x14ac:dyDescent="0.3"/>
    <row r="144" ht="8.25" customHeight="1" x14ac:dyDescent="0.3"/>
    <row r="145" ht="8.25" customHeight="1" x14ac:dyDescent="0.3"/>
    <row r="146" ht="8.25" customHeight="1" x14ac:dyDescent="0.3"/>
    <row r="147" ht="8.25" customHeight="1" x14ac:dyDescent="0.3"/>
    <row r="148" ht="8.25" customHeight="1" x14ac:dyDescent="0.3"/>
    <row r="149" ht="8.25" customHeight="1" x14ac:dyDescent="0.3"/>
    <row r="150" ht="8.25" customHeight="1" x14ac:dyDescent="0.3"/>
    <row r="151" ht="8.25" customHeight="1" x14ac:dyDescent="0.3"/>
    <row r="152" ht="8.25" customHeight="1" x14ac:dyDescent="0.3"/>
    <row r="153" ht="8.25" customHeight="1" x14ac:dyDescent="0.3"/>
    <row r="154" ht="8.25" customHeight="1" x14ac:dyDescent="0.3"/>
    <row r="155" ht="8.25" customHeight="1" x14ac:dyDescent="0.3"/>
    <row r="156" ht="8.25" customHeight="1" x14ac:dyDescent="0.3"/>
    <row r="157" ht="8.25" customHeight="1" x14ac:dyDescent="0.3"/>
    <row r="158" ht="8.25" customHeight="1" x14ac:dyDescent="0.3"/>
    <row r="159" ht="8.25" customHeight="1" x14ac:dyDescent="0.3"/>
    <row r="160" ht="8.25" customHeight="1" x14ac:dyDescent="0.3"/>
    <row r="161" ht="8.25" customHeight="1" x14ac:dyDescent="0.3"/>
    <row r="162" ht="8.25" customHeight="1" x14ac:dyDescent="0.3"/>
    <row r="163" ht="8.25" customHeight="1" x14ac:dyDescent="0.3"/>
    <row r="164" ht="8.25" customHeight="1" x14ac:dyDescent="0.3"/>
    <row r="165" ht="8.25" customHeight="1" x14ac:dyDescent="0.3"/>
    <row r="166" ht="8.25" customHeight="1" x14ac:dyDescent="0.3"/>
    <row r="167" ht="8.25" customHeight="1" x14ac:dyDescent="0.3"/>
    <row r="168" ht="8.25" customHeight="1" x14ac:dyDescent="0.3"/>
    <row r="169" ht="8.25" customHeight="1" x14ac:dyDescent="0.3"/>
    <row r="170" ht="8.25" customHeight="1" x14ac:dyDescent="0.3"/>
    <row r="171" ht="8.25" customHeight="1" x14ac:dyDescent="0.3"/>
    <row r="172" ht="8.25" customHeight="1" x14ac:dyDescent="0.3"/>
    <row r="173" ht="8.25" customHeight="1" x14ac:dyDescent="0.3"/>
    <row r="174" ht="8.25" customHeight="1" x14ac:dyDescent="0.3"/>
    <row r="175" ht="8.25" customHeight="1" x14ac:dyDescent="0.3"/>
    <row r="176" ht="8.25" customHeight="1" x14ac:dyDescent="0.3"/>
    <row r="177" ht="8.25" customHeight="1" x14ac:dyDescent="0.3"/>
    <row r="178" ht="8.25" customHeight="1" x14ac:dyDescent="0.3"/>
    <row r="179" ht="8.25" customHeight="1" x14ac:dyDescent="0.3"/>
    <row r="180" ht="8.25" customHeight="1" x14ac:dyDescent="0.3"/>
    <row r="181" ht="8.25" customHeight="1" x14ac:dyDescent="0.3"/>
    <row r="182" ht="8.25" customHeight="1" x14ac:dyDescent="0.3"/>
    <row r="183" ht="8.25" customHeight="1" x14ac:dyDescent="0.3"/>
    <row r="184" ht="8.25" customHeight="1" x14ac:dyDescent="0.3"/>
    <row r="185" ht="8.25" customHeight="1" x14ac:dyDescent="0.3"/>
    <row r="186" ht="8.25" customHeight="1" x14ac:dyDescent="0.3"/>
    <row r="187" ht="8.25" customHeight="1" x14ac:dyDescent="0.3"/>
    <row r="188" ht="8.25" customHeight="1" x14ac:dyDescent="0.3"/>
    <row r="189" ht="8.25" customHeight="1" x14ac:dyDescent="0.3"/>
    <row r="190" ht="8.25" customHeight="1" x14ac:dyDescent="0.3"/>
    <row r="191" ht="8.25" customHeight="1" x14ac:dyDescent="0.3"/>
    <row r="192" ht="8.25" customHeight="1" x14ac:dyDescent="0.3"/>
    <row r="193" ht="8.25" customHeight="1" x14ac:dyDescent="0.3"/>
    <row r="194" ht="8.25" customHeight="1" x14ac:dyDescent="0.3"/>
    <row r="195" ht="8.25" customHeight="1" x14ac:dyDescent="0.3"/>
    <row r="196" ht="8.25" customHeight="1" x14ac:dyDescent="0.3"/>
    <row r="197" ht="8.25" customHeight="1" x14ac:dyDescent="0.3"/>
    <row r="198" ht="8.25" customHeight="1" x14ac:dyDescent="0.3"/>
    <row r="199" ht="8.25" customHeight="1" x14ac:dyDescent="0.3"/>
    <row r="200" ht="8.25" customHeight="1" x14ac:dyDescent="0.3"/>
    <row r="201" ht="8.25" customHeight="1" x14ac:dyDescent="0.3"/>
    <row r="202" ht="8.25" customHeight="1" x14ac:dyDescent="0.3"/>
    <row r="203" ht="8.25" customHeight="1" x14ac:dyDescent="0.3"/>
    <row r="204" ht="8.25" customHeight="1" x14ac:dyDescent="0.3"/>
    <row r="205" ht="8.25" customHeight="1" x14ac:dyDescent="0.3"/>
    <row r="206" ht="8.25" customHeight="1" x14ac:dyDescent="0.3"/>
    <row r="207" ht="8.25" customHeight="1" x14ac:dyDescent="0.3"/>
    <row r="208" ht="8.25" customHeight="1" x14ac:dyDescent="0.3"/>
    <row r="209" ht="8.25" customHeight="1" x14ac:dyDescent="0.3"/>
    <row r="210" ht="8.25" customHeight="1" x14ac:dyDescent="0.3"/>
    <row r="211" ht="8.25" customHeight="1" x14ac:dyDescent="0.3"/>
    <row r="212" ht="8.25" customHeight="1" x14ac:dyDescent="0.3"/>
    <row r="213" ht="8.25" customHeight="1" x14ac:dyDescent="0.3"/>
    <row r="214" ht="8.25" customHeight="1" x14ac:dyDescent="0.3"/>
    <row r="215" ht="8.25" customHeight="1" x14ac:dyDescent="0.3"/>
    <row r="216" ht="8.25" customHeight="1" x14ac:dyDescent="0.3"/>
    <row r="217" ht="8.25" customHeight="1" x14ac:dyDescent="0.3"/>
    <row r="218" ht="8.25" customHeight="1" x14ac:dyDescent="0.3"/>
    <row r="219" ht="8.25" customHeight="1" x14ac:dyDescent="0.3"/>
    <row r="220" ht="8.25" customHeight="1" x14ac:dyDescent="0.3"/>
    <row r="221" ht="8.25" customHeight="1" x14ac:dyDescent="0.3"/>
    <row r="222" ht="8.25" customHeight="1" x14ac:dyDescent="0.3"/>
    <row r="223" ht="8.25" customHeight="1" x14ac:dyDescent="0.3"/>
    <row r="224" ht="8.25" customHeight="1" x14ac:dyDescent="0.3"/>
    <row r="225" ht="8.25" customHeight="1" x14ac:dyDescent="0.3"/>
    <row r="226" ht="8.25" customHeight="1" x14ac:dyDescent="0.3"/>
    <row r="227" ht="8.25" customHeight="1" x14ac:dyDescent="0.3"/>
    <row r="228" ht="8.25" customHeight="1" x14ac:dyDescent="0.3"/>
    <row r="229" ht="8.25" customHeight="1" x14ac:dyDescent="0.3"/>
    <row r="230" ht="8.25" customHeight="1" x14ac:dyDescent="0.3"/>
    <row r="231" ht="8.25" customHeight="1" x14ac:dyDescent="0.3"/>
    <row r="232" ht="8.25" customHeight="1" x14ac:dyDescent="0.3"/>
    <row r="233" ht="8.25" customHeight="1" x14ac:dyDescent="0.3"/>
    <row r="234" ht="8.25" customHeight="1" x14ac:dyDescent="0.3"/>
    <row r="235" ht="8.25" customHeight="1" x14ac:dyDescent="0.3"/>
    <row r="236" ht="8.25" customHeight="1" x14ac:dyDescent="0.3"/>
    <row r="237" ht="8.25" customHeight="1" x14ac:dyDescent="0.3"/>
    <row r="238" ht="8.25" customHeight="1" x14ac:dyDescent="0.3"/>
    <row r="239" ht="8.25" customHeight="1" x14ac:dyDescent="0.3"/>
    <row r="240" ht="8.25" customHeight="1" x14ac:dyDescent="0.3"/>
    <row r="241" ht="8.25" customHeight="1" x14ac:dyDescent="0.3"/>
    <row r="242" ht="8.25" customHeight="1" x14ac:dyDescent="0.3"/>
    <row r="243" ht="8.25" customHeight="1" x14ac:dyDescent="0.3"/>
    <row r="244" ht="8.25" customHeight="1" x14ac:dyDescent="0.3"/>
    <row r="245" ht="8.25" customHeight="1" x14ac:dyDescent="0.3"/>
    <row r="246" ht="8.25" customHeight="1" x14ac:dyDescent="0.3"/>
    <row r="247" ht="8.25" customHeight="1" x14ac:dyDescent="0.3"/>
    <row r="248" ht="8.25" customHeight="1" x14ac:dyDescent="0.3"/>
    <row r="249" ht="8.25" customHeight="1" x14ac:dyDescent="0.3"/>
    <row r="250" ht="8.25" customHeight="1" x14ac:dyDescent="0.3"/>
    <row r="251" ht="8.25" customHeight="1" x14ac:dyDescent="0.3"/>
    <row r="252" ht="8.25" customHeight="1" x14ac:dyDescent="0.3"/>
    <row r="253" ht="8.25" customHeight="1" x14ac:dyDescent="0.3"/>
    <row r="254" ht="8.25" customHeight="1" x14ac:dyDescent="0.3"/>
    <row r="255" ht="8.25" customHeight="1" x14ac:dyDescent="0.3"/>
    <row r="256" ht="8.25" customHeight="1" x14ac:dyDescent="0.3"/>
    <row r="257" ht="8.25" customHeight="1" x14ac:dyDescent="0.3"/>
    <row r="258" ht="8.25" customHeight="1" x14ac:dyDescent="0.3"/>
    <row r="259" ht="8.25" customHeight="1" x14ac:dyDescent="0.3"/>
    <row r="260" ht="8.25" customHeight="1" x14ac:dyDescent="0.3"/>
    <row r="261" ht="8.25" customHeight="1" x14ac:dyDescent="0.3"/>
    <row r="262" ht="8.25" customHeight="1" x14ac:dyDescent="0.3"/>
    <row r="263" ht="8.25" customHeight="1" x14ac:dyDescent="0.3"/>
    <row r="264" ht="8.25" customHeight="1" x14ac:dyDescent="0.3"/>
    <row r="265" ht="8.25" customHeight="1" x14ac:dyDescent="0.3"/>
    <row r="266" ht="8.25" customHeight="1" x14ac:dyDescent="0.3"/>
    <row r="267" ht="8.25" customHeight="1" x14ac:dyDescent="0.3"/>
    <row r="268" ht="8.25" customHeight="1" x14ac:dyDescent="0.3"/>
    <row r="269" ht="8.25" customHeight="1" x14ac:dyDescent="0.3"/>
    <row r="270" ht="8.25" customHeight="1" x14ac:dyDescent="0.3"/>
    <row r="271" ht="8.25" customHeight="1" x14ac:dyDescent="0.3"/>
    <row r="272" ht="8.25" customHeight="1" x14ac:dyDescent="0.3"/>
    <row r="273" ht="8.25" customHeight="1" x14ac:dyDescent="0.3"/>
    <row r="274" ht="8.25" customHeight="1" x14ac:dyDescent="0.3"/>
    <row r="275" ht="8.25" customHeight="1" x14ac:dyDescent="0.3"/>
    <row r="276" ht="8.25" customHeight="1" x14ac:dyDescent="0.3"/>
    <row r="277" ht="8.25" customHeight="1" x14ac:dyDescent="0.3"/>
    <row r="278" ht="8.25" customHeight="1" x14ac:dyDescent="0.3"/>
    <row r="279" ht="8.25" customHeight="1" x14ac:dyDescent="0.3"/>
    <row r="280" ht="8.25" customHeight="1" x14ac:dyDescent="0.3"/>
    <row r="281" ht="8.25" customHeight="1" x14ac:dyDescent="0.3"/>
    <row r="282" ht="8.25" customHeight="1" x14ac:dyDescent="0.3"/>
    <row r="283" ht="8.25" customHeight="1" x14ac:dyDescent="0.3"/>
    <row r="284" ht="8.25" customHeight="1" x14ac:dyDescent="0.3"/>
    <row r="285" ht="8.25" customHeight="1" x14ac:dyDescent="0.3"/>
    <row r="286" ht="8.25" customHeight="1" x14ac:dyDescent="0.3"/>
    <row r="287" ht="8.25" customHeight="1" x14ac:dyDescent="0.3"/>
    <row r="288" ht="8.25" customHeight="1" x14ac:dyDescent="0.3"/>
    <row r="289" ht="8.25" customHeight="1" x14ac:dyDescent="0.3"/>
    <row r="290" ht="8.25" customHeight="1" x14ac:dyDescent="0.3"/>
    <row r="291" ht="8.25" customHeight="1" x14ac:dyDescent="0.3"/>
    <row r="292" ht="8.25" customHeight="1" x14ac:dyDescent="0.3"/>
    <row r="293" ht="8.25" customHeight="1" x14ac:dyDescent="0.3"/>
    <row r="294" ht="8.25" customHeight="1" x14ac:dyDescent="0.3"/>
    <row r="295" ht="8.25" customHeight="1" x14ac:dyDescent="0.3"/>
    <row r="296" ht="8.25" customHeight="1" x14ac:dyDescent="0.3"/>
    <row r="297" ht="8.25" customHeight="1" x14ac:dyDescent="0.3"/>
    <row r="298" ht="8.25" customHeight="1" x14ac:dyDescent="0.3"/>
    <row r="299" ht="8.25" customHeight="1" x14ac:dyDescent="0.3"/>
    <row r="300" ht="8.25" customHeight="1" x14ac:dyDescent="0.3"/>
    <row r="301" ht="8.25" customHeight="1" x14ac:dyDescent="0.3"/>
    <row r="302" ht="8.25" customHeight="1" x14ac:dyDescent="0.3"/>
    <row r="303" ht="8.25" customHeight="1" x14ac:dyDescent="0.3"/>
    <row r="304" ht="8.25" customHeight="1" x14ac:dyDescent="0.3"/>
    <row r="305" ht="8.25" customHeight="1" x14ac:dyDescent="0.3"/>
    <row r="306" ht="8.25" customHeight="1" x14ac:dyDescent="0.3"/>
    <row r="307" ht="8.25" customHeight="1" x14ac:dyDescent="0.3"/>
    <row r="308" ht="8.25" customHeight="1" x14ac:dyDescent="0.3"/>
    <row r="309" ht="8.25" customHeight="1" x14ac:dyDescent="0.3"/>
    <row r="310" ht="8.25" customHeight="1" x14ac:dyDescent="0.3"/>
    <row r="311" ht="8.25" customHeight="1" x14ac:dyDescent="0.3"/>
    <row r="312" ht="8.25" customHeight="1" x14ac:dyDescent="0.3"/>
    <row r="313" ht="8.25" customHeight="1" x14ac:dyDescent="0.3"/>
    <row r="314" ht="8.25" customHeight="1" x14ac:dyDescent="0.3"/>
    <row r="315" ht="8.25" customHeight="1" x14ac:dyDescent="0.3"/>
    <row r="316" ht="8.25" customHeight="1" x14ac:dyDescent="0.3"/>
    <row r="317" ht="8.25" customHeight="1" x14ac:dyDescent="0.3"/>
    <row r="318" ht="8.25" customHeight="1" x14ac:dyDescent="0.3"/>
    <row r="319" ht="8.25" customHeight="1" x14ac:dyDescent="0.3"/>
    <row r="320" ht="8.25" customHeight="1" x14ac:dyDescent="0.3"/>
    <row r="321" ht="8.25" customHeight="1" x14ac:dyDescent="0.3"/>
    <row r="322" ht="8.25" customHeight="1" x14ac:dyDescent="0.3"/>
    <row r="323" ht="8.25" customHeight="1" x14ac:dyDescent="0.3"/>
    <row r="324" ht="8.25" customHeight="1" x14ac:dyDescent="0.3"/>
    <row r="325" ht="8.25" customHeight="1" x14ac:dyDescent="0.3"/>
    <row r="326" ht="8.25" customHeight="1" x14ac:dyDescent="0.3"/>
    <row r="327" ht="8.25" customHeight="1" x14ac:dyDescent="0.3"/>
    <row r="328" ht="8.25" customHeight="1" x14ac:dyDescent="0.3"/>
    <row r="329" ht="8.25" customHeight="1" x14ac:dyDescent="0.3"/>
    <row r="330" ht="8.25" customHeight="1" x14ac:dyDescent="0.3"/>
    <row r="331" ht="8.25" customHeight="1" x14ac:dyDescent="0.3"/>
    <row r="332" ht="8.25" customHeight="1" x14ac:dyDescent="0.3"/>
    <row r="333" ht="8.25" customHeight="1" x14ac:dyDescent="0.3"/>
    <row r="334" ht="8.25" customHeight="1" x14ac:dyDescent="0.3"/>
    <row r="335" ht="8.25" customHeight="1" x14ac:dyDescent="0.3"/>
    <row r="336" ht="8.25" customHeight="1" x14ac:dyDescent="0.3"/>
    <row r="337" ht="8.25" customHeight="1" x14ac:dyDescent="0.3"/>
    <row r="338" ht="8.25" customHeight="1" x14ac:dyDescent="0.3"/>
    <row r="339" ht="8.25" customHeight="1" x14ac:dyDescent="0.3"/>
    <row r="340" ht="8.25" customHeight="1" x14ac:dyDescent="0.3"/>
    <row r="341" ht="8.25" customHeight="1" x14ac:dyDescent="0.3"/>
    <row r="342" ht="8.25" customHeight="1" x14ac:dyDescent="0.3"/>
    <row r="343" ht="8.25" customHeight="1" x14ac:dyDescent="0.3"/>
    <row r="344" ht="8.25" customHeight="1" x14ac:dyDescent="0.3"/>
    <row r="345" ht="8.25" customHeight="1" x14ac:dyDescent="0.3"/>
    <row r="346" ht="8.25" customHeight="1" x14ac:dyDescent="0.3"/>
    <row r="347" ht="8.25" customHeight="1" x14ac:dyDescent="0.3"/>
    <row r="348" ht="8.25" customHeight="1" x14ac:dyDescent="0.3"/>
    <row r="349" ht="8.25" customHeight="1" x14ac:dyDescent="0.3"/>
    <row r="350" ht="8.25" customHeight="1" x14ac:dyDescent="0.3"/>
    <row r="351" ht="8.25" customHeight="1" x14ac:dyDescent="0.3"/>
    <row r="352" ht="8.25" customHeight="1" x14ac:dyDescent="0.3"/>
    <row r="353" ht="8.25" customHeight="1" x14ac:dyDescent="0.3"/>
    <row r="354" ht="8.25" customHeight="1" x14ac:dyDescent="0.3"/>
    <row r="355" ht="8.25" customHeight="1" x14ac:dyDescent="0.3"/>
    <row r="356" ht="8.25" customHeight="1" x14ac:dyDescent="0.3"/>
    <row r="357" ht="8.25" customHeight="1" x14ac:dyDescent="0.3"/>
    <row r="358" ht="8.25" customHeight="1" x14ac:dyDescent="0.3"/>
    <row r="359" ht="8.25" customHeight="1" x14ac:dyDescent="0.3"/>
    <row r="360" ht="8.25" customHeight="1" x14ac:dyDescent="0.3"/>
    <row r="361" ht="8.25" customHeight="1" x14ac:dyDescent="0.3"/>
    <row r="362" ht="8.25" customHeight="1" x14ac:dyDescent="0.3"/>
    <row r="363" ht="8.25" customHeight="1" x14ac:dyDescent="0.3"/>
    <row r="364" ht="8.25" customHeight="1" x14ac:dyDescent="0.3"/>
    <row r="365" ht="8.25" customHeight="1" x14ac:dyDescent="0.3"/>
    <row r="366" ht="8.25" customHeight="1" x14ac:dyDescent="0.3"/>
    <row r="367" ht="8.25" customHeight="1" x14ac:dyDescent="0.3"/>
    <row r="368" ht="8.25" customHeight="1" x14ac:dyDescent="0.3"/>
    <row r="369" ht="8.25" customHeight="1" x14ac:dyDescent="0.3"/>
    <row r="370" ht="8.25" customHeight="1" x14ac:dyDescent="0.3"/>
    <row r="371" ht="8.25" customHeight="1" x14ac:dyDescent="0.3"/>
    <row r="372" ht="8.25" customHeight="1" x14ac:dyDescent="0.3"/>
    <row r="373" ht="8.25" customHeight="1" x14ac:dyDescent="0.3"/>
    <row r="374" ht="8.25" customHeight="1" x14ac:dyDescent="0.3"/>
    <row r="375" ht="8.25" customHeight="1" x14ac:dyDescent="0.3"/>
    <row r="376" ht="8.25" customHeight="1" x14ac:dyDescent="0.3"/>
    <row r="377" ht="8.25" customHeight="1" x14ac:dyDescent="0.3"/>
    <row r="378" ht="8.25" customHeight="1" x14ac:dyDescent="0.3"/>
    <row r="379" ht="8.25" customHeight="1" x14ac:dyDescent="0.3"/>
    <row r="380" ht="8.25" customHeight="1" x14ac:dyDescent="0.3"/>
    <row r="381" ht="8.25" customHeight="1" x14ac:dyDescent="0.3"/>
    <row r="382" ht="8.25" customHeight="1" x14ac:dyDescent="0.3"/>
    <row r="383" ht="8.25" customHeight="1" x14ac:dyDescent="0.3"/>
    <row r="384" ht="8.25" customHeight="1" x14ac:dyDescent="0.3"/>
    <row r="385" ht="8.25" customHeight="1" x14ac:dyDescent="0.3"/>
    <row r="386" ht="8.25" customHeight="1" x14ac:dyDescent="0.3"/>
    <row r="387" ht="8.25" customHeight="1" x14ac:dyDescent="0.3"/>
    <row r="388" ht="8.25" customHeight="1" x14ac:dyDescent="0.3"/>
    <row r="389" ht="8.25" customHeight="1" x14ac:dyDescent="0.3"/>
    <row r="390" ht="8.25" customHeight="1" x14ac:dyDescent="0.3"/>
    <row r="391" ht="8.25" customHeight="1" x14ac:dyDescent="0.3"/>
    <row r="392" ht="8.25" customHeight="1" x14ac:dyDescent="0.3"/>
    <row r="393" ht="8.25" customHeight="1" x14ac:dyDescent="0.3"/>
    <row r="394" ht="8.25" customHeight="1" x14ac:dyDescent="0.3"/>
    <row r="395" ht="8.25" customHeight="1" x14ac:dyDescent="0.3"/>
    <row r="396" ht="8.25" customHeight="1" x14ac:dyDescent="0.3"/>
    <row r="397" ht="8.25" customHeight="1" x14ac:dyDescent="0.3"/>
    <row r="398" ht="8.25" customHeight="1" x14ac:dyDescent="0.3"/>
    <row r="399" ht="8.25" customHeight="1" x14ac:dyDescent="0.3"/>
    <row r="400" ht="8.25" customHeight="1" x14ac:dyDescent="0.3"/>
    <row r="401" ht="8.25" customHeight="1" x14ac:dyDescent="0.3"/>
    <row r="402" ht="8.25" customHeight="1" x14ac:dyDescent="0.3"/>
    <row r="403" ht="8.25" customHeight="1" x14ac:dyDescent="0.3"/>
    <row r="404" ht="8.25" customHeight="1" x14ac:dyDescent="0.3"/>
    <row r="405" ht="8.25" customHeight="1" x14ac:dyDescent="0.3"/>
    <row r="406" ht="8.25" customHeight="1" x14ac:dyDescent="0.3"/>
    <row r="407" ht="8.25" customHeight="1" x14ac:dyDescent="0.3"/>
    <row r="408" ht="8.25" customHeight="1" x14ac:dyDescent="0.3"/>
    <row r="409" ht="8.25" customHeight="1" x14ac:dyDescent="0.3"/>
    <row r="410" ht="8.25" customHeight="1" x14ac:dyDescent="0.3"/>
    <row r="411" ht="8.25" customHeight="1" x14ac:dyDescent="0.3"/>
    <row r="412" ht="8.25" customHeight="1" x14ac:dyDescent="0.3"/>
    <row r="413" ht="8.25" customHeight="1" x14ac:dyDescent="0.3"/>
    <row r="414" ht="8.25" customHeight="1" x14ac:dyDescent="0.3"/>
    <row r="415" ht="8.25" customHeight="1" x14ac:dyDescent="0.3"/>
    <row r="416" ht="8.25" customHeight="1" x14ac:dyDescent="0.3"/>
    <row r="417" ht="8.25" customHeight="1" x14ac:dyDescent="0.3"/>
    <row r="418" ht="8.25" customHeight="1" x14ac:dyDescent="0.3"/>
    <row r="419" ht="8.25" customHeight="1" x14ac:dyDescent="0.3"/>
    <row r="420" ht="8.25" customHeight="1" x14ac:dyDescent="0.3"/>
    <row r="421" ht="8.25" customHeight="1" x14ac:dyDescent="0.3"/>
    <row r="422" ht="8.25" customHeight="1" x14ac:dyDescent="0.3"/>
    <row r="423" ht="8.25" customHeight="1" x14ac:dyDescent="0.3"/>
    <row r="424" ht="8.25" customHeight="1" x14ac:dyDescent="0.3"/>
    <row r="425" ht="8.25" customHeight="1" x14ac:dyDescent="0.3"/>
    <row r="426" ht="8.25" customHeight="1" x14ac:dyDescent="0.3"/>
    <row r="427" ht="8.25" customHeight="1" x14ac:dyDescent="0.3"/>
    <row r="428" ht="8.25" customHeight="1" x14ac:dyDescent="0.3"/>
    <row r="429" ht="8.25" customHeight="1" x14ac:dyDescent="0.3"/>
    <row r="430" ht="8.25" customHeight="1" x14ac:dyDescent="0.3"/>
    <row r="431" ht="8.25" customHeight="1" x14ac:dyDescent="0.3"/>
    <row r="432" ht="8.25" customHeight="1" x14ac:dyDescent="0.3"/>
    <row r="433" ht="8.25" customHeight="1" x14ac:dyDescent="0.3"/>
    <row r="434" ht="8.25" customHeight="1" x14ac:dyDescent="0.3"/>
    <row r="435" ht="8.25" customHeight="1" x14ac:dyDescent="0.3"/>
    <row r="436" ht="8.25" customHeight="1" x14ac:dyDescent="0.3"/>
    <row r="437" ht="8.25" customHeight="1" x14ac:dyDescent="0.3"/>
    <row r="438" ht="8.25" customHeight="1" x14ac:dyDescent="0.3"/>
    <row r="439" ht="8.25" customHeight="1" x14ac:dyDescent="0.3"/>
    <row r="440" ht="8.25" customHeight="1" x14ac:dyDescent="0.3"/>
    <row r="441" ht="8.25" customHeight="1" x14ac:dyDescent="0.3"/>
    <row r="442" ht="8.25" customHeight="1" x14ac:dyDescent="0.3"/>
    <row r="443" ht="8.25" customHeight="1" x14ac:dyDescent="0.3"/>
    <row r="444" ht="8.25" customHeight="1" x14ac:dyDescent="0.3"/>
    <row r="445" ht="8.25" customHeight="1" x14ac:dyDescent="0.3"/>
    <row r="446" ht="8.25" customHeight="1" x14ac:dyDescent="0.3"/>
    <row r="447" ht="8.25" customHeight="1" x14ac:dyDescent="0.3"/>
    <row r="448" ht="8.25" customHeight="1" x14ac:dyDescent="0.3"/>
    <row r="449" ht="8.25" customHeight="1" x14ac:dyDescent="0.3"/>
    <row r="450" ht="8.25" customHeight="1" x14ac:dyDescent="0.3"/>
    <row r="451" ht="8.25" customHeight="1" x14ac:dyDescent="0.3"/>
    <row r="452" ht="8.25" customHeight="1" x14ac:dyDescent="0.3"/>
    <row r="453" ht="8.25" customHeight="1" x14ac:dyDescent="0.3"/>
    <row r="454" ht="8.25" customHeight="1" x14ac:dyDescent="0.3"/>
    <row r="455" ht="8.25" customHeight="1" x14ac:dyDescent="0.3"/>
    <row r="456" ht="8.25" customHeight="1" x14ac:dyDescent="0.3"/>
    <row r="457" ht="8.25" customHeight="1" x14ac:dyDescent="0.3"/>
    <row r="458" ht="8.25" customHeight="1" x14ac:dyDescent="0.3"/>
    <row r="459" ht="8.25" customHeight="1" x14ac:dyDescent="0.3"/>
    <row r="460" ht="8.25" customHeight="1" x14ac:dyDescent="0.3"/>
    <row r="461" ht="8.25" customHeight="1" x14ac:dyDescent="0.3"/>
    <row r="462" ht="8.25" customHeight="1" x14ac:dyDescent="0.3"/>
    <row r="463" ht="8.25" customHeight="1" x14ac:dyDescent="0.3"/>
    <row r="464" ht="8.25" customHeight="1" x14ac:dyDescent="0.3"/>
    <row r="465" ht="8.25" customHeight="1" x14ac:dyDescent="0.3"/>
    <row r="466" ht="8.25" customHeight="1" x14ac:dyDescent="0.3"/>
    <row r="467" ht="8.25" customHeight="1" x14ac:dyDescent="0.3"/>
    <row r="468" ht="8.25" customHeight="1" x14ac:dyDescent="0.3"/>
    <row r="469" ht="8.25" customHeight="1" x14ac:dyDescent="0.3"/>
    <row r="470" ht="8.25" customHeight="1" x14ac:dyDescent="0.3"/>
    <row r="471" ht="8.25" customHeight="1" x14ac:dyDescent="0.3"/>
    <row r="472" ht="8.25" customHeight="1" x14ac:dyDescent="0.3"/>
    <row r="473" ht="8.25" customHeight="1" x14ac:dyDescent="0.3"/>
    <row r="474" ht="8.25" customHeight="1" x14ac:dyDescent="0.3"/>
    <row r="475" ht="8.25" customHeight="1" x14ac:dyDescent="0.3"/>
    <row r="476" ht="8.25" customHeight="1" x14ac:dyDescent="0.3"/>
    <row r="477" ht="8.25" customHeight="1" x14ac:dyDescent="0.3"/>
    <row r="478" ht="8.25" customHeight="1" x14ac:dyDescent="0.3"/>
    <row r="479" ht="8.25" customHeight="1" x14ac:dyDescent="0.3"/>
    <row r="480" ht="8.25" customHeight="1" x14ac:dyDescent="0.3"/>
    <row r="481" ht="8.25" customHeight="1" x14ac:dyDescent="0.3"/>
    <row r="482" ht="8.25" customHeight="1" x14ac:dyDescent="0.3"/>
    <row r="483" ht="8.25" customHeight="1" x14ac:dyDescent="0.3"/>
    <row r="484" ht="8.25" customHeight="1" x14ac:dyDescent="0.3"/>
    <row r="485" ht="8.25" customHeight="1" x14ac:dyDescent="0.3"/>
    <row r="486" ht="8.25" customHeight="1" x14ac:dyDescent="0.3"/>
    <row r="487" ht="8.25" customHeight="1" x14ac:dyDescent="0.3"/>
    <row r="488" ht="8.25" customHeight="1" x14ac:dyDescent="0.3"/>
    <row r="489" ht="8.25" customHeight="1" x14ac:dyDescent="0.3"/>
    <row r="490" ht="8.25" customHeight="1" x14ac:dyDescent="0.3"/>
    <row r="491" ht="8.25" customHeight="1" x14ac:dyDescent="0.3"/>
    <row r="492" ht="8.25" customHeight="1" x14ac:dyDescent="0.3"/>
    <row r="493" ht="8.25" customHeight="1" x14ac:dyDescent="0.3"/>
    <row r="494" ht="8.25" customHeight="1" x14ac:dyDescent="0.3"/>
    <row r="495" ht="8.25" customHeight="1" x14ac:dyDescent="0.3"/>
    <row r="496" ht="8.25" customHeight="1" x14ac:dyDescent="0.3"/>
    <row r="497" ht="8.25" customHeight="1" x14ac:dyDescent="0.3"/>
    <row r="498" ht="8.25" customHeight="1" x14ac:dyDescent="0.3"/>
    <row r="499" ht="8.25" customHeight="1" x14ac:dyDescent="0.3"/>
    <row r="500" ht="8.25" customHeight="1" x14ac:dyDescent="0.3"/>
    <row r="501" ht="8.25" customHeight="1" x14ac:dyDescent="0.3"/>
    <row r="502" ht="8.25" customHeight="1" x14ac:dyDescent="0.3"/>
    <row r="503" ht="8.25" customHeight="1" x14ac:dyDescent="0.3"/>
    <row r="504" ht="8.25" customHeight="1" x14ac:dyDescent="0.3"/>
    <row r="505" ht="8.25" customHeight="1" x14ac:dyDescent="0.3"/>
    <row r="506" ht="8.25" customHeight="1" x14ac:dyDescent="0.3"/>
    <row r="507" ht="8.25" customHeight="1" x14ac:dyDescent="0.3"/>
    <row r="508" ht="8.25" customHeight="1" x14ac:dyDescent="0.3"/>
    <row r="509" ht="8.25" customHeight="1" x14ac:dyDescent="0.3"/>
    <row r="510" ht="8.25" customHeight="1" x14ac:dyDescent="0.3"/>
    <row r="511" ht="8.25" customHeight="1" x14ac:dyDescent="0.3"/>
    <row r="512" ht="8.25" customHeight="1" x14ac:dyDescent="0.3"/>
    <row r="513" ht="8.25" customHeight="1" x14ac:dyDescent="0.3"/>
    <row r="514" ht="8.25" customHeight="1" x14ac:dyDescent="0.3"/>
    <row r="515" ht="8.25" customHeight="1" x14ac:dyDescent="0.3"/>
    <row r="516" ht="8.25" customHeight="1" x14ac:dyDescent="0.3"/>
    <row r="517" ht="8.25" customHeight="1" x14ac:dyDescent="0.3"/>
    <row r="518" ht="8.25" customHeight="1" x14ac:dyDescent="0.3"/>
    <row r="519" ht="8.25" customHeight="1" x14ac:dyDescent="0.3"/>
    <row r="520" ht="8.25" customHeight="1" x14ac:dyDescent="0.3"/>
    <row r="521" ht="8.25" customHeight="1" x14ac:dyDescent="0.3"/>
    <row r="522" ht="8.25" customHeight="1" x14ac:dyDescent="0.3"/>
    <row r="523" ht="8.25" customHeight="1" x14ac:dyDescent="0.3"/>
    <row r="524" ht="8.25" customHeight="1" x14ac:dyDescent="0.3"/>
    <row r="525" ht="8.25" customHeight="1" x14ac:dyDescent="0.3"/>
    <row r="526" ht="8.25" customHeight="1" x14ac:dyDescent="0.3"/>
    <row r="527" ht="8.25" customHeight="1" x14ac:dyDescent="0.3"/>
    <row r="528" ht="8.25" customHeight="1" x14ac:dyDescent="0.3"/>
    <row r="529" ht="8.25" customHeight="1" x14ac:dyDescent="0.3"/>
    <row r="530" ht="8.25" customHeight="1" x14ac:dyDescent="0.3"/>
    <row r="531" ht="8.25" customHeight="1" x14ac:dyDescent="0.3"/>
    <row r="532" ht="8.25" customHeight="1" x14ac:dyDescent="0.3"/>
    <row r="533" ht="8.25" customHeight="1" x14ac:dyDescent="0.3"/>
    <row r="534" ht="8.25" customHeight="1" x14ac:dyDescent="0.3"/>
    <row r="535" ht="8.25" customHeight="1" x14ac:dyDescent="0.3"/>
    <row r="536" ht="8.25" customHeight="1" x14ac:dyDescent="0.3"/>
    <row r="537" ht="8.25" customHeight="1" x14ac:dyDescent="0.3"/>
    <row r="538" ht="8.25" customHeight="1" x14ac:dyDescent="0.3"/>
    <row r="539" ht="8.25" customHeight="1" x14ac:dyDescent="0.3"/>
    <row r="540" ht="8.25" customHeight="1" x14ac:dyDescent="0.3"/>
    <row r="541" ht="8.25" customHeight="1" x14ac:dyDescent="0.3"/>
    <row r="542" ht="8.25" customHeight="1" x14ac:dyDescent="0.3"/>
    <row r="543" ht="8.25" customHeight="1" x14ac:dyDescent="0.3"/>
    <row r="544" ht="8.25" customHeight="1" x14ac:dyDescent="0.3"/>
    <row r="545" ht="8.25" customHeight="1" x14ac:dyDescent="0.3"/>
    <row r="546" ht="8.25" customHeight="1" x14ac:dyDescent="0.3"/>
    <row r="547" ht="8.25" customHeight="1" x14ac:dyDescent="0.3"/>
    <row r="548" ht="8.25" customHeight="1" x14ac:dyDescent="0.3"/>
    <row r="549" ht="8.25" customHeight="1" x14ac:dyDescent="0.3"/>
    <row r="550" ht="8.25" customHeight="1" x14ac:dyDescent="0.3"/>
    <row r="551" ht="8.25" customHeight="1" x14ac:dyDescent="0.3"/>
    <row r="552" ht="8.25" customHeight="1" x14ac:dyDescent="0.3"/>
    <row r="553" ht="8.25" customHeight="1" x14ac:dyDescent="0.3"/>
    <row r="554" ht="8.25" customHeight="1" x14ac:dyDescent="0.3"/>
    <row r="555" ht="8.25" customHeight="1" x14ac:dyDescent="0.3"/>
    <row r="556" ht="8.25" customHeight="1" x14ac:dyDescent="0.3"/>
    <row r="557" ht="8.25" customHeight="1" x14ac:dyDescent="0.3"/>
    <row r="558" ht="8.25" customHeight="1" x14ac:dyDescent="0.3"/>
    <row r="559" ht="8.25" customHeight="1" x14ac:dyDescent="0.3"/>
    <row r="560" ht="8.25" customHeight="1" x14ac:dyDescent="0.3"/>
    <row r="561" ht="8.25" customHeight="1" x14ac:dyDescent="0.3"/>
    <row r="562" ht="8.25" customHeight="1" x14ac:dyDescent="0.3"/>
    <row r="563" ht="8.25" customHeight="1" x14ac:dyDescent="0.3"/>
    <row r="564" ht="8.25" customHeight="1" x14ac:dyDescent="0.3"/>
    <row r="565" ht="8.25" customHeight="1" x14ac:dyDescent="0.3"/>
    <row r="566" ht="8.25" customHeight="1" x14ac:dyDescent="0.3"/>
    <row r="567" ht="8.25" customHeight="1" x14ac:dyDescent="0.3"/>
    <row r="568" ht="8.25" customHeight="1" x14ac:dyDescent="0.3"/>
    <row r="569" ht="8.25" customHeight="1" x14ac:dyDescent="0.3"/>
    <row r="570" ht="8.25" customHeight="1" x14ac:dyDescent="0.3"/>
    <row r="571" ht="8.25" customHeight="1" x14ac:dyDescent="0.3"/>
    <row r="572" ht="8.25" customHeight="1" x14ac:dyDescent="0.3"/>
    <row r="573" ht="8.25" customHeight="1" x14ac:dyDescent="0.3"/>
    <row r="574" ht="8.25" customHeight="1" x14ac:dyDescent="0.3"/>
    <row r="575" ht="8.25" customHeight="1" x14ac:dyDescent="0.3"/>
    <row r="576" ht="8.25" customHeight="1" x14ac:dyDescent="0.3"/>
    <row r="577" ht="8.25" customHeight="1" x14ac:dyDescent="0.3"/>
    <row r="578" ht="8.25" customHeight="1" x14ac:dyDescent="0.3"/>
    <row r="579" ht="8.25" customHeight="1" x14ac:dyDescent="0.3"/>
    <row r="580" ht="8.25" customHeight="1" x14ac:dyDescent="0.3"/>
    <row r="581" ht="8.25" customHeight="1" x14ac:dyDescent="0.3"/>
    <row r="582" ht="8.25" customHeight="1" x14ac:dyDescent="0.3"/>
    <row r="583" ht="8.25" customHeight="1" x14ac:dyDescent="0.3"/>
    <row r="584" ht="8.25" customHeight="1" x14ac:dyDescent="0.3"/>
    <row r="585" ht="8.25" customHeight="1" x14ac:dyDescent="0.3"/>
    <row r="586" ht="8.25" customHeight="1" x14ac:dyDescent="0.3"/>
    <row r="587" ht="8.25" customHeight="1" x14ac:dyDescent="0.3"/>
    <row r="588" ht="8.25" customHeight="1" x14ac:dyDescent="0.3"/>
    <row r="589" ht="8.25" customHeight="1" x14ac:dyDescent="0.3"/>
    <row r="590" ht="8.25" customHeight="1" x14ac:dyDescent="0.3"/>
    <row r="591" ht="8.25" customHeight="1" x14ac:dyDescent="0.3"/>
    <row r="592" ht="8.25" customHeight="1" x14ac:dyDescent="0.3"/>
    <row r="593" ht="8.25" customHeight="1" x14ac:dyDescent="0.3"/>
    <row r="594" ht="8.25" customHeight="1" x14ac:dyDescent="0.3"/>
    <row r="595" ht="8.25" customHeight="1" x14ac:dyDescent="0.3"/>
    <row r="596" ht="8.25" customHeight="1" x14ac:dyDescent="0.3"/>
    <row r="597" ht="8.25" customHeight="1" x14ac:dyDescent="0.3"/>
    <row r="598" ht="8.25" customHeight="1" x14ac:dyDescent="0.3"/>
    <row r="599" ht="8.25" customHeight="1" x14ac:dyDescent="0.3"/>
    <row r="600" ht="8.25" customHeight="1" x14ac:dyDescent="0.3"/>
    <row r="601" ht="8.25" customHeight="1" x14ac:dyDescent="0.3"/>
    <row r="602" ht="8.25" customHeight="1" x14ac:dyDescent="0.3"/>
    <row r="603" ht="8.25" customHeight="1" x14ac:dyDescent="0.3"/>
    <row r="604" ht="8.25" customHeight="1" x14ac:dyDescent="0.3"/>
    <row r="605" ht="8.25" customHeight="1" x14ac:dyDescent="0.3"/>
    <row r="606" ht="8.25" customHeight="1" x14ac:dyDescent="0.3"/>
    <row r="607" ht="8.25" customHeight="1" x14ac:dyDescent="0.3"/>
    <row r="608" ht="8.25" customHeight="1" x14ac:dyDescent="0.3"/>
    <row r="609" ht="8.25" customHeight="1" x14ac:dyDescent="0.3"/>
    <row r="610" ht="8.25" customHeight="1" x14ac:dyDescent="0.3"/>
    <row r="611" ht="8.25" customHeight="1" x14ac:dyDescent="0.3"/>
    <row r="612" ht="8.25" customHeight="1" x14ac:dyDescent="0.3"/>
    <row r="613" ht="8.25" customHeight="1" x14ac:dyDescent="0.3"/>
    <row r="614" ht="8.25" customHeight="1" x14ac:dyDescent="0.3"/>
    <row r="615" ht="8.25" customHeight="1" x14ac:dyDescent="0.3"/>
    <row r="616" ht="8.25" customHeight="1" x14ac:dyDescent="0.3"/>
    <row r="617" ht="8.25" customHeight="1" x14ac:dyDescent="0.3"/>
    <row r="618" ht="8.25" customHeight="1" x14ac:dyDescent="0.3"/>
    <row r="619" ht="8.25" customHeight="1" x14ac:dyDescent="0.3"/>
    <row r="620" ht="8.25" customHeight="1" x14ac:dyDescent="0.3"/>
    <row r="621" ht="8.25" customHeight="1" x14ac:dyDescent="0.3"/>
    <row r="622" ht="8.25" customHeight="1" x14ac:dyDescent="0.3"/>
    <row r="623" ht="8.25" customHeight="1" x14ac:dyDescent="0.3"/>
    <row r="624" ht="8.25" customHeight="1" x14ac:dyDescent="0.3"/>
    <row r="625" ht="8.25" customHeight="1" x14ac:dyDescent="0.3"/>
    <row r="626" ht="8.25" customHeight="1" x14ac:dyDescent="0.3"/>
    <row r="627" ht="8.25" customHeight="1" x14ac:dyDescent="0.3"/>
    <row r="628" ht="8.25" customHeight="1" x14ac:dyDescent="0.3"/>
    <row r="629" ht="8.25" customHeight="1" x14ac:dyDescent="0.3"/>
    <row r="630" ht="8.25" customHeight="1" x14ac:dyDescent="0.3"/>
    <row r="631" ht="8.25" customHeight="1" x14ac:dyDescent="0.3"/>
    <row r="632" ht="8.25" customHeight="1" x14ac:dyDescent="0.3"/>
    <row r="633" ht="8.25" customHeight="1" x14ac:dyDescent="0.3"/>
    <row r="634" ht="8.25" customHeight="1" x14ac:dyDescent="0.3"/>
    <row r="635" ht="8.25" customHeight="1" x14ac:dyDescent="0.3"/>
    <row r="636" ht="8.25" customHeight="1" x14ac:dyDescent="0.3"/>
    <row r="637" ht="8.25" customHeight="1" x14ac:dyDescent="0.3"/>
    <row r="638" ht="8.25" customHeight="1" x14ac:dyDescent="0.3"/>
    <row r="639" ht="8.25" customHeight="1" x14ac:dyDescent="0.3"/>
    <row r="640" ht="8.25" customHeight="1" x14ac:dyDescent="0.3"/>
    <row r="641" ht="8.25" customHeight="1" x14ac:dyDescent="0.3"/>
    <row r="642" ht="8.25" customHeight="1" x14ac:dyDescent="0.3"/>
    <row r="643" ht="8.25" customHeight="1" x14ac:dyDescent="0.3"/>
    <row r="644" ht="8.25" customHeight="1" x14ac:dyDescent="0.3"/>
    <row r="645" ht="8.25" customHeight="1" x14ac:dyDescent="0.3"/>
    <row r="646" ht="8.25" customHeight="1" x14ac:dyDescent="0.3"/>
    <row r="647" ht="8.25" customHeight="1" x14ac:dyDescent="0.3"/>
    <row r="648" ht="8.25" customHeight="1" x14ac:dyDescent="0.3"/>
    <row r="649" ht="8.25" customHeight="1" x14ac:dyDescent="0.3"/>
    <row r="650" ht="8.25" customHeight="1" x14ac:dyDescent="0.3"/>
    <row r="651" ht="8.25" customHeight="1" x14ac:dyDescent="0.3"/>
    <row r="652" ht="8.25" customHeight="1" x14ac:dyDescent="0.3"/>
    <row r="653" ht="8.25" customHeight="1" x14ac:dyDescent="0.3"/>
    <row r="654" ht="8.25" customHeight="1" x14ac:dyDescent="0.3"/>
    <row r="655" ht="8.25" customHeight="1" x14ac:dyDescent="0.3"/>
    <row r="656" ht="8.25" customHeight="1" x14ac:dyDescent="0.3"/>
    <row r="657" ht="8.25" customHeight="1" x14ac:dyDescent="0.3"/>
    <row r="658" ht="8.25" customHeight="1" x14ac:dyDescent="0.3"/>
    <row r="659" ht="8.25" customHeight="1" x14ac:dyDescent="0.3"/>
    <row r="660" ht="8.25" customHeight="1" x14ac:dyDescent="0.3"/>
    <row r="661" ht="8.25" customHeight="1" x14ac:dyDescent="0.3"/>
    <row r="662" ht="8.25" customHeight="1" x14ac:dyDescent="0.3"/>
    <row r="663" ht="8.25" customHeight="1" x14ac:dyDescent="0.3"/>
    <row r="664" ht="8.25" customHeight="1" x14ac:dyDescent="0.3"/>
    <row r="665" ht="8.25" customHeight="1" x14ac:dyDescent="0.3"/>
    <row r="666" ht="8.25" customHeight="1" x14ac:dyDescent="0.3"/>
    <row r="667" ht="8.25" customHeight="1" x14ac:dyDescent="0.3"/>
    <row r="668" ht="8.25" customHeight="1" x14ac:dyDescent="0.3"/>
    <row r="669" ht="8.25" customHeight="1" x14ac:dyDescent="0.3"/>
    <row r="670" ht="8.25" customHeight="1" x14ac:dyDescent="0.3"/>
    <row r="671" ht="8.25" customHeight="1" x14ac:dyDescent="0.3"/>
    <row r="672" ht="8.25" customHeight="1" x14ac:dyDescent="0.3"/>
    <row r="673" ht="8.25" customHeight="1" x14ac:dyDescent="0.3"/>
    <row r="674" ht="8.25" customHeight="1" x14ac:dyDescent="0.3"/>
    <row r="675" ht="8.25" customHeight="1" x14ac:dyDescent="0.3"/>
    <row r="676" ht="8.25" customHeight="1" x14ac:dyDescent="0.3"/>
    <row r="677" ht="8.25" customHeight="1" x14ac:dyDescent="0.3"/>
    <row r="678" ht="8.25" customHeight="1" x14ac:dyDescent="0.3"/>
    <row r="679" ht="8.25" customHeight="1" x14ac:dyDescent="0.3"/>
    <row r="680" ht="8.25" customHeight="1" x14ac:dyDescent="0.3"/>
    <row r="681" ht="8.25" customHeight="1" x14ac:dyDescent="0.3"/>
    <row r="682" ht="8.25" customHeight="1" x14ac:dyDescent="0.3"/>
    <row r="683" ht="8.25" customHeight="1" x14ac:dyDescent="0.3"/>
    <row r="684" ht="8.25" customHeight="1" x14ac:dyDescent="0.3"/>
    <row r="685" ht="8.25" customHeight="1" x14ac:dyDescent="0.3"/>
    <row r="686" ht="8.25" customHeight="1" x14ac:dyDescent="0.3"/>
    <row r="687" ht="8.25" customHeight="1" x14ac:dyDescent="0.3"/>
    <row r="688" ht="8.25" customHeight="1" x14ac:dyDescent="0.3"/>
    <row r="689" ht="8.25" customHeight="1" x14ac:dyDescent="0.3"/>
    <row r="690" ht="8.25" customHeight="1" x14ac:dyDescent="0.3"/>
    <row r="691" ht="8.25" customHeight="1" x14ac:dyDescent="0.3"/>
    <row r="692" ht="8.25" customHeight="1" x14ac:dyDescent="0.3"/>
    <row r="693" ht="8.25" customHeight="1" x14ac:dyDescent="0.3"/>
    <row r="694" ht="8.25" customHeight="1" x14ac:dyDescent="0.3"/>
    <row r="695" ht="8.25" customHeight="1" x14ac:dyDescent="0.3"/>
    <row r="696" ht="8.25" customHeight="1" x14ac:dyDescent="0.3"/>
    <row r="697" ht="8.25" customHeight="1" x14ac:dyDescent="0.3"/>
    <row r="698" ht="8.25" customHeight="1" x14ac:dyDescent="0.3"/>
    <row r="699" ht="8.25" customHeight="1" x14ac:dyDescent="0.3"/>
    <row r="700" ht="8.25" customHeight="1" x14ac:dyDescent="0.3"/>
    <row r="701" ht="8.25" customHeight="1" x14ac:dyDescent="0.3"/>
    <row r="702" ht="8.25" customHeight="1" x14ac:dyDescent="0.3"/>
    <row r="703" ht="8.25" customHeight="1" x14ac:dyDescent="0.3"/>
    <row r="704" ht="8.25" customHeight="1" x14ac:dyDescent="0.3"/>
    <row r="705" ht="8.25" customHeight="1" x14ac:dyDescent="0.3"/>
    <row r="706" ht="8.25" customHeight="1" x14ac:dyDescent="0.3"/>
    <row r="707" ht="8.25" customHeight="1" x14ac:dyDescent="0.3"/>
    <row r="708" ht="8.25" customHeight="1" x14ac:dyDescent="0.3"/>
    <row r="709" ht="8.25" customHeight="1" x14ac:dyDescent="0.3"/>
    <row r="710" ht="8.25" customHeight="1" x14ac:dyDescent="0.3"/>
    <row r="711" ht="8.25" customHeight="1" x14ac:dyDescent="0.3"/>
    <row r="712" ht="8.25" customHeight="1" x14ac:dyDescent="0.3"/>
    <row r="713" ht="8.25" customHeight="1" x14ac:dyDescent="0.3"/>
    <row r="714" ht="8.25" customHeight="1" x14ac:dyDescent="0.3"/>
    <row r="715" ht="8.25" customHeight="1" x14ac:dyDescent="0.3"/>
    <row r="716" ht="8.25" customHeight="1" x14ac:dyDescent="0.3"/>
    <row r="717" ht="8.25" customHeight="1" x14ac:dyDescent="0.3"/>
    <row r="718" ht="8.25" customHeight="1" x14ac:dyDescent="0.3"/>
    <row r="719" ht="8.25" customHeight="1" x14ac:dyDescent="0.3"/>
    <row r="720" ht="8.25" customHeight="1" x14ac:dyDescent="0.3"/>
    <row r="721" ht="8.25" customHeight="1" x14ac:dyDescent="0.3"/>
    <row r="722" ht="8.25" customHeight="1" x14ac:dyDescent="0.3"/>
    <row r="723" ht="8.25" customHeight="1" x14ac:dyDescent="0.3"/>
    <row r="724" ht="8.25" customHeight="1" x14ac:dyDescent="0.3"/>
    <row r="725" ht="8.25" customHeight="1" x14ac:dyDescent="0.3"/>
    <row r="726" ht="8.25" customHeight="1" x14ac:dyDescent="0.3"/>
    <row r="727" ht="8.25" customHeight="1" x14ac:dyDescent="0.3"/>
    <row r="728" ht="8.25" customHeight="1" x14ac:dyDescent="0.3"/>
    <row r="729" ht="8.25" customHeight="1" x14ac:dyDescent="0.3"/>
    <row r="730" ht="8.25" customHeight="1" x14ac:dyDescent="0.3"/>
    <row r="731" ht="8.25" customHeight="1" x14ac:dyDescent="0.3"/>
    <row r="732" ht="8.25" customHeight="1" x14ac:dyDescent="0.3"/>
    <row r="733" ht="8.25" customHeight="1" x14ac:dyDescent="0.3"/>
    <row r="734" ht="8.25" customHeight="1" x14ac:dyDescent="0.3"/>
    <row r="735" ht="8.25" customHeight="1" x14ac:dyDescent="0.3"/>
    <row r="736" ht="8.25" customHeight="1" x14ac:dyDescent="0.3"/>
    <row r="737" ht="8.25" customHeight="1" x14ac:dyDescent="0.3"/>
    <row r="738" ht="8.25" customHeight="1" x14ac:dyDescent="0.3"/>
    <row r="739" ht="8.25" customHeight="1" x14ac:dyDescent="0.3"/>
    <row r="740" ht="8.25" customHeight="1" x14ac:dyDescent="0.3"/>
    <row r="741" ht="8.25" customHeight="1" x14ac:dyDescent="0.3"/>
    <row r="742" ht="8.25" customHeight="1" x14ac:dyDescent="0.3"/>
    <row r="743" ht="8.25" customHeight="1" x14ac:dyDescent="0.3"/>
    <row r="744" ht="8.25" customHeight="1" x14ac:dyDescent="0.3"/>
    <row r="745" ht="8.25" customHeight="1" x14ac:dyDescent="0.3"/>
    <row r="746" ht="8.25" customHeight="1" x14ac:dyDescent="0.3"/>
    <row r="747" ht="8.25" customHeight="1" x14ac:dyDescent="0.3"/>
    <row r="748" ht="8.25" customHeight="1" x14ac:dyDescent="0.3"/>
    <row r="749" ht="8.25" customHeight="1" x14ac:dyDescent="0.3"/>
    <row r="750" ht="8.25" customHeight="1" x14ac:dyDescent="0.3"/>
    <row r="751" ht="8.25" customHeight="1" x14ac:dyDescent="0.3"/>
    <row r="752" ht="8.25" customHeight="1" x14ac:dyDescent="0.3"/>
    <row r="753" ht="8.25" customHeight="1" x14ac:dyDescent="0.3"/>
    <row r="754" ht="8.25" customHeight="1" x14ac:dyDescent="0.3"/>
    <row r="755" ht="8.25" customHeight="1" x14ac:dyDescent="0.3"/>
    <row r="756" ht="8.25" customHeight="1" x14ac:dyDescent="0.3"/>
    <row r="757" ht="8.25" customHeight="1" x14ac:dyDescent="0.3"/>
    <row r="758" ht="8.25" customHeight="1" x14ac:dyDescent="0.3"/>
    <row r="759" ht="8.25" customHeight="1" x14ac:dyDescent="0.3"/>
    <row r="760" ht="8.25" customHeight="1" x14ac:dyDescent="0.3"/>
    <row r="761" ht="8.25" customHeight="1" x14ac:dyDescent="0.3"/>
    <row r="762" ht="8.25" customHeight="1" x14ac:dyDescent="0.3"/>
    <row r="763" ht="8.25" customHeight="1" x14ac:dyDescent="0.3"/>
    <row r="764" ht="8.25" customHeight="1" x14ac:dyDescent="0.3"/>
    <row r="765" ht="8.25" customHeight="1" x14ac:dyDescent="0.3"/>
    <row r="766" ht="8.25" customHeight="1" x14ac:dyDescent="0.3"/>
    <row r="767" ht="8.25" customHeight="1" x14ac:dyDescent="0.3"/>
    <row r="768" ht="8.25" customHeight="1" x14ac:dyDescent="0.3"/>
    <row r="769" ht="8.25" customHeight="1" x14ac:dyDescent="0.3"/>
    <row r="770" ht="8.25" customHeight="1" x14ac:dyDescent="0.3"/>
    <row r="771" ht="8.25" customHeight="1" x14ac:dyDescent="0.3"/>
    <row r="772" ht="8.25" customHeight="1" x14ac:dyDescent="0.3"/>
    <row r="773" ht="8.25" customHeight="1" x14ac:dyDescent="0.3"/>
    <row r="774" ht="8.25" customHeight="1" x14ac:dyDescent="0.3"/>
    <row r="775" ht="8.25" customHeight="1" x14ac:dyDescent="0.3"/>
    <row r="776" ht="8.25" customHeight="1" x14ac:dyDescent="0.3"/>
    <row r="777" ht="8.25" customHeight="1" x14ac:dyDescent="0.3"/>
    <row r="778" ht="8.25" customHeight="1" x14ac:dyDescent="0.3"/>
    <row r="779" ht="8.25" customHeight="1" x14ac:dyDescent="0.3"/>
    <row r="780" ht="8.25" customHeight="1" x14ac:dyDescent="0.3"/>
    <row r="781" ht="8.25" customHeight="1" x14ac:dyDescent="0.3"/>
    <row r="782" ht="8.25" customHeight="1" x14ac:dyDescent="0.3"/>
    <row r="783" ht="8.25" customHeight="1" x14ac:dyDescent="0.3"/>
    <row r="784" ht="8.25" customHeight="1" x14ac:dyDescent="0.3"/>
    <row r="785" ht="8.25" customHeight="1" x14ac:dyDescent="0.3"/>
    <row r="786" ht="8.25" customHeight="1" x14ac:dyDescent="0.3"/>
    <row r="787" ht="8.25" customHeight="1" x14ac:dyDescent="0.3"/>
    <row r="788" ht="8.25" customHeight="1" x14ac:dyDescent="0.3"/>
    <row r="789" ht="8.25" customHeight="1" x14ac:dyDescent="0.3"/>
    <row r="790" ht="8.25" customHeight="1" x14ac:dyDescent="0.3"/>
    <row r="791" ht="8.25" customHeight="1" x14ac:dyDescent="0.3"/>
    <row r="792" ht="8.25" customHeight="1" x14ac:dyDescent="0.3"/>
    <row r="793" ht="8.25" customHeight="1" x14ac:dyDescent="0.3"/>
    <row r="794" ht="8.25" customHeight="1" x14ac:dyDescent="0.3"/>
    <row r="795" ht="8.25" customHeight="1" x14ac:dyDescent="0.3"/>
    <row r="796" ht="8.25" customHeight="1" x14ac:dyDescent="0.3"/>
    <row r="797" ht="8.25" customHeight="1" x14ac:dyDescent="0.3"/>
    <row r="798" ht="8.25" customHeight="1" x14ac:dyDescent="0.3"/>
    <row r="799" ht="8.25" customHeight="1" x14ac:dyDescent="0.3"/>
    <row r="800" ht="8.25" customHeight="1" x14ac:dyDescent="0.3"/>
    <row r="801" ht="8.25" customHeight="1" x14ac:dyDescent="0.3"/>
    <row r="802" ht="8.25" customHeight="1" x14ac:dyDescent="0.3"/>
    <row r="803" ht="8.25" customHeight="1" x14ac:dyDescent="0.3"/>
    <row r="804" ht="8.25" customHeight="1" x14ac:dyDescent="0.3"/>
    <row r="805" ht="8.25" customHeight="1" x14ac:dyDescent="0.3"/>
    <row r="806" ht="8.25" customHeight="1" x14ac:dyDescent="0.3"/>
    <row r="807" ht="8.25" customHeight="1" x14ac:dyDescent="0.3"/>
    <row r="808" ht="8.25" customHeight="1" x14ac:dyDescent="0.3"/>
    <row r="809" ht="8.25" customHeight="1" x14ac:dyDescent="0.3"/>
    <row r="810" ht="8.25" customHeight="1" x14ac:dyDescent="0.3"/>
    <row r="811" ht="8.25" customHeight="1" x14ac:dyDescent="0.3"/>
    <row r="812" ht="8.25" customHeight="1" x14ac:dyDescent="0.3"/>
    <row r="813" ht="8.25" customHeight="1" x14ac:dyDescent="0.3"/>
    <row r="814" ht="8.25" customHeight="1" x14ac:dyDescent="0.3"/>
    <row r="815" ht="8.25" customHeight="1" x14ac:dyDescent="0.3"/>
    <row r="816" ht="8.25" customHeight="1" x14ac:dyDescent="0.3"/>
    <row r="817" ht="8.25" customHeight="1" x14ac:dyDescent="0.3"/>
    <row r="818" ht="8.25" customHeight="1" x14ac:dyDescent="0.3"/>
    <row r="819" ht="8.25" customHeight="1" x14ac:dyDescent="0.3"/>
    <row r="820" ht="8.25" customHeight="1" x14ac:dyDescent="0.3"/>
    <row r="821" ht="8.25" customHeight="1" x14ac:dyDescent="0.3"/>
    <row r="822" ht="8.25" customHeight="1" x14ac:dyDescent="0.3"/>
    <row r="823" ht="8.25" customHeight="1" x14ac:dyDescent="0.3"/>
    <row r="824" ht="8.25" customHeight="1" x14ac:dyDescent="0.3"/>
    <row r="825" ht="8.25" customHeight="1" x14ac:dyDescent="0.3"/>
    <row r="826" ht="8.25" customHeight="1" x14ac:dyDescent="0.3"/>
    <row r="827" ht="8.25" customHeight="1" x14ac:dyDescent="0.3"/>
    <row r="828" ht="8.25" customHeight="1" x14ac:dyDescent="0.3"/>
    <row r="829" ht="8.25" customHeight="1" x14ac:dyDescent="0.3"/>
    <row r="830" ht="8.25" customHeight="1" x14ac:dyDescent="0.3"/>
    <row r="831" ht="8.25" customHeight="1" x14ac:dyDescent="0.3"/>
    <row r="832" ht="8.25" customHeight="1" x14ac:dyDescent="0.3"/>
    <row r="833" ht="8.25" customHeight="1" x14ac:dyDescent="0.3"/>
    <row r="834" ht="8.25" customHeight="1" x14ac:dyDescent="0.3"/>
    <row r="835" ht="8.25" customHeight="1" x14ac:dyDescent="0.3"/>
    <row r="836" ht="8.25" customHeight="1" x14ac:dyDescent="0.3"/>
    <row r="837" ht="8.25" customHeight="1" x14ac:dyDescent="0.3"/>
    <row r="838" ht="8.25" customHeight="1" x14ac:dyDescent="0.3"/>
    <row r="839" ht="8.25" customHeight="1" x14ac:dyDescent="0.3"/>
    <row r="840" ht="8.25" customHeight="1" x14ac:dyDescent="0.3"/>
    <row r="841" ht="8.25" customHeight="1" x14ac:dyDescent="0.3"/>
    <row r="842" ht="8.25" customHeight="1" x14ac:dyDescent="0.3"/>
    <row r="843" ht="8.25" customHeight="1" x14ac:dyDescent="0.3"/>
    <row r="844" ht="8.25" customHeight="1" x14ac:dyDescent="0.3"/>
    <row r="845" ht="8.25" customHeight="1" x14ac:dyDescent="0.3"/>
    <row r="846" ht="8.25" customHeight="1" x14ac:dyDescent="0.3"/>
    <row r="847" ht="8.25" customHeight="1" x14ac:dyDescent="0.3"/>
    <row r="848" ht="8.25" customHeight="1" x14ac:dyDescent="0.3"/>
    <row r="849" ht="8.25" customHeight="1" x14ac:dyDescent="0.3"/>
    <row r="850" ht="8.25" customHeight="1" x14ac:dyDescent="0.3"/>
    <row r="851" ht="8.25" customHeight="1" x14ac:dyDescent="0.3"/>
    <row r="852" ht="8.25" customHeight="1" x14ac:dyDescent="0.3"/>
    <row r="853" ht="8.25" customHeight="1" x14ac:dyDescent="0.3"/>
    <row r="854" ht="8.25" customHeight="1" x14ac:dyDescent="0.3"/>
    <row r="855" ht="8.25" customHeight="1" x14ac:dyDescent="0.3"/>
    <row r="856" ht="8.25" customHeight="1" x14ac:dyDescent="0.3"/>
    <row r="857" ht="8.25" customHeight="1" x14ac:dyDescent="0.3"/>
    <row r="858" ht="8.25" customHeight="1" x14ac:dyDescent="0.3"/>
    <row r="859" ht="8.25" customHeight="1" x14ac:dyDescent="0.3"/>
    <row r="860" ht="8.25" customHeight="1" x14ac:dyDescent="0.3"/>
    <row r="861" ht="8.25" customHeight="1" x14ac:dyDescent="0.3"/>
    <row r="862" ht="8.25" customHeight="1" x14ac:dyDescent="0.3"/>
    <row r="863" ht="8.25" customHeight="1" x14ac:dyDescent="0.3"/>
    <row r="864" ht="8.25" customHeight="1" x14ac:dyDescent="0.3"/>
    <row r="865" ht="8.25" customHeight="1" x14ac:dyDescent="0.3"/>
    <row r="866" ht="8.25" customHeight="1" x14ac:dyDescent="0.3"/>
    <row r="867" ht="8.25" customHeight="1" x14ac:dyDescent="0.3"/>
    <row r="868" ht="8.25" customHeight="1" x14ac:dyDescent="0.3"/>
    <row r="869" ht="8.25" customHeight="1" x14ac:dyDescent="0.3"/>
    <row r="870" ht="8.25" customHeight="1" x14ac:dyDescent="0.3"/>
    <row r="871" ht="8.25" customHeight="1" x14ac:dyDescent="0.3"/>
    <row r="872" ht="8.25" customHeight="1" x14ac:dyDescent="0.3"/>
    <row r="873" ht="8.25" customHeight="1" x14ac:dyDescent="0.3"/>
    <row r="874" ht="8.25" customHeight="1" x14ac:dyDescent="0.3"/>
    <row r="875" ht="8.25" customHeight="1" x14ac:dyDescent="0.3"/>
    <row r="876" ht="8.25" customHeight="1" x14ac:dyDescent="0.3"/>
    <row r="877" ht="8.25" customHeight="1" x14ac:dyDescent="0.3"/>
    <row r="878" ht="8.25" customHeight="1" x14ac:dyDescent="0.3"/>
    <row r="879" ht="8.25" customHeight="1" x14ac:dyDescent="0.3"/>
    <row r="880" ht="8.25" customHeight="1" x14ac:dyDescent="0.3"/>
    <row r="881" ht="8.25" customHeight="1" x14ac:dyDescent="0.3"/>
    <row r="882" ht="8.25" customHeight="1" x14ac:dyDescent="0.3"/>
    <row r="883" ht="8.25" customHeight="1" x14ac:dyDescent="0.3"/>
    <row r="884" ht="8.25" customHeight="1" x14ac:dyDescent="0.3"/>
    <row r="885" ht="8.25" customHeight="1" x14ac:dyDescent="0.3"/>
    <row r="886" ht="8.25" customHeight="1" x14ac:dyDescent="0.3"/>
    <row r="887" ht="8.25" customHeight="1" x14ac:dyDescent="0.3"/>
    <row r="888" ht="8.25" customHeight="1" x14ac:dyDescent="0.3"/>
    <row r="889" ht="8.25" customHeight="1" x14ac:dyDescent="0.3"/>
    <row r="890" ht="8.25" customHeight="1" x14ac:dyDescent="0.3"/>
    <row r="891" ht="8.25" customHeight="1" x14ac:dyDescent="0.3"/>
    <row r="892" ht="8.25" customHeight="1" x14ac:dyDescent="0.3"/>
    <row r="893" ht="8.25" customHeight="1" x14ac:dyDescent="0.3"/>
    <row r="894" ht="8.25" customHeight="1" x14ac:dyDescent="0.3"/>
    <row r="895" ht="8.25" customHeight="1" x14ac:dyDescent="0.3"/>
    <row r="896" ht="8.25" customHeight="1" x14ac:dyDescent="0.3"/>
    <row r="897" ht="8.25" customHeight="1" x14ac:dyDescent="0.3"/>
    <row r="898" ht="8.25" customHeight="1" x14ac:dyDescent="0.3"/>
    <row r="899" ht="8.25" customHeight="1" x14ac:dyDescent="0.3"/>
    <row r="900" ht="8.25" customHeight="1" x14ac:dyDescent="0.3"/>
    <row r="901" ht="8.25" customHeight="1" x14ac:dyDescent="0.3"/>
    <row r="902" ht="8.25" customHeight="1" x14ac:dyDescent="0.3"/>
    <row r="903" ht="8.25" customHeight="1" x14ac:dyDescent="0.3"/>
    <row r="904" ht="8.25" customHeight="1" x14ac:dyDescent="0.3"/>
    <row r="905" ht="8.25" customHeight="1" x14ac:dyDescent="0.3"/>
    <row r="906" ht="8.25" customHeight="1" x14ac:dyDescent="0.3"/>
    <row r="907" ht="8.25" customHeight="1" x14ac:dyDescent="0.3"/>
    <row r="908" ht="8.25" customHeight="1" x14ac:dyDescent="0.3"/>
    <row r="909" ht="8.25" customHeight="1" x14ac:dyDescent="0.3"/>
    <row r="910" ht="8.25" customHeight="1" x14ac:dyDescent="0.3"/>
    <row r="911" ht="8.25" customHeight="1" x14ac:dyDescent="0.3"/>
    <row r="912" ht="8.25" customHeight="1" x14ac:dyDescent="0.3"/>
    <row r="913" ht="8.25" customHeight="1" x14ac:dyDescent="0.3"/>
    <row r="914" ht="8.25" customHeight="1" x14ac:dyDescent="0.3"/>
    <row r="915" ht="8.25" customHeight="1" x14ac:dyDescent="0.3"/>
    <row r="916" ht="8.25" customHeight="1" x14ac:dyDescent="0.3"/>
    <row r="917" ht="8.25" customHeight="1" x14ac:dyDescent="0.3"/>
    <row r="918" ht="8.25" customHeight="1" x14ac:dyDescent="0.3"/>
    <row r="919" ht="8.25" customHeight="1" x14ac:dyDescent="0.3"/>
    <row r="920" ht="8.25" customHeight="1" x14ac:dyDescent="0.3"/>
    <row r="921" ht="8.25" customHeight="1" x14ac:dyDescent="0.3"/>
    <row r="922" ht="8.25" customHeight="1" x14ac:dyDescent="0.3"/>
    <row r="923" ht="8.25" customHeight="1" x14ac:dyDescent="0.3"/>
    <row r="924" ht="8.25" customHeight="1" x14ac:dyDescent="0.3"/>
    <row r="925" ht="8.25" customHeight="1" x14ac:dyDescent="0.3"/>
    <row r="926" ht="8.25" customHeight="1" x14ac:dyDescent="0.3"/>
    <row r="927" ht="8.25" customHeight="1" x14ac:dyDescent="0.3"/>
    <row r="928" ht="8.25" customHeight="1" x14ac:dyDescent="0.3"/>
    <row r="929" ht="8.25" customHeight="1" x14ac:dyDescent="0.3"/>
    <row r="930" ht="8.25" customHeight="1" x14ac:dyDescent="0.3"/>
    <row r="931" ht="8.25" customHeight="1" x14ac:dyDescent="0.3"/>
    <row r="932" ht="8.25" customHeight="1" x14ac:dyDescent="0.3"/>
    <row r="933" ht="8.25" customHeight="1" x14ac:dyDescent="0.3"/>
    <row r="934" ht="8.25" customHeight="1" x14ac:dyDescent="0.3"/>
    <row r="935" ht="8.25" customHeight="1" x14ac:dyDescent="0.3"/>
    <row r="936" ht="8.25" customHeight="1" x14ac:dyDescent="0.3"/>
    <row r="937" ht="8.25" customHeight="1" x14ac:dyDescent="0.3"/>
    <row r="938" ht="8.25" customHeight="1" x14ac:dyDescent="0.3"/>
    <row r="939" ht="8.25" customHeight="1" x14ac:dyDescent="0.3"/>
    <row r="940" ht="8.25" customHeight="1" x14ac:dyDescent="0.3"/>
    <row r="941" ht="8.25" customHeight="1" x14ac:dyDescent="0.3"/>
    <row r="942" ht="8.25" customHeight="1" x14ac:dyDescent="0.3"/>
    <row r="943" ht="8.25" customHeight="1" x14ac:dyDescent="0.3"/>
    <row r="944" ht="8.25" customHeight="1" x14ac:dyDescent="0.3"/>
    <row r="945" ht="8.25" customHeight="1" x14ac:dyDescent="0.3"/>
    <row r="946" ht="8.25" customHeight="1" x14ac:dyDescent="0.3"/>
    <row r="947" ht="8.25" customHeight="1" x14ac:dyDescent="0.3"/>
    <row r="948" ht="8.25" customHeight="1" x14ac:dyDescent="0.3"/>
    <row r="949" ht="8.25" customHeight="1" x14ac:dyDescent="0.3"/>
    <row r="950" ht="8.25" customHeight="1" x14ac:dyDescent="0.3"/>
    <row r="951" ht="8.25" customHeight="1" x14ac:dyDescent="0.3"/>
    <row r="952" ht="8.25" customHeight="1" x14ac:dyDescent="0.3"/>
    <row r="953" ht="8.25" customHeight="1" x14ac:dyDescent="0.3"/>
    <row r="954" ht="8.25" customHeight="1" x14ac:dyDescent="0.3"/>
    <row r="955" ht="8.25" customHeight="1" x14ac:dyDescent="0.3"/>
    <row r="956" ht="8.25" customHeight="1" x14ac:dyDescent="0.3"/>
    <row r="957" ht="8.25" customHeight="1" x14ac:dyDescent="0.3"/>
    <row r="958" ht="8.25" customHeight="1" x14ac:dyDescent="0.3"/>
    <row r="959" ht="8.25" customHeight="1" x14ac:dyDescent="0.3"/>
    <row r="960" ht="8.25" customHeight="1" x14ac:dyDescent="0.3"/>
    <row r="961" ht="8.25" customHeight="1" x14ac:dyDescent="0.3"/>
    <row r="962" ht="8.25" customHeight="1" x14ac:dyDescent="0.3"/>
    <row r="963" ht="8.25" customHeight="1" x14ac:dyDescent="0.3"/>
    <row r="964" ht="8.25" customHeight="1" x14ac:dyDescent="0.3"/>
    <row r="965" ht="8.25" customHeight="1" x14ac:dyDescent="0.3"/>
    <row r="966" ht="8.25" customHeight="1" x14ac:dyDescent="0.3"/>
    <row r="967" ht="8.25" customHeight="1" x14ac:dyDescent="0.3"/>
    <row r="968" ht="8.25" customHeight="1" x14ac:dyDescent="0.3"/>
    <row r="969" ht="8.25" customHeight="1" x14ac:dyDescent="0.3"/>
    <row r="970" ht="8.25" customHeight="1" x14ac:dyDescent="0.3"/>
    <row r="971" ht="8.25" customHeight="1" x14ac:dyDescent="0.3"/>
    <row r="972" ht="8.25" customHeight="1" x14ac:dyDescent="0.3"/>
    <row r="973" ht="8.25" customHeight="1" x14ac:dyDescent="0.3"/>
    <row r="974" ht="8.25" customHeight="1" x14ac:dyDescent="0.3"/>
    <row r="975" ht="8.25" customHeight="1" x14ac:dyDescent="0.3"/>
    <row r="976" ht="8.25" customHeight="1" x14ac:dyDescent="0.3"/>
    <row r="977" ht="8.25" customHeight="1" x14ac:dyDescent="0.3"/>
    <row r="978" ht="8.25" customHeight="1" x14ac:dyDescent="0.3"/>
    <row r="979" ht="8.25" customHeight="1" x14ac:dyDescent="0.3"/>
    <row r="980" ht="8.25" customHeight="1" x14ac:dyDescent="0.3"/>
    <row r="981" ht="8.25" customHeight="1" x14ac:dyDescent="0.3"/>
    <row r="982" ht="8.25" customHeight="1" x14ac:dyDescent="0.3"/>
    <row r="983" ht="8.25" customHeight="1" x14ac:dyDescent="0.3"/>
    <row r="984" ht="8.25" customHeight="1" x14ac:dyDescent="0.3"/>
    <row r="985" ht="8.25" customHeight="1" x14ac:dyDescent="0.3"/>
    <row r="986" ht="8.25" customHeight="1" x14ac:dyDescent="0.3"/>
    <row r="987" ht="8.25" customHeight="1" x14ac:dyDescent="0.3"/>
    <row r="988" ht="8.25" customHeight="1" x14ac:dyDescent="0.3"/>
    <row r="989" ht="8.25" customHeight="1" x14ac:dyDescent="0.3"/>
    <row r="990" ht="8.25" customHeight="1" x14ac:dyDescent="0.3"/>
    <row r="991" ht="8.25" customHeight="1" x14ac:dyDescent="0.3"/>
    <row r="992" ht="8.25" customHeight="1" x14ac:dyDescent="0.3"/>
    <row r="993" ht="8.25" customHeight="1" x14ac:dyDescent="0.3"/>
    <row r="994" ht="8.25" customHeight="1" x14ac:dyDescent="0.3"/>
    <row r="995" ht="8.25" customHeight="1" x14ac:dyDescent="0.3"/>
    <row r="996" ht="8.25" customHeight="1" x14ac:dyDescent="0.3"/>
    <row r="997" ht="8.25" customHeight="1" x14ac:dyDescent="0.3"/>
    <row r="998" ht="8.25" customHeight="1" x14ac:dyDescent="0.3"/>
    <row r="999" ht="8.25" customHeight="1" x14ac:dyDescent="0.3"/>
    <row r="1000" ht="8.25" customHeight="1" x14ac:dyDescent="0.3"/>
    <row r="1001" ht="8.25" customHeight="1" x14ac:dyDescent="0.3"/>
    <row r="1002" ht="8.25" customHeight="1" x14ac:dyDescent="0.3"/>
    <row r="1003" ht="8.25" customHeight="1" x14ac:dyDescent="0.3"/>
    <row r="1004" ht="8.25" customHeight="1" x14ac:dyDescent="0.3"/>
    <row r="1005" ht="8.25" customHeight="1" x14ac:dyDescent="0.3"/>
    <row r="1006" ht="8.25" customHeight="1" x14ac:dyDescent="0.3"/>
    <row r="1007" ht="8.25" customHeight="1" x14ac:dyDescent="0.3"/>
    <row r="1008" ht="8.25" customHeight="1" x14ac:dyDescent="0.3"/>
    <row r="1009" ht="8.25" customHeight="1" x14ac:dyDescent="0.3"/>
    <row r="1010" ht="8.25" customHeight="1" x14ac:dyDescent="0.3"/>
    <row r="1011" ht="8.25" customHeight="1" x14ac:dyDescent="0.3"/>
    <row r="1012" ht="8.25" customHeight="1" x14ac:dyDescent="0.3"/>
    <row r="1013" ht="8.25" customHeight="1" x14ac:dyDescent="0.3"/>
    <row r="1014" ht="8.25" customHeight="1" x14ac:dyDescent="0.3"/>
    <row r="1015" ht="8.25" customHeight="1" x14ac:dyDescent="0.3"/>
    <row r="1016" ht="8.25" customHeight="1" x14ac:dyDescent="0.3"/>
    <row r="1017" ht="8.25" customHeight="1" x14ac:dyDescent="0.3"/>
    <row r="1018" ht="8.25" customHeight="1" x14ac:dyDescent="0.3"/>
    <row r="1019" ht="8.25" customHeight="1" x14ac:dyDescent="0.3"/>
    <row r="1020" ht="8.25" customHeight="1" x14ac:dyDescent="0.3"/>
    <row r="1021" ht="8.25" customHeight="1" x14ac:dyDescent="0.3"/>
    <row r="1022" ht="8.25" customHeight="1" x14ac:dyDescent="0.3"/>
    <row r="1023" ht="8.25" customHeight="1" x14ac:dyDescent="0.3"/>
    <row r="1024" ht="8.25" customHeight="1" x14ac:dyDescent="0.3"/>
    <row r="1025" ht="8.25" customHeight="1" x14ac:dyDescent="0.3"/>
  </sheetData>
  <mergeCells count="8">
    <mergeCell ref="A48:H48"/>
    <mergeCell ref="J48:K48"/>
    <mergeCell ref="N6:R6"/>
    <mergeCell ref="O4:P4"/>
    <mergeCell ref="A1:K1"/>
    <mergeCell ref="A46:H46"/>
    <mergeCell ref="A47:H47"/>
    <mergeCell ref="J47:K47"/>
  </mergeCells>
  <conditionalFormatting sqref="E15:E2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PASO 1</vt:lpstr>
      <vt:lpstr>PASO 2</vt:lpstr>
      <vt:lpstr>PASO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Mendoza Cruz</dc:creator>
  <cp:lastModifiedBy>Daniel Mendoza Cruz</cp:lastModifiedBy>
  <dcterms:created xsi:type="dcterms:W3CDTF">2026-05-04T23:13:35Z</dcterms:created>
  <dcterms:modified xsi:type="dcterms:W3CDTF">2026-05-25T19:25:43Z</dcterms:modified>
</cp:coreProperties>
</file>