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seernestoortegonsanchez/Downloads/"/>
    </mc:Choice>
  </mc:AlternateContent>
  <xr:revisionPtr revIDLastSave="0" documentId="13_ncr:1_{E5D336FC-D4B5-E349-9B96-FB81BEEB777B}" xr6:coauthVersionLast="47" xr6:coauthVersionMax="47" xr10:uidLastSave="{00000000-0000-0000-0000-000000000000}"/>
  <bookViews>
    <workbookView xWindow="0" yWindow="620" windowWidth="28800" windowHeight="15980" xr2:uid="{00000000-000D-0000-FFFF-FFFF00000000}"/>
  </bookViews>
  <sheets>
    <sheet name="Resumen de artículos y servi..." sheetId="1" r:id="rId1"/>
    <sheet name="Elementos y servicios" sheetId="2" r:id="rId2"/>
    <sheet name="Ahorros de artículos" sheetId="3" r:id="rId3"/>
    <sheet name="Ahorros totales" sheetId="4" r:id="rId4"/>
    <sheet name="Formularios de línea de artí..." sheetId="5" r:id="rId5"/>
    <sheet name="Archivos adjuntos" sheetId="6" r:id="rId6"/>
  </sheets>
  <definedNames>
    <definedName name="_xlnm._FilterDatabase" localSheetId="2" hidden="1">'Ahorros de artículos'!$A$3:$Q$8</definedName>
    <definedName name="_xlnm._FilterDatabase" localSheetId="3" hidden="1">'Ahorros totales'!$A$3:$I$8</definedName>
    <definedName name="_xlnm._FilterDatabase" localSheetId="5" hidden="1">'Archivos adjuntos'!$A$3:$J$18</definedName>
    <definedName name="_xlnm._FilterDatabase" localSheetId="1" hidden="1">'Elementos y servicios'!$A$3:$AB$8</definedName>
    <definedName name="_xlnm._FilterDatabase" localSheetId="4" hidden="1">'Formularios de línea de artí...'!$A$3:$P$33</definedName>
    <definedName name="_xlnm._FilterDatabase" localSheetId="0" hidden="1">'Resumen de artículos y servi...'!$A$4:$I$24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E16" i="1"/>
  <c r="G16" i="1"/>
  <c r="G18" i="1" s="1"/>
  <c r="I18" i="1"/>
  <c r="H18" i="1"/>
  <c r="E18" i="1"/>
  <c r="G17" i="1"/>
  <c r="E17" i="1"/>
  <c r="I5" i="1"/>
  <c r="H5" i="1"/>
  <c r="G5" i="1"/>
  <c r="E5" i="1"/>
  <c r="I7" i="1"/>
  <c r="H7" i="1"/>
  <c r="G7" i="1"/>
  <c r="F7" i="1"/>
  <c r="F5" i="1" s="1"/>
  <c r="F17" i="1" s="1"/>
  <c r="F18" i="1" s="1"/>
  <c r="E7" i="1"/>
  <c r="U8" i="2"/>
  <c r="U7" i="2"/>
  <c r="U6" i="2"/>
  <c r="U5" i="2"/>
  <c r="U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tc={4E197BFC-5C89-7843-A4FB-2A2E674982BA}</author>
    <author>tc={4FDE3B40-3036-154A-9784-2D89C9AAAF87}</author>
  </authors>
  <commentList>
    <comment ref="H13" authorId="0" shapeId="0" xr:uid="{4E197BFC-5C89-7843-A4FB-2A2E674982BA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Ofrece una marca que no corresponde con lo requerido.</t>
      </text>
    </comment>
    <comment ref="I13" authorId="1" shapeId="0" xr:uid="{4FDE3B40-3036-154A-9784-2D89C9AAAF87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Ofrece una marca que no corresponde con lo requerido.</t>
      </text>
    </comment>
  </commentList>
</comments>
</file>

<file path=xl/sharedStrings.xml><?xml version="1.0" encoding="utf-8"?>
<sst xmlns="http://schemas.openxmlformats.org/spreadsheetml/2006/main" count="838" uniqueCount="220">
  <si>
    <t>{"start":true,"layout":"pivot","name":"buyer/response_lines_summary","locale":"es-MX"}</t>
  </si>
  <si>
    <t>{"row_column":true,"field_name":"item.name"}</t>
  </si>
  <si>
    <t>{"additional_field":true}</t>
  </si>
  <si>
    <t>Descripción del artículo (Texto)</t>
  </si>
  <si>
    <t>Categoría del campo</t>
  </si>
  <si>
    <t>Campo</t>
  </si>
  <si>
    <t>EQUIMED LTDA</t>
  </si>
  <si>
    <t>EXPERT INGENIERIA &amp; INSTRUMENTOS S. A. S.</t>
  </si>
  <si>
    <t>NVPLAB</t>
  </si>
  <si>
    <t>PROBETAS Y PIPETAS</t>
  </si>
  <si>
    <t>SINCROSLAB</t>
  </si>
  <si>
    <t>EQUIMED LTDA - #647659</t>
  </si>
  <si>
    <t>EXPERT INGENIERIA &amp; INSTRUMENTOS S. A. S. - #647622</t>
  </si>
  <si>
    <t>NVPLAB - #647795</t>
  </si>
  <si>
    <t>PROBETAS Y PIPETAS - #647628</t>
  </si>
  <si>
    <t>SINCROSLAB - #647743</t>
  </si>
  <si>
    <t>Respuesta del proveedor</t>
  </si>
  <si>
    <t>{"row":true,"field_name":"bid.price_amount","index":0,"values":{"lot.name":"","item.id":793843,"item.name":"TUBO DE ENSAYO EN BOROSILICATO CON BORDE LISO DE 25 MM X 150 MM CAP. 55 ML REF. 9820-25 / 14-957M (288 UND)"}}</t>
  </si>
  <si>
    <t>TUBO DE ENSAYO EN BOROSILICATO CON BORDE LISO DE 25 MM X 150 MM CAP. 55 ML REF. 9820-25 / 14-957M (288 UND)</t>
  </si>
  <si>
    <t>Campos de la respuesta del proveedor</t>
  </si>
  <si>
    <t>{"row":true,"field_name":"bid.price_currency","index":0,"values":{"lot.name":"","item.id":793843,"item.name":"TUBO DE ENSAYO EN BOROSILICATO CON BORDE LISO DE 25 MM X 150 MM CAP. 55 ML REF. 9820-25 / 14-957M (288 UND)"}}</t>
  </si>
  <si>
    <t>Moneda del precio de licitación</t>
  </si>
  <si>
    <t>COP</t>
  </si>
  <si>
    <t>{"row":true,"field_name":"bid.cost_formula","index":0,"values":{"lot.name":"","item.id":793843,"item.name":"TUBO DE ENSAYO EN BOROSILICATO CON BORDE LISO DE 25 MM X 150 MM CAP. 55 ML REF. 9820-25 / 14-957M (288 UND)"}}</t>
  </si>
  <si>
    <t>Coste total por unidad = Valor Unitario (Antes de Impuestos)</t>
  </si>
  <si>
    <t>{"row":true,"field_name":"bid.cost_elements.10040","index":0,"values":{"lot.name":"","item.id":793843,"item.name":"TUBO DE ENSAYO EN BOROSILICATO CON BORDE LISO DE 25 MM X 150 MM CAP. 55 ML REF. 9820-25 / 14-957M (288 UND)"}}</t>
  </si>
  <si>
    <t>Valor Unitario (Antes de Impuestos)</t>
  </si>
  <si>
    <t>{"row":true,"field_name":"bid.capacity","index":0,"values":{"lot.name":"","item.id":793843,"item.name":"TUBO DE ENSAYO EN BOROSILICATO CON BORDE LISO DE 25 MM X 150 MM CAP. 55 ML REF. 9820-25 / 14-957M (288 UND)"}}</t>
  </si>
  <si>
    <t>Capacidad</t>
  </si>
  <si>
    <t>{"row":true,"field_name":"bid.lead_time","index":0,"values":{"lot.name":"","item.id":793843,"item.name":"TUBO DE ENSAYO EN BOROSILICATO CON BORDE LISO DE 25 MM X 150 MM CAP. 55 ML REF. 9820-25 / 14-957M (288 UND)"}}</t>
  </si>
  <si>
    <t>Tiempo de entrega</t>
  </si>
  <si>
    <t>{"row":true,"field_name":"bid.supplier_item_name","index":0,"values":{"lot.name":"","item.id":793843,"item.name":"TUBO DE ENSAYO EN BOROSILICATO CON BORDE LISO DE 25 MM X 150 MM CAP. 55 ML REF. 9820-25 / 14-957M (288 UND)"}}</t>
  </si>
  <si>
    <t>Nombre del artículo del proveedor</t>
  </si>
  <si>
    <t>IVA 19%. Tubo de Ensayo en Vidrio. Borde Liso. de 25 X 150MM. CAP. 55 mL. Caja x 288 Uds. Marca: Pyrex. REF:9820-25</t>
  </si>
  <si>
    <t>TUBOS DE ENSAYO PYREX DE 55 ML, 25 X 150 MM</t>
  </si>
  <si>
    <t>PYREX 55mL Rimless Culture Tubes, 25x150mm</t>
  </si>
  <si>
    <t>Probetas y pipetas Ltda</t>
  </si>
  <si>
    <t>SINCROSLAB SAS</t>
  </si>
  <si>
    <t>{"row":true,"field_name":"bid.item_part_number","index":0,"values":{"lot.name":"","item.id":793843,"item.name":"TUBO DE ENSAYO EN BOROSILICATO CON BORDE LISO DE 25 MM X 150 MM CAP. 55 ML REF. 9820-25 / 14-957M (288 UND)"}}</t>
  </si>
  <si>
    <t>Número de pieza del artículo</t>
  </si>
  <si>
    <t>9820-25</t>
  </si>
  <si>
    <t>099.202.06</t>
  </si>
  <si>
    <t>{"row":true,"field_name":"bid.item_description","index":0,"values":{"lot.name":"","item.id":793843,"item.name":"TUBO DE ENSAYO EN BOROSILICATO CON BORDE LISO DE 25 MM X 150 MM CAP. 55 ML REF. 9820-25 / 14-957M (288 UND)"}}</t>
  </si>
  <si>
    <t>Descripción del artículo</t>
  </si>
  <si>
    <t>REF: 9820-25 TUBOS DE ENSAYO PYREX® DE 55 ML ESTÁN HECHOS DE TUBOS ESPECIALES PARA BRINDAR EL ESPESOR DE PARED ÓPTIMO, RESISTENTES AL CALOR Y QUÍMICAMENTE ESTABLES. ESTOS TUBOS DE 25X150 MM TIENEN UN PUNTO DE MARCADO BLANCO - PRESENTACIÓN CAJA X 288 UNIDADES</t>
  </si>
  <si>
    <t>PYREX 55mL Rimless Culture Tubes,
25x150mm. Caja x 288 und. Marca Pyrex</t>
  </si>
  <si>
    <t>Tubo Fondo redondo Vidrio borosilicato 3.3 Medidas (mm) 25 X 150 Capacidad (ml) 55</t>
  </si>
  <si>
    <t>TUBOS DE ENSAYO EN VIDRIO BOROSILICATO, Tubos con borde liso y con fondo redondeado resistentes al calor, resisten repetidas esterilizaciones sin cambiar de color. Se utiliza en los laboratorios para contener pequeñas muestras líquidas 25 X 150 Glassco (55ML) X 288 UNIDADES, ENTREGA SALVO VENTA PREVIA, QUEDAN POCAS UNIDADES.</t>
  </si>
  <si>
    <t>{"row":true,"field_name":"item.quantity","index":0,"values":{"lot.name":"","item.id":793843,"item.name":"TUBO DE ENSAYO EN BOROSILICATO CON BORDE LISO DE 25 MM X 150 MM CAP. 55 ML REF. 9820-25 / 14-957M (288 UND)"}}</t>
  </si>
  <si>
    <t>Campos de artículo / servicio</t>
  </si>
  <si>
    <t>Cantidad esperada</t>
  </si>
  <si>
    <t>{"row":true,"field_name":"item.uom","index":0,"values":{"lot.name":"","item.id":793843,"item.name":"TUBO DE ENSAYO EN BOROSILICATO CON BORDE LISO DE 25 MM X 150 MM CAP. 55 ML REF. 9820-25 / 14-957M (288 UND)"}}</t>
  </si>
  <si>
    <t>Unidad de medida</t>
  </si>
  <si>
    <t>UNDX288</t>
  </si>
  <si>
    <t>{"row":true,"field_name":"item.base_price","index":0,"values":{"lot.name":"","item.id":793843,"item.name":"TUBO DE ENSAYO EN BOROSILICATO CON BORDE LISO DE 25 MM X 150 MM CAP. 55 ML REF. 9820-25 / 14-957M (288 UND)"}}</t>
  </si>
  <si>
    <t>{"row":true,"field_name":"item.base_price_currency","index":0,"values":{"lot.name":"","item.id":793843,"item.name":"TUBO DE ENSAYO EN BOROSILICATO CON BORDE LISO DE 25 MM X 150 MM CAP. 55 ML REF. 9820-25 / 14-957M (288 UND)"}}</t>
  </si>
  <si>
    <t>{"row":true,"field_name":"item.need_by_date","index":0,"values":{"lot.name":"","item.id":793843,"item.name":"TUBO DE ENSAYO EN BOROSILICATO CON BORDE LISO DE 25 MM X 150 MM CAP. 55 ML REF. 9820-25 / 14-957M (288 UND)"}}</t>
  </si>
  <si>
    <t>{"row":true,"field_name":"easy_form_widget.33.176","index":0,"values":{"lot.name":"","item.id":793843,"item.name":"TUBO DE ENSAYO EN BOROSILICATO CON BORDE LISO DE 25 MM X 150 MM CAP. 55 ML REF. 9820-25 / 14-957M (288 UND)"}}</t>
  </si>
  <si>
    <t xml:space="preserve">ESPECIFICACIONES BIENES Y/O SERVICIOS. </t>
  </si>
  <si>
    <t>IVA %</t>
  </si>
  <si>
    <t>19%</t>
  </si>
  <si>
    <t>{"row":true,"field_name":"easy_form_widget.33.177","index":0,"values":{"lot.name":"","item.id":793843,"item.name":"TUBO DE ENSAYO EN BOROSILICATO CON BORDE LISO DE 25 MM X 150 MM CAP. 55 ML REF. 9820-25 / 14-957M (288 UND)"}}</t>
  </si>
  <si>
    <t>Forma de pago</t>
  </si>
  <si>
    <t>30 DIAS CALENDARIO</t>
  </si>
  <si>
    <t>30 días</t>
  </si>
  <si>
    <t>30 Días calendario</t>
  </si>
  <si>
    <t xml:space="preserve">30 dias </t>
  </si>
  <si>
    <t>30 dias</t>
  </si>
  <si>
    <t>{"row":true,"field_name":"easy_form_widget.33.178","index":0,"values":{"lot.name":"","item.id":793843,"item.name":"TUBO DE ENSAYO EN BOROSILICATO CON BORDE LISO DE 25 MM X 150 MM CAP. 55 ML REF. 9820-25 / 14-957M (288 UND)"}}</t>
  </si>
  <si>
    <t>¿Tiempo de entrega?</t>
  </si>
  <si>
    <t>90 Días calendario</t>
  </si>
  <si>
    <t>90 Días</t>
  </si>
  <si>
    <t>60 Días calendario</t>
  </si>
  <si>
    <t>Días calendario15</t>
  </si>
  <si>
    <t>10 Días calendario salvo venta 0 30 x importacion</t>
  </si>
  <si>
    <t>{"row":true,"field_name":"easy_form_widget.33.179","index":0,"values":{"lot.name":"","item.id":793843,"item.name":"TUBO DE ENSAYO EN BOROSILICATO CON BORDE LISO DE 25 MM X 150 MM CAP. 55 ML REF. 9820-25 / 14-957M (288 UND)"}}</t>
  </si>
  <si>
    <t>¿Validez de la oferta?</t>
  </si>
  <si>
    <t xml:space="preserve">30 Días calendario </t>
  </si>
  <si>
    <t xml:space="preserve"> 7 Días calendario </t>
  </si>
  <si>
    <t xml:space="preserve"> Días calendario </t>
  </si>
  <si>
    <t xml:space="preserve"> 30 DIAS Días calendario </t>
  </si>
  <si>
    <t>{"row":true,"field_name":"easy_form_widget.33.175","index":0,"values":{"lot.name":"","item.id":793843,"item.name":"TUBO DE ENSAYO EN BOROSILICATO CON BORDE LISO DE 25 MM X 150 MM CAP. 55 ML REF. 9820-25 / 14-957M (288 UND)"}}</t>
  </si>
  <si>
    <t>Salto de sección</t>
  </si>
  <si>
    <t>No se puede agregar o editar en Excel.</t>
  </si>
  <si>
    <t>{"row":true,"field_name":"easy_form_widget.33.180","index":0,"values":{"lot.name":"","item.id":793843,"item.name":"TUBO DE ENSAYO EN BOROSILICATO CON BORDE LISO DE 25 MM X 150 MM CAP. 55 ML REF. 9820-25 / 14-957M (288 UND)"}}</t>
  </si>
  <si>
    <t>{"start":true,"layout":"table","name":"buyer/response_lines","locale":"es-MX"}</t>
  </si>
  <si>
    <t>{"field_name":"response.id","offset":3}</t>
  </si>
  <si>
    <t>{"field_name":"supplier.name","offset":3}</t>
  </si>
  <si>
    <t>{"field_name":"response.name","offset":3}</t>
  </si>
  <si>
    <t>{"field_name":"response.submitted_at","offset":3}</t>
  </si>
  <si>
    <t>{"field_name":"lot.id","offset":3}</t>
  </si>
  <si>
    <t>{"field_name":"lot.name","offset":3}</t>
  </si>
  <si>
    <t>{"field_name":"item.id","offset":3}</t>
  </si>
  <si>
    <t>{"field_name":"item.name","offset":3}</t>
  </si>
  <si>
    <t>{"field_name":"lot.expected_quantity","offset":3}</t>
  </si>
  <si>
    <t>{"field_name":"lot.quantity_note","offset":3}</t>
  </si>
  <si>
    <t>{"field_name":"response_lot.id","offset":3}</t>
  </si>
  <si>
    <t>{"field_name":"response_lot.capacity","offset":3}</t>
  </si>
  <si>
    <t>{"field_name":"item.quantity","offset":3}</t>
  </si>
  <si>
    <t>{"field_name":"item.uom","offset":3}</t>
  </si>
  <si>
    <t>{"field_name":"item.base_price","offset":3}</t>
  </si>
  <si>
    <t>{"field_name":"item.base_price_currency","offset":3}</t>
  </si>
  <si>
    <t>{"field_name":"item.need_by_date","offset":3}</t>
  </si>
  <si>
    <t>{"field_name":"bid.id","offset":3}</t>
  </si>
  <si>
    <t>{"field_name":"bid.capacity","offset":3}</t>
  </si>
  <si>
    <t>{"field_name":"bid.price_amount","offset":3}</t>
  </si>
  <si>
    <t>{"field_name":"bid.price_currency","offset":3}</t>
  </si>
  <si>
    <t>{"field_name":"bid.cost_formula","offset":3}</t>
  </si>
  <si>
    <t>{"field_name":"bid.cost_elements.10040","offset":3}</t>
  </si>
  <si>
    <t>{"field_name":"bid.lead_time","offset":3}</t>
  </si>
  <si>
    <t>{"field_name":"bid.supplier_item_name","offset":3}</t>
  </si>
  <si>
    <t>{"field_name":"bid.item_part_number","offset":3}</t>
  </si>
  <si>
    <t>{"field_name":"bid.item_description","offset":3}</t>
  </si>
  <si>
    <t>Respuesta</t>
  </si>
  <si>
    <t>Lot</t>
  </si>
  <si>
    <t>Artículo / Servicio</t>
  </si>
  <si>
    <t>Campos del lote</t>
  </si>
  <si>
    <t>Campos de respuesta del lote</t>
  </si>
  <si>
    <t>ID de respuesta (Texto)</t>
  </si>
  <si>
    <t>Nombre del proveedor (Texto)</t>
  </si>
  <si>
    <t>Nombre de la respuesta (Texto)</t>
  </si>
  <si>
    <t>Enviado a las (Fecha)</t>
  </si>
  <si>
    <t>ID de lote (Texto)</t>
  </si>
  <si>
    <t>Nombre del lote (Texto)</t>
  </si>
  <si>
    <t>Id. del artículo (Texto)</t>
  </si>
  <si>
    <t>Cantidad esperada (Entero)</t>
  </si>
  <si>
    <t>Nota de cantidad (Texto)</t>
  </si>
  <si>
    <t>Id. de respuesta del lote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</si>
  <si>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</si>
  <si>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</si>
  <si>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</si>
  <si>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</si>
  <si>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</si>
  <si>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</si>
  <si>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</si>
  <si>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</si>
  <si>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</si>
  <si>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</si>
  <si>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Fórmula del coste (Texto)</t>
  </si>
  <si>
    <t>Valor Unitario (Antes de Impuestos) (Número)</t>
  </si>
  <si>
    <t>Tiempo de entrega (Entero)</t>
  </si>
  <si>
    <t>Nombre del artículo del proveedor (Texto)</t>
  </si>
  <si>
    <t>Número de pieza del artículo (Texto)</t>
  </si>
  <si>
    <t/>
  </si>
  <si>
    <t>{"start":true,"layout":"table","name":"buyer/item_savings","locale":"es-MX"}</t>
  </si>
  <si>
    <t>{"field_name":"response_line_savings.base_price","offset":3}</t>
  </si>
  <si>
    <t>{"field_name":"response_line_savings.bid_price","offset":3}</t>
  </si>
  <si>
    <t>{"field_name":"response_line_savings.amount","offset":3}</t>
  </si>
  <si>
    <t>{"field_name":"response_line_savings.percentage","offset":3}</t>
  </si>
  <si>
    <t>Ahorros de artículos</t>
  </si>
  <si>
    <t>Precio base unitario (COP) (Número)</t>
  </si>
  <si>
    <t>Precio unitario de licitación (COP) (Número)</t>
  </si>
  <si>
    <t>Ahorros totales (COP) (Número)</t>
  </si>
  <si>
    <t>Ahorros (Porcentaje)</t>
  </si>
  <si>
    <t>{"start":true,"layout":"table","name":"buyer/total_savings","locale":"es-MX"}</t>
  </si>
  <si>
    <t>{"field_name":"response_savings.base_price","offset":3}</t>
  </si>
  <si>
    <t>{"field_name":"response_savings.bid_price","offset":3}</t>
  </si>
  <si>
    <t>{"field_name":"response_savings.amount","offset":3}</t>
  </si>
  <si>
    <t>{"field_name":"response_savings.percentage","offset":3}</t>
  </si>
  <si>
    <t>Ahorros totales</t>
  </si>
  <si>
    <t>Precio base total (COP) (Número)</t>
  </si>
  <si>
    <t>Precio total de la licitación (COP) (Número)</t>
  </si>
  <si>
    <t>{"start":true,"layout":"table","name":"buyer/response_line_widget_responses","locale":"es-MX"}</t>
  </si>
  <si>
    <t>{"field_name":"easy_form.name","offset":3}</t>
  </si>
  <si>
    <t>{"field_name":"easy_form_widget.id","offset":3}</t>
  </si>
  <si>
    <t>{"field_name":"easy_form_widget.label","offset":3}</t>
  </si>
  <si>
    <t>{"field_name":"easy_form_widget.widget_type_for_integration","offset":3}</t>
  </si>
  <si>
    <t>{"field_name":"easy_form_widget.required","offset":3}</t>
  </si>
  <si>
    <t>{"field_name":"easy_form_widget_response.id","offset":3}</t>
  </si>
  <si>
    <t>{"field_name":"easy_form_widget_response.answer","offset":3}</t>
  </si>
  <si>
    <t>Formulario</t>
  </si>
  <si>
    <t>Campos de pregunta</t>
  </si>
  <si>
    <t>Campos de respuesta</t>
  </si>
  <si>
    <t>Nombre del formulario (Texto)</t>
  </si>
  <si>
    <t>ID de widget de formulario (Texto)</t>
  </si>
  <si>
    <t>Etiqueta (Texto)</t>
  </si>
  <si>
    <t>Tipo (Texto)</t>
  </si>
  <si>
    <t>obligatorio (Texto)</t>
  </si>
  <si>
    <t>Id. de respuesta del widget del formulario (Número)</t>
  </si>
  <si>
    <t>No</t>
  </si>
  <si>
    <t>Botones de opción</t>
  </si>
  <si>
    <t>Sí</t>
  </si>
  <si>
    <t>Campo de texto</t>
  </si>
  <si>
    <t>{"start":true,"layout":"table","name":"buyer/attachments","locale":"es-MX"}</t>
  </si>
  <si>
    <t>{"field_name":"attachment.id","offset":3}</t>
  </si>
  <si>
    <t>{"field_name":"attachment.name","offset":3}</t>
  </si>
  <si>
    <t>{"field_name":"attachment.instruction","offset":3}</t>
  </si>
  <si>
    <t>{"field_name":"attachment.file","offset":3}</t>
  </si>
  <si>
    <t>{"field_name":"attachment_response.file","offset":3}</t>
  </si>
  <si>
    <t>Archivo adjunto</t>
  </si>
  <si>
    <t>Campos de archivos adjuntos</t>
  </si>
  <si>
    <t>Respuesta de archivo adjunto</t>
  </si>
  <si>
    <t>ID de archivo adjunto (Texto)</t>
  </si>
  <si>
    <t>Nombre (Texto)</t>
  </si>
  <si>
    <t>Instrucciones (Texto)</t>
  </si>
  <si>
    <t>Archivo adjunto (Texto)</t>
  </si>
  <si>
    <t>Anexo de proveedores (Texto)</t>
  </si>
  <si>
    <t>COTIZACIÓN Y/O PROPUESTA COMERCIAL:</t>
  </si>
  <si>
    <t>Adjuntar la cotización y/o propuesta comercial con las especificaciones técnicas ofrecidas. Establecer las condiciones comerciales propuestas, tales como: i) forma de pago, ii) tiempo de entrega, iii) vigencia de la cotización y iv) lugar de entrega.
NOTA 1: Incluir el valor de envío o flete en el precio unitario del artículo. La adjudicación se podrá realizar de manera parcial.
NOTA 2: Si ofrece un producto alternativo u homólogo, por favor indicar la referencia/modelo y marca propuesta.</t>
  </si>
  <si>
    <t>Cotización_-_SO27291.pdf</t>
  </si>
  <si>
    <t>FICHA TÉCNICA DEL(LOS) ARTÍCULO(S):</t>
  </si>
  <si>
    <t>Por favor adjuntar la ficha técnica del(los) artículo(s) ofertado(s) en formato PDF, indicando claramente las especificaciones y demás información relevante para facilitar la verificación técnica.</t>
  </si>
  <si>
    <t>TUBO_DE_ENSAYO_EN_VIDRIO._BORDE_LISO-REF-9820-25.pdf</t>
  </si>
  <si>
    <t>¡INFORMACIÓN IMPORTANTE!</t>
  </si>
  <si>
    <t>Por favor tener en cuenta las siguientes recomendaciones para evitar inconvenientes durante la entrega en las instalaciones de AGROSAVIA:
1. El horario para recepción de artículos es de lunes a viernes de 8:00 a.m. a 3:00 p.m. (No se reciben artículos los sábados, domingos o festivos).
2. El cierre contable es el penúltimo día hábil del mes a las 12:00 m (aplica de enero a noviembre). Esta será la fecha límite para la recepción y trámite de facturas con fecha de expedición del mismo mes. Transcurrida la fecha y hora del cierre contable, no se recibirán facturas de venta. Se reanudará la recepción a partir del primer día hábil del mes siguiente.
3. Por favor tener en cuenta lo siguiente:
*CI TIBAITATÁ/SEDE CENTRAL: Se realizará la entrega del(los) artículo(s) con la factura radicada en el correo electrónico facturaelectronica@agrosavia.co.
*SEDES/CENTROS DE INVESTIGACIÓN NACIONAL: Se entregará la entrega del(los) artículo(s) con Remisión y se informará los datos de envío al correo jortegon@agrosavia.co o al celular 3188070779 para efectuar el seguimiento respectivo.</t>
  </si>
  <si>
    <t>Fechas_Cierre_Recepción_Facturas_2026_AGROSAVIA.png</t>
  </si>
  <si>
    <t>Cot._202602120011001SM0082_AGROSAVIA.pdf</t>
  </si>
  <si>
    <t>9800-25_TUBOS_DE_ENSAYO_PYREX®_DE_55_ML__25_ml_X150_mm__CORNING®.pdf</t>
  </si>
  <si>
    <t>Presupuesto_-_S03631.pdf</t>
  </si>
  <si>
    <t>9820-25___PYREX®_55_mL_Rimless_Culture_Tubes__25x150_mm___Corning.pdf</t>
  </si>
  <si>
    <t>21444-AGROSAVIA.pdf</t>
  </si>
  <si>
    <t>TUBOS.pdf</t>
  </si>
  <si>
    <t>139_AGROSAVIA_TIBAITATA.pdf</t>
  </si>
  <si>
    <t>FT_TUBO_ENSAYO_25_X_150_GLASSCO.jpg</t>
  </si>
  <si>
    <t>Subtotal del artículo</t>
  </si>
  <si>
    <t>Total del artículo</t>
  </si>
  <si>
    <t>Puntuación tiempo de entrega</t>
  </si>
  <si>
    <t>Puntuación menor valor</t>
  </si>
  <si>
    <t>Puntuación total del artículo</t>
  </si>
  <si>
    <t>Se adjudica por menor precio.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</si>
</sst>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yyyy/mm/dd\ hh:mm:ss"/>
    <numFmt numFmtId="165" formatCode="0.0"/>
  </numFmts>
  <fonts count="19" x14ac:knownFonts="1">
    <font>
      <sz val="11"/>
      <name val="Arial"/>
      <family val="1"/>
    </font>
    <font>
      <b/>
      <sz val="11"/>
      <color rgb="FFFFFFFF"/>
      <name val="Arial"/>
      <family val="1"/>
    </font>
    <font>
      <b/>
      <sz val="11"/>
      <color rgb="FFFFFFFF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6"/>
      <color rgb="FFFFFFFF"/>
      <name val="Arial"/>
      <family val="1"/>
    </font>
    <font>
      <sz val="11"/>
      <name val="Arial"/>
      <family val="1"/>
    </font>
    <font>
      <b/>
      <sz val="11"/>
      <color rgb="FF333333"/>
      <name val="Arial"/>
      <family val="2"/>
    </font>
    <font>
      <b/>
      <sz val="11"/>
      <name val="Arial"/>
      <family val="2"/>
    </font>
    <font>
      <b/>
      <sz val="12"/>
      <color rgb="FF333333"/>
      <name val="Arial"/>
      <family val="2"/>
    </font>
    <font>
      <b/>
      <sz val="12"/>
      <name val="Arial"/>
      <family val="2"/>
    </font>
    <font>
      <b/>
      <sz val="14"/>
      <color rgb="FF333333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8" fillId="0" borderId="0" applyFont="0" applyFill="0" applyBorder="0" applyAlignment="0" applyProtection="0"/>
  </cellStyleXfs>
  <cellXfs count="47"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5" xfId="0" applyBorder="1" applyAlignment="1">
      <alignment horizontal="left" wrapText="1"/>
    </xf>
    <xf numFmtId="0" fontId="5" fillId="7" borderId="0" xfId="0" applyFont="1" applyFill="1" applyAlignment="1">
      <alignment wrapText="1"/>
    </xf>
    <xf numFmtId="0" fontId="6" fillId="8" borderId="7" xfId="0" applyFont="1" applyFill="1" applyBorder="1" applyAlignment="1">
      <alignment wrapText="1"/>
    </xf>
    <xf numFmtId="0" fontId="7" fillId="9" borderId="9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164" fontId="0" fillId="0" borderId="0" xfId="0" applyNumberFormat="1"/>
    <xf numFmtId="1" fontId="0" fillId="0" borderId="0" xfId="0" applyNumberFormat="1"/>
    <xf numFmtId="9" fontId="0" fillId="0" borderId="0" xfId="0" applyNumberFormat="1"/>
    <xf numFmtId="0" fontId="3" fillId="7" borderId="0" xfId="0" applyFont="1" applyFill="1" applyAlignment="1">
      <alignment wrapText="1"/>
    </xf>
    <xf numFmtId="0" fontId="9" fillId="7" borderId="0" xfId="0" applyFont="1" applyFill="1" applyAlignment="1">
      <alignment wrapText="1"/>
    </xf>
    <xf numFmtId="0" fontId="10" fillId="0" borderId="5" xfId="0" applyFont="1" applyBorder="1" applyAlignment="1">
      <alignment horizontal="left" wrapText="1"/>
    </xf>
    <xf numFmtId="0" fontId="11" fillId="7" borderId="0" xfId="0" applyFont="1" applyFill="1" applyAlignment="1">
      <alignment wrapText="1"/>
    </xf>
    <xf numFmtId="0" fontId="13" fillId="6" borderId="0" xfId="0" applyFont="1" applyFill="1" applyAlignment="1">
      <alignment wrapText="1"/>
    </xf>
    <xf numFmtId="42" fontId="14" fillId="0" borderId="5" xfId="1" applyFont="1" applyBorder="1" applyAlignment="1">
      <alignment horizontal="left" wrapText="1"/>
    </xf>
    <xf numFmtId="42" fontId="12" fillId="0" borderId="5" xfId="1" applyFont="1" applyBorder="1" applyAlignment="1">
      <alignment horizontal="left" wrapText="1"/>
    </xf>
    <xf numFmtId="42" fontId="0" fillId="0" borderId="5" xfId="1" applyFont="1" applyBorder="1" applyAlignment="1">
      <alignment horizontal="left" wrapText="1"/>
    </xf>
    <xf numFmtId="1" fontId="10" fillId="0" borderId="6" xfId="0" applyNumberFormat="1" applyFont="1" applyBorder="1" applyAlignment="1">
      <alignment horizontal="left" wrapText="1"/>
    </xf>
    <xf numFmtId="165" fontId="0" fillId="0" borderId="5" xfId="0" applyNumberFormat="1" applyBorder="1" applyAlignment="1">
      <alignment horizontal="left" wrapText="1"/>
    </xf>
    <xf numFmtId="0" fontId="9" fillId="8" borderId="7" xfId="0" applyFont="1" applyFill="1" applyBorder="1" applyAlignment="1">
      <alignment wrapText="1"/>
    </xf>
    <xf numFmtId="165" fontId="10" fillId="0" borderId="8" xfId="0" applyNumberFormat="1" applyFont="1" applyBorder="1" applyAlignment="1">
      <alignment horizontal="left" wrapText="1"/>
    </xf>
    <xf numFmtId="42" fontId="14" fillId="10" borderId="5" xfId="1" applyFont="1" applyFill="1" applyBorder="1" applyAlignment="1">
      <alignment horizontal="left" wrapText="1"/>
    </xf>
    <xf numFmtId="0" fontId="0" fillId="10" borderId="5" xfId="0" applyFill="1" applyBorder="1" applyAlignment="1">
      <alignment horizontal="left" wrapText="1"/>
    </xf>
    <xf numFmtId="42" fontId="12" fillId="10" borderId="5" xfId="1" applyFont="1" applyFill="1" applyBorder="1" applyAlignment="1">
      <alignment horizontal="left" wrapText="1"/>
    </xf>
    <xf numFmtId="42" fontId="0" fillId="10" borderId="5" xfId="1" applyFont="1" applyFill="1" applyBorder="1" applyAlignment="1">
      <alignment horizontal="left" wrapText="1"/>
    </xf>
    <xf numFmtId="1" fontId="10" fillId="10" borderId="6" xfId="0" applyNumberFormat="1" applyFont="1" applyFill="1" applyBorder="1" applyAlignment="1">
      <alignment horizontal="left" wrapText="1"/>
    </xf>
    <xf numFmtId="165" fontId="0" fillId="10" borderId="5" xfId="0" applyNumberFormat="1" applyFill="1" applyBorder="1" applyAlignment="1">
      <alignment horizontal="left" wrapText="1"/>
    </xf>
    <xf numFmtId="165" fontId="10" fillId="10" borderId="8" xfId="0" applyNumberFormat="1" applyFont="1" applyFill="1" applyBorder="1" applyAlignment="1">
      <alignment horizontal="left" wrapText="1"/>
    </xf>
    <xf numFmtId="0" fontId="10" fillId="10" borderId="5" xfId="0" applyFont="1" applyFill="1" applyBorder="1" applyAlignment="1">
      <alignment horizontal="left" wrapText="1"/>
    </xf>
    <xf numFmtId="42" fontId="15" fillId="0" borderId="5" xfId="1" applyFont="1" applyFill="1" applyBorder="1" applyAlignment="1">
      <alignment horizontal="left" wrapText="1"/>
    </xf>
    <xf numFmtId="0" fontId="16" fillId="0" borderId="5" xfId="0" applyFont="1" applyBorder="1" applyAlignment="1">
      <alignment horizontal="left" wrapText="1"/>
    </xf>
    <xf numFmtId="42" fontId="17" fillId="0" borderId="5" xfId="1" applyFont="1" applyFill="1" applyBorder="1" applyAlignment="1">
      <alignment horizontal="left" wrapText="1"/>
    </xf>
    <xf numFmtId="42" fontId="16" fillId="0" borderId="5" xfId="1" applyFont="1" applyFill="1" applyBorder="1" applyAlignment="1">
      <alignment horizontal="left" wrapText="1"/>
    </xf>
    <xf numFmtId="1" fontId="18" fillId="0" borderId="6" xfId="0" applyNumberFormat="1" applyFont="1" applyBorder="1" applyAlignment="1">
      <alignment horizontal="left" wrapText="1"/>
    </xf>
    <xf numFmtId="165" fontId="16" fillId="0" borderId="5" xfId="0" applyNumberFormat="1" applyFont="1" applyBorder="1" applyAlignment="1">
      <alignment horizontal="left" wrapText="1"/>
    </xf>
    <xf numFmtId="165" fontId="18" fillId="0" borderId="8" xfId="0" applyNumberFormat="1" applyFont="1" applyBorder="1" applyAlignment="1">
      <alignment horizontal="left" wrapText="1"/>
    </xf>
    <xf numFmtId="0" fontId="18" fillId="0" borderId="5" xfId="0" applyFont="1" applyBorder="1" applyAlignment="1">
      <alignment horizontal="left" wrapText="1"/>
    </xf>
    <xf numFmtId="42" fontId="15" fillId="0" borderId="5" xfId="1" applyFont="1" applyBorder="1" applyAlignment="1">
      <alignment horizontal="left" wrapText="1"/>
    </xf>
    <xf numFmtId="42" fontId="17" fillId="0" borderId="5" xfId="1" applyFont="1" applyBorder="1" applyAlignment="1">
      <alignment horizontal="left" wrapText="1"/>
    </xf>
    <xf numFmtId="42" fontId="16" fillId="0" borderId="5" xfId="1" applyFont="1" applyBorder="1" applyAlignment="1">
      <alignment horizontal="left" wrapText="1"/>
    </xf>
    <xf numFmtId="0" fontId="0" fillId="10" borderId="10" xfId="0" applyFill="1" applyBorder="1"/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7" fillId="9" borderId="9" xfId="0" applyFont="1" applyFill="1" applyBorder="1" applyAlignment="1">
      <alignment wrapText="1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SÉ ERNESTO ORTEGÓN SÁNCHEZ" id="{19075E11-EFD4-8444-9F83-773920309FFB}" userId="S::jortegon@agrosavia.co::be358f70-75f4-4a18-b6b2-97a0a1cc2ad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13" dT="2026-05-15T17:40:23.66" personId="{19075E11-EFD4-8444-9F83-773920309FFB}" id="{4E197BFC-5C89-7843-A4FB-2A2E674982BA}">
    <text>Ofrece una marca que no corresponde con lo requerido.</text>
  </threadedComment>
  <threadedComment ref="I13" dT="2026-05-15T17:09:58.17" personId="{19075E11-EFD4-8444-9F83-773920309FFB}" id="{4FDE3B40-3036-154A-9784-2D89C9AAAF87}">
    <text>Ofrece una marca que no corresponde con lo requerido.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showGridLines="0" tabSelected="1" showWhiteSpace="0" topLeftCell="B2" workbookViewId="0">
      <selection activeCell="B2" sqref="B2:B4"/>
    </sheetView>
  </sheetViews>
  <sheetFormatPr baseColWidth="10" defaultColWidth="8.83203125" defaultRowHeight="14" x14ac:dyDescent="0.15"/>
  <cols>
    <col min="1" max="1" width="251.83203125" hidden="1" bestFit="1" customWidth="1"/>
    <col min="2" max="2" width="111.83203125" bestFit="1" customWidth="1"/>
    <col min="3" max="3" width="41.1640625" hidden="1" customWidth="1"/>
    <col min="4" max="4" width="30.5" bestFit="1" customWidth="1"/>
    <col min="5" max="9" width="80.83203125" customWidth="1"/>
    <col min="10" max="14" width="30.83203125" bestFit="1" customWidth="1"/>
  </cols>
  <sheetData>
    <row r="1" spans="1:14" hidden="1" x14ac:dyDescent="0.15">
      <c r="A1" t="s">
        <v>0</v>
      </c>
      <c r="B1" t="s">
        <v>1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  <c r="K1" t="s">
        <v>2</v>
      </c>
      <c r="L1" t="s">
        <v>2</v>
      </c>
      <c r="M1" t="s">
        <v>2</v>
      </c>
      <c r="N1" t="s">
        <v>2</v>
      </c>
    </row>
    <row r="2" spans="1:14" ht="15" x14ac:dyDescent="0.15">
      <c r="A2" s="42"/>
      <c r="B2" s="43" t="s">
        <v>3</v>
      </c>
      <c r="C2" s="43" t="s">
        <v>4</v>
      </c>
      <c r="D2" s="43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</row>
    <row r="3" spans="1:14" ht="15" x14ac:dyDescent="0.15">
      <c r="A3" s="42"/>
      <c r="B3" s="43" t="s">
        <v>3</v>
      </c>
      <c r="C3" s="43" t="s">
        <v>4</v>
      </c>
      <c r="D3" s="43" t="s">
        <v>5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</row>
    <row r="4" spans="1:14" ht="15" x14ac:dyDescent="0.15">
      <c r="A4" s="42"/>
      <c r="B4" s="43" t="s">
        <v>3</v>
      </c>
      <c r="C4" s="43" t="s">
        <v>4</v>
      </c>
      <c r="D4" s="43" t="s">
        <v>5</v>
      </c>
      <c r="E4" s="1" t="s">
        <v>16</v>
      </c>
      <c r="F4" s="1" t="s">
        <v>16</v>
      </c>
      <c r="G4" s="1" t="s">
        <v>16</v>
      </c>
      <c r="H4" s="1" t="s">
        <v>16</v>
      </c>
      <c r="I4" s="1" t="s">
        <v>16</v>
      </c>
    </row>
    <row r="5" spans="1:14" ht="19" x14ac:dyDescent="0.2">
      <c r="A5" t="s">
        <v>17</v>
      </c>
      <c r="B5" s="44" t="s">
        <v>18</v>
      </c>
      <c r="C5" s="45" t="s">
        <v>19</v>
      </c>
      <c r="D5" s="14" t="s">
        <v>215</v>
      </c>
      <c r="E5" s="15">
        <f>(E7*E19)+E7</f>
        <v>6902000</v>
      </c>
      <c r="F5" s="22">
        <f t="shared" ref="F5:I5" si="0">(F7*F19)+F7</f>
        <v>5180403.2</v>
      </c>
      <c r="G5" s="15">
        <f t="shared" si="0"/>
        <v>5440680</v>
      </c>
      <c r="H5" s="38">
        <f t="shared" si="0"/>
        <v>7539840</v>
      </c>
      <c r="I5" s="30">
        <f t="shared" si="0"/>
        <v>3454617.6000000001</v>
      </c>
    </row>
    <row r="6" spans="1:14" ht="15" x14ac:dyDescent="0.15">
      <c r="A6" t="s">
        <v>20</v>
      </c>
      <c r="B6" s="44" t="s">
        <v>18</v>
      </c>
      <c r="C6" s="45" t="s">
        <v>19</v>
      </c>
      <c r="D6" s="3" t="s">
        <v>21</v>
      </c>
      <c r="E6" s="2" t="s">
        <v>22</v>
      </c>
      <c r="F6" s="23" t="s">
        <v>22</v>
      </c>
      <c r="G6" s="2" t="s">
        <v>22</v>
      </c>
      <c r="H6" s="31" t="s">
        <v>22</v>
      </c>
      <c r="I6" s="31" t="s">
        <v>22</v>
      </c>
    </row>
    <row r="7" spans="1:14" ht="17" x14ac:dyDescent="0.2">
      <c r="A7" t="s">
        <v>23</v>
      </c>
      <c r="B7" s="44" t="s">
        <v>18</v>
      </c>
      <c r="C7" s="45" t="s">
        <v>19</v>
      </c>
      <c r="D7" s="13" t="s">
        <v>214</v>
      </c>
      <c r="E7" s="16">
        <f>E8*E14</f>
        <v>5800000</v>
      </c>
      <c r="F7" s="24">
        <f t="shared" ref="F7:I7" si="1">F8*F14</f>
        <v>4353280</v>
      </c>
      <c r="G7" s="16">
        <f t="shared" si="1"/>
        <v>4572000</v>
      </c>
      <c r="H7" s="39">
        <f t="shared" si="1"/>
        <v>6336000</v>
      </c>
      <c r="I7" s="32">
        <f t="shared" si="1"/>
        <v>2903040</v>
      </c>
    </row>
    <row r="8" spans="1:14" ht="15" x14ac:dyDescent="0.15">
      <c r="A8" t="s">
        <v>25</v>
      </c>
      <c r="B8" s="44" t="s">
        <v>18</v>
      </c>
      <c r="C8" s="45" t="s">
        <v>19</v>
      </c>
      <c r="D8" s="3" t="s">
        <v>26</v>
      </c>
      <c r="E8" s="17">
        <v>2900000</v>
      </c>
      <c r="F8" s="25">
        <v>2176640</v>
      </c>
      <c r="G8" s="17">
        <v>2286000</v>
      </c>
      <c r="H8" s="40">
        <v>3168000</v>
      </c>
      <c r="I8" s="33">
        <v>1451520</v>
      </c>
    </row>
    <row r="9" spans="1:14" ht="15" x14ac:dyDescent="0.15">
      <c r="A9" t="s">
        <v>27</v>
      </c>
      <c r="B9" s="44" t="s">
        <v>18</v>
      </c>
      <c r="C9" s="45" t="s">
        <v>19</v>
      </c>
      <c r="D9" s="3" t="s">
        <v>28</v>
      </c>
      <c r="E9" s="2">
        <v>2</v>
      </c>
      <c r="F9" s="23">
        <v>2</v>
      </c>
      <c r="G9" s="2">
        <v>2</v>
      </c>
      <c r="H9" s="31">
        <v>2</v>
      </c>
      <c r="I9" s="31">
        <v>2</v>
      </c>
    </row>
    <row r="10" spans="1:14" ht="15" x14ac:dyDescent="0.15">
      <c r="A10" t="s">
        <v>29</v>
      </c>
      <c r="B10" s="44" t="s">
        <v>18</v>
      </c>
      <c r="C10" s="45" t="s">
        <v>19</v>
      </c>
      <c r="D10" s="11" t="s">
        <v>30</v>
      </c>
      <c r="E10" s="18">
        <v>90</v>
      </c>
      <c r="F10" s="26">
        <v>90</v>
      </c>
      <c r="G10" s="18">
        <v>60</v>
      </c>
      <c r="H10" s="34">
        <v>15</v>
      </c>
      <c r="I10" s="34">
        <v>10</v>
      </c>
    </row>
    <row r="11" spans="1:14" ht="30" x14ac:dyDescent="0.15">
      <c r="A11" t="s">
        <v>31</v>
      </c>
      <c r="B11" s="44" t="s">
        <v>18</v>
      </c>
      <c r="C11" s="45" t="s">
        <v>19</v>
      </c>
      <c r="D11" s="3" t="s">
        <v>32</v>
      </c>
      <c r="E11" s="2" t="s">
        <v>33</v>
      </c>
      <c r="F11" s="23" t="s">
        <v>34</v>
      </c>
      <c r="G11" s="2" t="s">
        <v>35</v>
      </c>
      <c r="H11" s="31" t="s">
        <v>36</v>
      </c>
      <c r="I11" s="31" t="s">
        <v>37</v>
      </c>
    </row>
    <row r="12" spans="1:14" ht="15" x14ac:dyDescent="0.15">
      <c r="A12" t="s">
        <v>38</v>
      </c>
      <c r="B12" s="44" t="s">
        <v>18</v>
      </c>
      <c r="C12" s="45" t="s">
        <v>19</v>
      </c>
      <c r="D12" s="3" t="s">
        <v>39</v>
      </c>
      <c r="E12" s="2"/>
      <c r="F12" s="23">
        <v>2</v>
      </c>
      <c r="G12" s="2" t="s">
        <v>40</v>
      </c>
      <c r="H12" s="31" t="s">
        <v>41</v>
      </c>
      <c r="I12" s="31"/>
    </row>
    <row r="13" spans="1:14" ht="60" x14ac:dyDescent="0.15">
      <c r="A13" t="s">
        <v>42</v>
      </c>
      <c r="B13" s="44" t="s">
        <v>18</v>
      </c>
      <c r="C13" s="45" t="s">
        <v>19</v>
      </c>
      <c r="D13" s="4" t="s">
        <v>43</v>
      </c>
      <c r="E13" s="2" t="s">
        <v>33</v>
      </c>
      <c r="F13" s="23" t="s">
        <v>44</v>
      </c>
      <c r="G13" s="2" t="s">
        <v>45</v>
      </c>
      <c r="H13" s="31" t="s">
        <v>46</v>
      </c>
      <c r="I13" s="31" t="s">
        <v>47</v>
      </c>
    </row>
    <row r="14" spans="1:14" ht="15" x14ac:dyDescent="0.15">
      <c r="A14" t="s">
        <v>48</v>
      </c>
      <c r="B14" s="44" t="s">
        <v>18</v>
      </c>
      <c r="C14" s="45" t="s">
        <v>49</v>
      </c>
      <c r="D14" s="3" t="s">
        <v>50</v>
      </c>
      <c r="E14" s="2">
        <v>2</v>
      </c>
      <c r="F14" s="23">
        <v>2</v>
      </c>
      <c r="G14" s="2">
        <v>2</v>
      </c>
      <c r="H14" s="31">
        <v>2</v>
      </c>
      <c r="I14" s="31">
        <v>2</v>
      </c>
    </row>
    <row r="15" spans="1:14" ht="15" x14ac:dyDescent="0.15">
      <c r="A15" t="s">
        <v>51</v>
      </c>
      <c r="B15" s="44" t="s">
        <v>18</v>
      </c>
      <c r="C15" s="45" t="s">
        <v>49</v>
      </c>
      <c r="D15" s="3" t="s">
        <v>52</v>
      </c>
      <c r="E15" s="2" t="s">
        <v>53</v>
      </c>
      <c r="F15" s="23" t="s">
        <v>53</v>
      </c>
      <c r="G15" s="2" t="s">
        <v>53</v>
      </c>
      <c r="H15" s="31" t="s">
        <v>53</v>
      </c>
      <c r="I15" s="31" t="s">
        <v>53</v>
      </c>
    </row>
    <row r="16" spans="1:14" ht="15" x14ac:dyDescent="0.15">
      <c r="A16" t="s">
        <v>54</v>
      </c>
      <c r="B16" s="44" t="s">
        <v>18</v>
      </c>
      <c r="C16" s="45" t="s">
        <v>49</v>
      </c>
      <c r="D16" s="10" t="s">
        <v>216</v>
      </c>
      <c r="E16" s="19">
        <f t="shared" ref="E16:F16" si="2">($G$10*5)/E10</f>
        <v>3.3333333333333335</v>
      </c>
      <c r="F16" s="27">
        <f t="shared" si="2"/>
        <v>3.3333333333333335</v>
      </c>
      <c r="G16" s="19">
        <f>($G$10*5)/G10</f>
        <v>5</v>
      </c>
      <c r="H16" s="35">
        <v>0</v>
      </c>
      <c r="I16" s="35">
        <v>0</v>
      </c>
    </row>
    <row r="17" spans="1:9" ht="15" x14ac:dyDescent="0.15">
      <c r="A17" t="s">
        <v>55</v>
      </c>
      <c r="B17" s="44" t="s">
        <v>18</v>
      </c>
      <c r="C17" s="45" t="s">
        <v>49</v>
      </c>
      <c r="D17" s="10" t="s">
        <v>217</v>
      </c>
      <c r="E17" s="19">
        <f t="shared" ref="E17:H17" si="3">($I$5*10)/E5</f>
        <v>5.0052413793103447</v>
      </c>
      <c r="F17" s="27">
        <f t="shared" si="3"/>
        <v>6.668626874448691</v>
      </c>
      <c r="G17" s="19">
        <f t="shared" si="3"/>
        <v>6.3496062992125983</v>
      </c>
      <c r="H17" s="35">
        <v>0</v>
      </c>
      <c r="I17" s="35">
        <v>0</v>
      </c>
    </row>
    <row r="18" spans="1:9" ht="15" x14ac:dyDescent="0.15">
      <c r="A18" t="s">
        <v>56</v>
      </c>
      <c r="B18" s="44" t="s">
        <v>18</v>
      </c>
      <c r="C18" s="45" t="s">
        <v>49</v>
      </c>
      <c r="D18" s="20" t="s">
        <v>218</v>
      </c>
      <c r="E18" s="21">
        <f>E16+E17</f>
        <v>8.3385747126436787</v>
      </c>
      <c r="F18" s="28">
        <f t="shared" ref="F18:I18" si="4">F16+F17</f>
        <v>10.001960207782025</v>
      </c>
      <c r="G18" s="21">
        <f t="shared" si="4"/>
        <v>11.349606299212599</v>
      </c>
      <c r="H18" s="36">
        <f t="shared" si="4"/>
        <v>0</v>
      </c>
      <c r="I18" s="36">
        <f t="shared" si="4"/>
        <v>0</v>
      </c>
    </row>
    <row r="19" spans="1:9" ht="15" x14ac:dyDescent="0.15">
      <c r="A19" t="s">
        <v>57</v>
      </c>
      <c r="B19" s="44" t="s">
        <v>18</v>
      </c>
      <c r="C19" s="45" t="s">
        <v>58</v>
      </c>
      <c r="D19" s="3" t="s">
        <v>59</v>
      </c>
      <c r="E19" s="2" t="s">
        <v>60</v>
      </c>
      <c r="F19" s="23" t="s">
        <v>60</v>
      </c>
      <c r="G19" s="2" t="s">
        <v>60</v>
      </c>
      <c r="H19" s="31" t="s">
        <v>60</v>
      </c>
      <c r="I19" s="31" t="s">
        <v>60</v>
      </c>
    </row>
    <row r="20" spans="1:9" ht="15" x14ac:dyDescent="0.15">
      <c r="A20" t="s">
        <v>61</v>
      </c>
      <c r="B20" s="44" t="s">
        <v>18</v>
      </c>
      <c r="C20" s="45" t="s">
        <v>58</v>
      </c>
      <c r="D20" s="3" t="s">
        <v>62</v>
      </c>
      <c r="E20" s="2" t="s">
        <v>63</v>
      </c>
      <c r="F20" s="23" t="s">
        <v>64</v>
      </c>
      <c r="G20" s="2" t="s">
        <v>65</v>
      </c>
      <c r="H20" s="31" t="s">
        <v>66</v>
      </c>
      <c r="I20" s="31" t="s">
        <v>67</v>
      </c>
    </row>
    <row r="21" spans="1:9" ht="15" x14ac:dyDescent="0.15">
      <c r="A21" t="s">
        <v>68</v>
      </c>
      <c r="B21" s="44" t="s">
        <v>18</v>
      </c>
      <c r="C21" s="45" t="s">
        <v>58</v>
      </c>
      <c r="D21" s="11" t="s">
        <v>69</v>
      </c>
      <c r="E21" s="12" t="s">
        <v>70</v>
      </c>
      <c r="F21" s="29" t="s">
        <v>71</v>
      </c>
      <c r="G21" s="12" t="s">
        <v>72</v>
      </c>
      <c r="H21" s="37" t="s">
        <v>73</v>
      </c>
      <c r="I21" s="37" t="s">
        <v>74</v>
      </c>
    </row>
    <row r="22" spans="1:9" ht="15" x14ac:dyDescent="0.15">
      <c r="A22" t="s">
        <v>75</v>
      </c>
      <c r="B22" s="44" t="s">
        <v>18</v>
      </c>
      <c r="C22" s="45" t="s">
        <v>58</v>
      </c>
      <c r="D22" s="3" t="s">
        <v>76</v>
      </c>
      <c r="E22" s="2" t="s">
        <v>77</v>
      </c>
      <c r="F22" s="23" t="s">
        <v>78</v>
      </c>
      <c r="G22" s="2" t="s">
        <v>77</v>
      </c>
      <c r="H22" s="31" t="s">
        <v>79</v>
      </c>
      <c r="I22" s="31" t="s">
        <v>80</v>
      </c>
    </row>
    <row r="23" spans="1:9" ht="15" x14ac:dyDescent="0.15">
      <c r="A23" t="s">
        <v>81</v>
      </c>
      <c r="B23" s="44" t="s">
        <v>18</v>
      </c>
      <c r="C23" s="45" t="s">
        <v>58</v>
      </c>
      <c r="D23" s="3" t="s">
        <v>82</v>
      </c>
      <c r="E23" s="2"/>
      <c r="F23" s="23"/>
      <c r="G23" s="2"/>
      <c r="H23" s="31" t="s">
        <v>83</v>
      </c>
      <c r="I23" s="31"/>
    </row>
    <row r="24" spans="1:9" ht="15" x14ac:dyDescent="0.15">
      <c r="A24" t="s">
        <v>84</v>
      </c>
      <c r="B24" s="44" t="s">
        <v>18</v>
      </c>
      <c r="C24" s="45" t="s">
        <v>58</v>
      </c>
      <c r="D24" s="4" t="s">
        <v>82</v>
      </c>
      <c r="E24" s="2"/>
      <c r="F24" s="23"/>
      <c r="G24" s="2"/>
      <c r="H24" s="31" t="s">
        <v>83</v>
      </c>
      <c r="I24" s="31"/>
    </row>
    <row r="26" spans="1:9" x14ac:dyDescent="0.15">
      <c r="F26" s="41" t="s">
        <v>219</v>
      </c>
    </row>
  </sheetData>
  <autoFilter ref="A4:I24" xr:uid="{00000000-0009-0000-0000-000000000000}"/>
  <mergeCells count="8">
    <mergeCell ref="A2:A4"/>
    <mergeCell ref="B2:B4"/>
    <mergeCell ref="C2:C4"/>
    <mergeCell ref="D2:D4"/>
    <mergeCell ref="B5:B24"/>
    <mergeCell ref="C5:C13"/>
    <mergeCell ref="C14:C18"/>
    <mergeCell ref="C19:C24"/>
  </mergeCells>
  <pageMargins left="0.75" right="0.75" top="1" bottom="1" header="0.5" footer="0.5"/>
  <pageSetup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8.33203125" bestFit="1" customWidth="1"/>
    <col min="4" max="4" width="59.33203125" bestFit="1" customWidth="1"/>
    <col min="5" max="5" width="30.83203125" bestFit="1" customWidth="1"/>
    <col min="6" max="8" width="20" hidden="1" bestFit="1" customWidth="1"/>
    <col min="9" max="9" width="121" bestFit="1" customWidth="1"/>
    <col min="10" max="13" width="20" hidden="1" bestFit="1" customWidth="1"/>
    <col min="14" max="17" width="20" bestFit="1" customWidth="1"/>
    <col min="18" max="18" width="30.83203125" bestFit="1" customWidth="1"/>
    <col min="19" max="19" width="20" hidden="1" bestFit="1" customWidth="1"/>
    <col min="20" max="22" width="20" bestFit="1" customWidth="1"/>
    <col min="23" max="23" width="69.33203125" bestFit="1" customWidth="1"/>
    <col min="24" max="25" width="20" bestFit="1" customWidth="1"/>
    <col min="26" max="26" width="129.83203125" bestFit="1" customWidth="1"/>
    <col min="27" max="27" width="20" bestFit="1" customWidth="1"/>
    <col min="28" max="28" width="255" bestFit="1" customWidth="1"/>
  </cols>
  <sheetData>
    <row r="1" spans="1:28" hidden="1" x14ac:dyDescent="0.1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</row>
    <row r="2" spans="1:28" ht="20" x14ac:dyDescent="0.2">
      <c r="A2" s="5"/>
      <c r="B2" s="46" t="s">
        <v>113</v>
      </c>
      <c r="C2" s="46" t="s">
        <v>113</v>
      </c>
      <c r="D2" s="46" t="s">
        <v>113</v>
      </c>
      <c r="E2" s="46" t="s">
        <v>113</v>
      </c>
      <c r="F2" s="46" t="s">
        <v>114</v>
      </c>
      <c r="G2" s="46" t="s">
        <v>114</v>
      </c>
      <c r="H2" s="46" t="s">
        <v>115</v>
      </c>
      <c r="I2" s="46" t="s">
        <v>115</v>
      </c>
      <c r="J2" s="46" t="s">
        <v>116</v>
      </c>
      <c r="K2" s="46" t="s">
        <v>116</v>
      </c>
      <c r="L2" s="46" t="s">
        <v>117</v>
      </c>
      <c r="M2" s="46" t="s">
        <v>117</v>
      </c>
      <c r="N2" s="46" t="s">
        <v>49</v>
      </c>
      <c r="O2" s="46" t="s">
        <v>49</v>
      </c>
      <c r="P2" s="46" t="s">
        <v>49</v>
      </c>
      <c r="Q2" s="46" t="s">
        <v>49</v>
      </c>
      <c r="R2" s="46" t="s">
        <v>49</v>
      </c>
      <c r="S2" s="46" t="s">
        <v>19</v>
      </c>
      <c r="T2" s="46" t="s">
        <v>19</v>
      </c>
      <c r="U2" s="46" t="s">
        <v>19</v>
      </c>
      <c r="V2" s="46" t="s">
        <v>19</v>
      </c>
      <c r="W2" s="46" t="s">
        <v>19</v>
      </c>
      <c r="X2" s="46" t="s">
        <v>19</v>
      </c>
      <c r="Y2" s="46" t="s">
        <v>19</v>
      </c>
      <c r="Z2" s="46" t="s">
        <v>19</v>
      </c>
      <c r="AA2" s="46" t="s">
        <v>19</v>
      </c>
      <c r="AB2" s="46" t="s">
        <v>19</v>
      </c>
    </row>
    <row r="3" spans="1:28" ht="60" x14ac:dyDescent="0.15">
      <c r="A3" s="1"/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3</v>
      </c>
      <c r="J3" s="1" t="s">
        <v>125</v>
      </c>
      <c r="K3" s="1" t="s">
        <v>126</v>
      </c>
      <c r="L3" s="1" t="s">
        <v>127</v>
      </c>
      <c r="M3" s="1" t="s">
        <v>128</v>
      </c>
      <c r="N3" s="1" t="s">
        <v>129</v>
      </c>
      <c r="O3" s="1" t="s">
        <v>130</v>
      </c>
      <c r="P3" s="1" t="s">
        <v>131</v>
      </c>
      <c r="Q3" s="1" t="s">
        <v>132</v>
      </c>
      <c r="R3" s="1" t="s">
        <v>133</v>
      </c>
      <c r="S3" s="1" t="s">
        <v>134</v>
      </c>
      <c r="T3" s="1" t="s">
        <v>135</v>
      </c>
      <c r="U3" s="1" t="s">
        <v>136</v>
      </c>
      <c r="V3" s="1" t="s">
        <v>137</v>
      </c>
      <c r="W3" s="1" t="s">
        <v>138</v>
      </c>
      <c r="X3" s="1" t="s">
        <v>139</v>
      </c>
      <c r="Y3" s="1" t="s">
        <v>140</v>
      </c>
      <c r="Z3" s="1" t="s">
        <v>141</v>
      </c>
      <c r="AA3" s="1" t="s">
        <v>142</v>
      </c>
      <c r="AB3" s="1" t="s">
        <v>3</v>
      </c>
    </row>
    <row r="4" spans="1:28" ht="15" x14ac:dyDescent="0.15">
      <c r="B4" s="6">
        <v>647659</v>
      </c>
      <c r="C4" s="6" t="s">
        <v>6</v>
      </c>
      <c r="D4" s="6" t="s">
        <v>11</v>
      </c>
      <c r="E4" s="7">
        <v>46157.418275462966</v>
      </c>
      <c r="F4" s="6"/>
      <c r="G4" s="6" t="s">
        <v>143</v>
      </c>
      <c r="H4" s="6">
        <v>793843</v>
      </c>
      <c r="I4" s="6" t="s">
        <v>18</v>
      </c>
      <c r="J4" s="8"/>
      <c r="K4" s="6"/>
      <c r="L4" s="6"/>
      <c r="M4" s="8"/>
      <c r="N4">
        <v>2</v>
      </c>
      <c r="O4" s="6" t="s">
        <v>53</v>
      </c>
      <c r="P4">
        <v>2396432</v>
      </c>
      <c r="Q4" s="6" t="s">
        <v>22</v>
      </c>
      <c r="R4" s="7">
        <v>46167</v>
      </c>
      <c r="S4" s="6">
        <v>3574289</v>
      </c>
      <c r="T4">
        <v>2</v>
      </c>
      <c r="U4">
        <f ca="1">OFFSET($A$1, ROW() - 1, COLUMN() + 2)</f>
        <v>2900000</v>
      </c>
      <c r="V4" s="6" t="s">
        <v>22</v>
      </c>
      <c r="W4" s="6" t="s">
        <v>24</v>
      </c>
      <c r="X4">
        <v>2900000</v>
      </c>
      <c r="Y4" s="8">
        <v>90</v>
      </c>
      <c r="Z4" s="6" t="s">
        <v>33</v>
      </c>
      <c r="AA4" s="6"/>
      <c r="AB4" s="6" t="s">
        <v>33</v>
      </c>
    </row>
    <row r="5" spans="1:28" ht="30" x14ac:dyDescent="0.15">
      <c r="B5" s="6">
        <v>647622</v>
      </c>
      <c r="C5" s="6" t="s">
        <v>7</v>
      </c>
      <c r="D5" s="6" t="s">
        <v>12</v>
      </c>
      <c r="E5" s="7">
        <v>46157.322534722225</v>
      </c>
      <c r="F5" s="6"/>
      <c r="G5" s="6" t="s">
        <v>143</v>
      </c>
      <c r="H5" s="6">
        <v>793843</v>
      </c>
      <c r="I5" s="6" t="s">
        <v>18</v>
      </c>
      <c r="J5" s="8"/>
      <c r="K5" s="6"/>
      <c r="L5" s="6"/>
      <c r="M5" s="8"/>
      <c r="N5">
        <v>2</v>
      </c>
      <c r="O5" s="6" t="s">
        <v>53</v>
      </c>
      <c r="P5">
        <v>2396432</v>
      </c>
      <c r="Q5" s="6" t="s">
        <v>22</v>
      </c>
      <c r="R5" s="7">
        <v>46167</v>
      </c>
      <c r="S5" s="6">
        <v>3574033</v>
      </c>
      <c r="T5">
        <v>2</v>
      </c>
      <c r="U5">
        <f ca="1">OFFSET($A$1, ROW() - 1, COLUMN() + 2)</f>
        <v>2176640</v>
      </c>
      <c r="V5" s="6" t="s">
        <v>22</v>
      </c>
      <c r="W5" s="6" t="s">
        <v>24</v>
      </c>
      <c r="X5">
        <v>2176640</v>
      </c>
      <c r="Y5" s="8">
        <v>90</v>
      </c>
      <c r="Z5" s="6" t="s">
        <v>34</v>
      </c>
      <c r="AA5" s="6">
        <v>2</v>
      </c>
      <c r="AB5" s="6" t="s">
        <v>44</v>
      </c>
    </row>
    <row r="6" spans="1:28" ht="30" x14ac:dyDescent="0.15">
      <c r="B6" s="6">
        <v>647795</v>
      </c>
      <c r="C6" s="6" t="s">
        <v>8</v>
      </c>
      <c r="D6" s="6" t="s">
        <v>13</v>
      </c>
      <c r="E6" s="7">
        <v>46157.44672453704</v>
      </c>
      <c r="F6" s="6"/>
      <c r="G6" s="6" t="s">
        <v>143</v>
      </c>
      <c r="H6" s="6">
        <v>793843</v>
      </c>
      <c r="I6" s="6" t="s">
        <v>18</v>
      </c>
      <c r="J6" s="8"/>
      <c r="K6" s="6"/>
      <c r="L6" s="6"/>
      <c r="M6" s="8"/>
      <c r="N6">
        <v>2</v>
      </c>
      <c r="O6" s="6" t="s">
        <v>53</v>
      </c>
      <c r="P6">
        <v>2396432</v>
      </c>
      <c r="Q6" s="6" t="s">
        <v>22</v>
      </c>
      <c r="R6" s="7">
        <v>46167</v>
      </c>
      <c r="S6" s="6">
        <v>3575422</v>
      </c>
      <c r="T6">
        <v>2</v>
      </c>
      <c r="U6">
        <f ca="1">OFFSET($A$1, ROW() - 1, COLUMN() + 2)</f>
        <v>2286000</v>
      </c>
      <c r="V6" s="6" t="s">
        <v>22</v>
      </c>
      <c r="W6" s="6" t="s">
        <v>24</v>
      </c>
      <c r="X6">
        <v>2286000</v>
      </c>
      <c r="Y6" s="8">
        <v>60</v>
      </c>
      <c r="Z6" s="6" t="s">
        <v>35</v>
      </c>
      <c r="AA6" s="6" t="s">
        <v>40</v>
      </c>
      <c r="AB6" s="6" t="s">
        <v>45</v>
      </c>
    </row>
    <row r="7" spans="1:28" ht="15" x14ac:dyDescent="0.15">
      <c r="B7" s="6">
        <v>647628</v>
      </c>
      <c r="C7" s="6" t="s">
        <v>9</v>
      </c>
      <c r="D7" s="6" t="s">
        <v>14</v>
      </c>
      <c r="E7" s="7">
        <v>46156.683946759258</v>
      </c>
      <c r="F7" s="6"/>
      <c r="G7" s="6" t="s">
        <v>143</v>
      </c>
      <c r="H7" s="6">
        <v>793843</v>
      </c>
      <c r="I7" s="6" t="s">
        <v>18</v>
      </c>
      <c r="J7" s="8"/>
      <c r="K7" s="6"/>
      <c r="L7" s="6"/>
      <c r="M7" s="8"/>
      <c r="N7">
        <v>2</v>
      </c>
      <c r="O7" s="6" t="s">
        <v>53</v>
      </c>
      <c r="P7">
        <v>2396432</v>
      </c>
      <c r="Q7" s="6" t="s">
        <v>22</v>
      </c>
      <c r="R7" s="7">
        <v>46167</v>
      </c>
      <c r="S7" s="6">
        <v>3574131</v>
      </c>
      <c r="T7">
        <v>2</v>
      </c>
      <c r="U7">
        <f ca="1">OFFSET($A$1, ROW() - 1, COLUMN() + 2)</f>
        <v>3168000</v>
      </c>
      <c r="V7" s="6" t="s">
        <v>22</v>
      </c>
      <c r="W7" s="6" t="s">
        <v>24</v>
      </c>
      <c r="X7">
        <v>3168000</v>
      </c>
      <c r="Y7" s="8">
        <v>15</v>
      </c>
      <c r="Z7" s="6" t="s">
        <v>36</v>
      </c>
      <c r="AA7" s="6" t="s">
        <v>41</v>
      </c>
      <c r="AB7" s="6" t="s">
        <v>46</v>
      </c>
    </row>
    <row r="8" spans="1:28" ht="30" x14ac:dyDescent="0.15">
      <c r="B8" s="6">
        <v>647743</v>
      </c>
      <c r="C8" s="6" t="s">
        <v>10</v>
      </c>
      <c r="D8" s="6" t="s">
        <v>15</v>
      </c>
      <c r="E8" s="7">
        <v>46157.396874999999</v>
      </c>
      <c r="F8" s="6"/>
      <c r="G8" s="6" t="s">
        <v>143</v>
      </c>
      <c r="H8" s="6">
        <v>793843</v>
      </c>
      <c r="I8" s="6" t="s">
        <v>18</v>
      </c>
      <c r="J8" s="8"/>
      <c r="K8" s="6"/>
      <c r="L8" s="6"/>
      <c r="M8" s="8"/>
      <c r="N8">
        <v>2</v>
      </c>
      <c r="O8" s="6" t="s">
        <v>53</v>
      </c>
      <c r="P8">
        <v>2396432</v>
      </c>
      <c r="Q8" s="6" t="s">
        <v>22</v>
      </c>
      <c r="R8" s="7">
        <v>46167</v>
      </c>
      <c r="S8" s="6">
        <v>3574988</v>
      </c>
      <c r="T8">
        <v>2</v>
      </c>
      <c r="U8">
        <f ca="1">OFFSET($A$1, ROW() - 1, COLUMN() + 2)</f>
        <v>1451520</v>
      </c>
      <c r="V8" s="6" t="s">
        <v>22</v>
      </c>
      <c r="W8" s="6" t="s">
        <v>24</v>
      </c>
      <c r="X8">
        <v>1451520</v>
      </c>
      <c r="Y8" s="8">
        <v>10</v>
      </c>
      <c r="Z8" s="6" t="s">
        <v>37</v>
      </c>
      <c r="AA8" s="6"/>
      <c r="AB8" s="6" t="s">
        <v>47</v>
      </c>
    </row>
  </sheetData>
  <autoFilter ref="A3:AB8" xr:uid="{00000000-0009-0000-0000-000001000000}"/>
  <mergeCells count="7">
    <mergeCell ref="N2:R2"/>
    <mergeCell ref="S2:AB2"/>
    <mergeCell ref="B2:E2"/>
    <mergeCell ref="F2:G2"/>
    <mergeCell ref="H2:I2"/>
    <mergeCell ref="J2:K2"/>
    <mergeCell ref="L2:M2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8.33203125" bestFit="1" customWidth="1"/>
    <col min="4" max="4" width="59.33203125" bestFit="1" customWidth="1"/>
    <col min="5" max="5" width="30.83203125" bestFit="1" customWidth="1"/>
    <col min="6" max="8" width="20" hidden="1" bestFit="1" customWidth="1"/>
    <col min="9" max="9" width="121" bestFit="1" customWidth="1"/>
    <col min="10" max="11" width="20" hidden="1" bestFit="1" customWidth="1"/>
    <col min="12" max="16" width="20" bestFit="1" customWidth="1"/>
    <col min="17" max="17" width="25.33203125" bestFit="1" customWidth="1"/>
  </cols>
  <sheetData>
    <row r="1" spans="1:17" hidden="1" x14ac:dyDescent="0.15">
      <c r="A1" t="s">
        <v>144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96</v>
      </c>
      <c r="K1" t="s">
        <v>97</v>
      </c>
      <c r="L1" t="s">
        <v>98</v>
      </c>
      <c r="M1" t="s">
        <v>99</v>
      </c>
      <c r="N1" t="s">
        <v>145</v>
      </c>
      <c r="O1" t="s">
        <v>146</v>
      </c>
      <c r="P1" t="s">
        <v>147</v>
      </c>
      <c r="Q1" t="s">
        <v>148</v>
      </c>
    </row>
    <row r="2" spans="1:17" ht="20" x14ac:dyDescent="0.2">
      <c r="A2" s="5"/>
      <c r="B2" s="46" t="s">
        <v>113</v>
      </c>
      <c r="C2" s="46" t="s">
        <v>113</v>
      </c>
      <c r="D2" s="46" t="s">
        <v>113</v>
      </c>
      <c r="E2" s="46" t="s">
        <v>113</v>
      </c>
      <c r="F2" s="46" t="s">
        <v>114</v>
      </c>
      <c r="G2" s="46" t="s">
        <v>114</v>
      </c>
      <c r="H2" s="46" t="s">
        <v>115</v>
      </c>
      <c r="I2" s="46" t="s">
        <v>115</v>
      </c>
      <c r="J2" s="46" t="s">
        <v>117</v>
      </c>
      <c r="K2" s="46" t="s">
        <v>117</v>
      </c>
      <c r="L2" s="46" t="s">
        <v>49</v>
      </c>
      <c r="M2" s="46" t="s">
        <v>49</v>
      </c>
      <c r="N2" s="46" t="s">
        <v>149</v>
      </c>
      <c r="O2" s="46" t="s">
        <v>149</v>
      </c>
      <c r="P2" s="46" t="s">
        <v>149</v>
      </c>
      <c r="Q2" s="46" t="s">
        <v>149</v>
      </c>
    </row>
    <row r="3" spans="1:17" ht="45" x14ac:dyDescent="0.15">
      <c r="A3" s="1"/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3</v>
      </c>
      <c r="J3" s="1" t="s">
        <v>127</v>
      </c>
      <c r="K3" s="1" t="s">
        <v>128</v>
      </c>
      <c r="L3" s="1" t="s">
        <v>129</v>
      </c>
      <c r="M3" s="1" t="s">
        <v>130</v>
      </c>
      <c r="N3" s="1" t="s">
        <v>150</v>
      </c>
      <c r="O3" s="1" t="s">
        <v>151</v>
      </c>
      <c r="P3" s="1" t="s">
        <v>152</v>
      </c>
      <c r="Q3" s="1" t="s">
        <v>153</v>
      </c>
    </row>
    <row r="4" spans="1:17" ht="15" x14ac:dyDescent="0.15">
      <c r="B4" s="6">
        <v>647659</v>
      </c>
      <c r="C4" s="6" t="s">
        <v>6</v>
      </c>
      <c r="D4" s="6" t="s">
        <v>11</v>
      </c>
      <c r="E4" s="7">
        <v>46157.418275462966</v>
      </c>
      <c r="F4" s="6"/>
      <c r="G4" s="6" t="s">
        <v>143</v>
      </c>
      <c r="H4" s="6">
        <v>793843</v>
      </c>
      <c r="I4" s="6" t="s">
        <v>18</v>
      </c>
      <c r="J4" s="6"/>
      <c r="K4" s="8"/>
      <c r="L4">
        <v>2</v>
      </c>
      <c r="M4" s="6" t="s">
        <v>53</v>
      </c>
      <c r="N4">
        <v>2396432</v>
      </c>
      <c r="O4">
        <v>2900000</v>
      </c>
      <c r="P4">
        <v>-1007136</v>
      </c>
      <c r="Q4" s="9">
        <v>-0.21013239682995385</v>
      </c>
    </row>
    <row r="5" spans="1:17" ht="15" x14ac:dyDescent="0.15">
      <c r="B5" s="6">
        <v>647622</v>
      </c>
      <c r="C5" s="6" t="s">
        <v>7</v>
      </c>
      <c r="D5" s="6" t="s">
        <v>12</v>
      </c>
      <c r="E5" s="7">
        <v>46157.322534722225</v>
      </c>
      <c r="F5" s="6"/>
      <c r="G5" s="6" t="s">
        <v>143</v>
      </c>
      <c r="H5" s="6">
        <v>793843</v>
      </c>
      <c r="I5" s="6" t="s">
        <v>18</v>
      </c>
      <c r="J5" s="6"/>
      <c r="K5" s="8"/>
      <c r="L5">
        <v>2</v>
      </c>
      <c r="M5" s="6" t="s">
        <v>53</v>
      </c>
      <c r="N5">
        <v>2396432</v>
      </c>
      <c r="O5">
        <v>2176640</v>
      </c>
      <c r="P5">
        <v>439584</v>
      </c>
      <c r="Q5" s="9">
        <v>9.1716351642775598E-2</v>
      </c>
    </row>
    <row r="6" spans="1:17" ht="15" x14ac:dyDescent="0.15">
      <c r="B6" s="6">
        <v>647795</v>
      </c>
      <c r="C6" s="6" t="s">
        <v>8</v>
      </c>
      <c r="D6" s="6" t="s">
        <v>13</v>
      </c>
      <c r="E6" s="7">
        <v>46157.44672453704</v>
      </c>
      <c r="F6" s="6"/>
      <c r="G6" s="6" t="s">
        <v>143</v>
      </c>
      <c r="H6" s="6">
        <v>793843</v>
      </c>
      <c r="I6" s="6" t="s">
        <v>18</v>
      </c>
      <c r="J6" s="6"/>
      <c r="K6" s="8"/>
      <c r="L6">
        <v>2</v>
      </c>
      <c r="M6" s="6" t="s">
        <v>53</v>
      </c>
      <c r="N6">
        <v>2396432</v>
      </c>
      <c r="O6">
        <v>2286000</v>
      </c>
      <c r="P6">
        <v>220864</v>
      </c>
      <c r="Q6" s="9">
        <v>4.6081841671284644E-2</v>
      </c>
    </row>
    <row r="7" spans="1:17" ht="15" x14ac:dyDescent="0.15">
      <c r="B7" s="6">
        <v>647628</v>
      </c>
      <c r="C7" s="6" t="s">
        <v>9</v>
      </c>
      <c r="D7" s="6" t="s">
        <v>14</v>
      </c>
      <c r="E7" s="7">
        <v>46156.683946759258</v>
      </c>
      <c r="F7" s="6"/>
      <c r="G7" s="6" t="s">
        <v>143</v>
      </c>
      <c r="H7" s="6">
        <v>793843</v>
      </c>
      <c r="I7" s="6" t="s">
        <v>18</v>
      </c>
      <c r="J7" s="6"/>
      <c r="K7" s="8"/>
      <c r="L7">
        <v>2</v>
      </c>
      <c r="M7" s="6" t="s">
        <v>53</v>
      </c>
      <c r="N7">
        <v>2396432</v>
      </c>
      <c r="O7">
        <v>3168000</v>
      </c>
      <c r="P7">
        <v>-1543136</v>
      </c>
      <c r="Q7" s="9">
        <v>-0.32196532177837717</v>
      </c>
    </row>
    <row r="8" spans="1:17" ht="15" x14ac:dyDescent="0.15">
      <c r="B8" s="6">
        <v>647743</v>
      </c>
      <c r="C8" s="6" t="s">
        <v>10</v>
      </c>
      <c r="D8" s="6" t="s">
        <v>15</v>
      </c>
      <c r="E8" s="7">
        <v>46157.396874999999</v>
      </c>
      <c r="F8" s="6"/>
      <c r="G8" s="6" t="s">
        <v>143</v>
      </c>
      <c r="H8" s="6">
        <v>793843</v>
      </c>
      <c r="I8" s="6" t="s">
        <v>18</v>
      </c>
      <c r="J8" s="6"/>
      <c r="K8" s="8"/>
      <c r="L8">
        <v>2</v>
      </c>
      <c r="M8" s="6" t="s">
        <v>53</v>
      </c>
      <c r="N8">
        <v>2396432</v>
      </c>
      <c r="O8">
        <v>1451520</v>
      </c>
      <c r="P8">
        <v>1889824</v>
      </c>
      <c r="Q8" s="9">
        <v>0.39429952529427081</v>
      </c>
    </row>
  </sheetData>
  <autoFilter ref="A3:Q8" xr:uid="{00000000-0009-0000-0000-000002000000}"/>
  <mergeCells count="6">
    <mergeCell ref="N2:Q2"/>
    <mergeCell ref="B2:E2"/>
    <mergeCell ref="F2:G2"/>
    <mergeCell ref="H2:I2"/>
    <mergeCell ref="J2:K2"/>
    <mergeCell ref="L2:M2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8.33203125" bestFit="1" customWidth="1"/>
    <col min="4" max="4" width="59.33203125" bestFit="1" customWidth="1"/>
    <col min="5" max="5" width="30.83203125" bestFit="1" customWidth="1"/>
    <col min="6" max="8" width="20" bestFit="1" customWidth="1"/>
    <col min="9" max="9" width="25.33203125" bestFit="1" customWidth="1"/>
  </cols>
  <sheetData>
    <row r="1" spans="1:9" hidden="1" x14ac:dyDescent="0.15">
      <c r="A1" t="s">
        <v>154</v>
      </c>
      <c r="B1" t="s">
        <v>86</v>
      </c>
      <c r="C1" t="s">
        <v>87</v>
      </c>
      <c r="D1" t="s">
        <v>88</v>
      </c>
      <c r="E1" t="s">
        <v>89</v>
      </c>
      <c r="F1" t="s">
        <v>155</v>
      </c>
      <c r="G1" t="s">
        <v>156</v>
      </c>
      <c r="H1" t="s">
        <v>157</v>
      </c>
      <c r="I1" t="s">
        <v>158</v>
      </c>
    </row>
    <row r="2" spans="1:9" ht="20" x14ac:dyDescent="0.2">
      <c r="A2" s="5"/>
      <c r="B2" s="46" t="s">
        <v>113</v>
      </c>
      <c r="C2" s="46" t="s">
        <v>113</v>
      </c>
      <c r="D2" s="46" t="s">
        <v>113</v>
      </c>
      <c r="E2" s="46" t="s">
        <v>113</v>
      </c>
      <c r="F2" s="46" t="s">
        <v>159</v>
      </c>
      <c r="G2" s="46" t="s">
        <v>159</v>
      </c>
      <c r="H2" s="46" t="s">
        <v>159</v>
      </c>
      <c r="I2" s="46" t="s">
        <v>159</v>
      </c>
    </row>
    <row r="3" spans="1:9" ht="45" x14ac:dyDescent="0.15">
      <c r="A3" s="1"/>
      <c r="B3" s="1" t="s">
        <v>118</v>
      </c>
      <c r="C3" s="1" t="s">
        <v>119</v>
      </c>
      <c r="D3" s="1" t="s">
        <v>120</v>
      </c>
      <c r="E3" s="1" t="s">
        <v>121</v>
      </c>
      <c r="F3" s="1" t="s">
        <v>160</v>
      </c>
      <c r="G3" s="1" t="s">
        <v>161</v>
      </c>
      <c r="H3" s="1" t="s">
        <v>152</v>
      </c>
      <c r="I3" s="1" t="s">
        <v>153</v>
      </c>
    </row>
    <row r="4" spans="1:9" ht="15" x14ac:dyDescent="0.15">
      <c r="B4" s="6">
        <v>647622</v>
      </c>
      <c r="C4" s="6" t="s">
        <v>7</v>
      </c>
      <c r="D4" s="6" t="s">
        <v>12</v>
      </c>
      <c r="E4" s="7">
        <v>46157.322534722225</v>
      </c>
      <c r="F4">
        <v>4792864</v>
      </c>
      <c r="G4">
        <v>4353280</v>
      </c>
      <c r="H4">
        <v>439584</v>
      </c>
      <c r="I4" s="9">
        <v>9.1716351642775598E-2</v>
      </c>
    </row>
    <row r="5" spans="1:9" ht="15" x14ac:dyDescent="0.15">
      <c r="B5" s="6">
        <v>647628</v>
      </c>
      <c r="C5" s="6" t="s">
        <v>9</v>
      </c>
      <c r="D5" s="6" t="s">
        <v>14</v>
      </c>
      <c r="E5" s="7">
        <v>46156.683946759258</v>
      </c>
      <c r="F5">
        <v>4792864</v>
      </c>
      <c r="G5">
        <v>6336000</v>
      </c>
      <c r="H5">
        <v>-1543136</v>
      </c>
      <c r="I5" s="9">
        <v>-0.32196532177837717</v>
      </c>
    </row>
    <row r="6" spans="1:9" ht="15" x14ac:dyDescent="0.15">
      <c r="B6" s="6">
        <v>647659</v>
      </c>
      <c r="C6" s="6" t="s">
        <v>6</v>
      </c>
      <c r="D6" s="6" t="s">
        <v>11</v>
      </c>
      <c r="E6" s="7">
        <v>46157.418275462966</v>
      </c>
      <c r="F6">
        <v>4792864</v>
      </c>
      <c r="G6">
        <v>5800000</v>
      </c>
      <c r="H6">
        <v>-1007136</v>
      </c>
      <c r="I6" s="9">
        <v>-0.21013239682995385</v>
      </c>
    </row>
    <row r="7" spans="1:9" ht="15" x14ac:dyDescent="0.15">
      <c r="B7" s="6">
        <v>647743</v>
      </c>
      <c r="C7" s="6" t="s">
        <v>10</v>
      </c>
      <c r="D7" s="6" t="s">
        <v>15</v>
      </c>
      <c r="E7" s="7">
        <v>46157.396874999999</v>
      </c>
      <c r="F7">
        <v>4792864</v>
      </c>
      <c r="G7">
        <v>2903040</v>
      </c>
      <c r="H7">
        <v>1889824</v>
      </c>
      <c r="I7" s="9">
        <v>0.39429952529427081</v>
      </c>
    </row>
    <row r="8" spans="1:9" ht="15" x14ac:dyDescent="0.15">
      <c r="B8" s="6">
        <v>647795</v>
      </c>
      <c r="C8" s="6" t="s">
        <v>8</v>
      </c>
      <c r="D8" s="6" t="s">
        <v>13</v>
      </c>
      <c r="E8" s="7">
        <v>46157.44672453704</v>
      </c>
      <c r="F8">
        <v>4792864</v>
      </c>
      <c r="G8">
        <v>4572000</v>
      </c>
      <c r="H8">
        <v>220864</v>
      </c>
      <c r="I8" s="9">
        <v>4.6081841671284644E-2</v>
      </c>
    </row>
  </sheetData>
  <autoFilter ref="A3:I8" xr:uid="{00000000-0009-0000-0000-000003000000}"/>
  <mergeCells count="2">
    <mergeCell ref="B2:E2"/>
    <mergeCell ref="F2:I2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3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8.33203125" bestFit="1" customWidth="1"/>
    <col min="4" max="4" width="59.33203125" bestFit="1" customWidth="1"/>
    <col min="5" max="5" width="30.83203125" bestFit="1" customWidth="1"/>
    <col min="6" max="8" width="20" hidden="1" bestFit="1" customWidth="1"/>
    <col min="9" max="9" width="121" bestFit="1" customWidth="1"/>
    <col min="10" max="10" width="46.1640625" bestFit="1" customWidth="1"/>
    <col min="11" max="11" width="20" hidden="1" bestFit="1" customWidth="1"/>
    <col min="12" max="12" width="27.5" bestFit="1" customWidth="1"/>
    <col min="13" max="13" width="22" bestFit="1" customWidth="1"/>
    <col min="14" max="14" width="20" bestFit="1" customWidth="1"/>
    <col min="15" max="15" width="20" hidden="1" bestFit="1" customWidth="1"/>
    <col min="16" max="16" width="57.1640625" bestFit="1" customWidth="1"/>
  </cols>
  <sheetData>
    <row r="1" spans="1:16" hidden="1" x14ac:dyDescent="0.15">
      <c r="A1" t="s">
        <v>162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163</v>
      </c>
      <c r="K1" t="s">
        <v>164</v>
      </c>
      <c r="L1" t="s">
        <v>165</v>
      </c>
      <c r="M1" t="s">
        <v>166</v>
      </c>
      <c r="N1" t="s">
        <v>167</v>
      </c>
      <c r="O1" t="s">
        <v>168</v>
      </c>
      <c r="P1" t="s">
        <v>169</v>
      </c>
    </row>
    <row r="2" spans="1:16" ht="21" x14ac:dyDescent="0.2">
      <c r="A2" s="5"/>
      <c r="B2" s="46" t="s">
        <v>113</v>
      </c>
      <c r="C2" s="46" t="s">
        <v>113</v>
      </c>
      <c r="D2" s="46" t="s">
        <v>113</v>
      </c>
      <c r="E2" s="46" t="s">
        <v>113</v>
      </c>
      <c r="F2" s="46" t="s">
        <v>114</v>
      </c>
      <c r="G2" s="46" t="s">
        <v>114</v>
      </c>
      <c r="H2" s="46" t="s">
        <v>115</v>
      </c>
      <c r="I2" s="46" t="s">
        <v>115</v>
      </c>
      <c r="J2" s="5" t="s">
        <v>170</v>
      </c>
      <c r="K2" s="46" t="s">
        <v>171</v>
      </c>
      <c r="L2" s="46" t="s">
        <v>171</v>
      </c>
      <c r="M2" s="46" t="s">
        <v>171</v>
      </c>
      <c r="N2" s="46" t="s">
        <v>171</v>
      </c>
      <c r="O2" s="46" t="s">
        <v>172</v>
      </c>
      <c r="P2" s="46" t="s">
        <v>172</v>
      </c>
    </row>
    <row r="3" spans="1:16" ht="45" x14ac:dyDescent="0.15">
      <c r="A3" s="1"/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3</v>
      </c>
      <c r="J3" s="1" t="s">
        <v>173</v>
      </c>
      <c r="K3" s="1" t="s">
        <v>174</v>
      </c>
      <c r="L3" s="1" t="s">
        <v>175</v>
      </c>
      <c r="M3" s="1" t="s">
        <v>176</v>
      </c>
      <c r="N3" s="1" t="s">
        <v>177</v>
      </c>
      <c r="O3" s="1" t="s">
        <v>178</v>
      </c>
      <c r="P3" s="1" t="s">
        <v>113</v>
      </c>
    </row>
    <row r="4" spans="1:16" ht="15" x14ac:dyDescent="0.15">
      <c r="B4" s="6">
        <v>647659</v>
      </c>
      <c r="C4" s="6" t="s">
        <v>6</v>
      </c>
      <c r="D4" s="6" t="s">
        <v>11</v>
      </c>
      <c r="E4" s="7">
        <v>46157.418275462966</v>
      </c>
      <c r="F4" s="6"/>
      <c r="G4" s="6" t="s">
        <v>143</v>
      </c>
      <c r="H4" s="6">
        <v>793843</v>
      </c>
      <c r="I4" s="6" t="s">
        <v>18</v>
      </c>
      <c r="J4" s="6" t="s">
        <v>58</v>
      </c>
      <c r="K4" s="6">
        <v>175</v>
      </c>
      <c r="L4" s="6" t="s">
        <v>82</v>
      </c>
      <c r="M4" s="6" t="s">
        <v>82</v>
      </c>
      <c r="N4" s="6" t="s">
        <v>179</v>
      </c>
      <c r="P4" s="6" t="s">
        <v>83</v>
      </c>
    </row>
    <row r="5" spans="1:16" ht="15" x14ac:dyDescent="0.15">
      <c r="B5" s="6">
        <v>647659</v>
      </c>
      <c r="C5" s="6" t="s">
        <v>6</v>
      </c>
      <c r="D5" s="6" t="s">
        <v>11</v>
      </c>
      <c r="E5" s="7">
        <v>46157.418275462966</v>
      </c>
      <c r="F5" s="6"/>
      <c r="G5" s="6" t="s">
        <v>143</v>
      </c>
      <c r="H5" s="6">
        <v>793843</v>
      </c>
      <c r="I5" s="6" t="s">
        <v>18</v>
      </c>
      <c r="J5" s="6" t="s">
        <v>58</v>
      </c>
      <c r="K5" s="6">
        <v>176</v>
      </c>
      <c r="L5" s="6" t="s">
        <v>59</v>
      </c>
      <c r="M5" s="6" t="s">
        <v>180</v>
      </c>
      <c r="N5" s="6" t="s">
        <v>181</v>
      </c>
      <c r="O5">
        <v>5731073</v>
      </c>
      <c r="P5" s="6" t="s">
        <v>60</v>
      </c>
    </row>
    <row r="6" spans="1:16" ht="15" x14ac:dyDescent="0.15">
      <c r="B6" s="6">
        <v>647659</v>
      </c>
      <c r="C6" s="6" t="s">
        <v>6</v>
      </c>
      <c r="D6" s="6" t="s">
        <v>11</v>
      </c>
      <c r="E6" s="7">
        <v>46157.418275462966</v>
      </c>
      <c r="F6" s="6"/>
      <c r="G6" s="6" t="s">
        <v>143</v>
      </c>
      <c r="H6" s="6">
        <v>793843</v>
      </c>
      <c r="I6" s="6" t="s">
        <v>18</v>
      </c>
      <c r="J6" s="6" t="s">
        <v>58</v>
      </c>
      <c r="K6" s="6">
        <v>177</v>
      </c>
      <c r="L6" s="6" t="s">
        <v>62</v>
      </c>
      <c r="M6" s="6" t="s">
        <v>182</v>
      </c>
      <c r="N6" s="6" t="s">
        <v>181</v>
      </c>
      <c r="O6">
        <v>5731074</v>
      </c>
      <c r="P6" s="6" t="s">
        <v>63</v>
      </c>
    </row>
    <row r="7" spans="1:16" ht="15" x14ac:dyDescent="0.15">
      <c r="B7" s="6">
        <v>647659</v>
      </c>
      <c r="C7" s="6" t="s">
        <v>6</v>
      </c>
      <c r="D7" s="6" t="s">
        <v>11</v>
      </c>
      <c r="E7" s="7">
        <v>46157.418275462966</v>
      </c>
      <c r="F7" s="6"/>
      <c r="G7" s="6" t="s">
        <v>143</v>
      </c>
      <c r="H7" s="6">
        <v>793843</v>
      </c>
      <c r="I7" s="6" t="s">
        <v>18</v>
      </c>
      <c r="J7" s="6" t="s">
        <v>58</v>
      </c>
      <c r="K7" s="6">
        <v>178</v>
      </c>
      <c r="L7" s="6" t="s">
        <v>69</v>
      </c>
      <c r="M7" s="6" t="s">
        <v>182</v>
      </c>
      <c r="N7" s="6" t="s">
        <v>181</v>
      </c>
      <c r="O7">
        <v>5731075</v>
      </c>
      <c r="P7" s="6" t="s">
        <v>70</v>
      </c>
    </row>
    <row r="8" spans="1:16" ht="15" x14ac:dyDescent="0.15">
      <c r="B8" s="6">
        <v>647659</v>
      </c>
      <c r="C8" s="6" t="s">
        <v>6</v>
      </c>
      <c r="D8" s="6" t="s">
        <v>11</v>
      </c>
      <c r="E8" s="7">
        <v>46157.418275462966</v>
      </c>
      <c r="F8" s="6"/>
      <c r="G8" s="6" t="s">
        <v>143</v>
      </c>
      <c r="H8" s="6">
        <v>793843</v>
      </c>
      <c r="I8" s="6" t="s">
        <v>18</v>
      </c>
      <c r="J8" s="6" t="s">
        <v>58</v>
      </c>
      <c r="K8" s="6">
        <v>179</v>
      </c>
      <c r="L8" s="6" t="s">
        <v>76</v>
      </c>
      <c r="M8" s="6" t="s">
        <v>182</v>
      </c>
      <c r="N8" s="6" t="s">
        <v>181</v>
      </c>
      <c r="O8">
        <v>5731076</v>
      </c>
      <c r="P8" s="6" t="s">
        <v>77</v>
      </c>
    </row>
    <row r="9" spans="1:16" ht="15" x14ac:dyDescent="0.15">
      <c r="B9" s="6">
        <v>647659</v>
      </c>
      <c r="C9" s="6" t="s">
        <v>6</v>
      </c>
      <c r="D9" s="6" t="s">
        <v>11</v>
      </c>
      <c r="E9" s="7">
        <v>46157.418275462966</v>
      </c>
      <c r="F9" s="6"/>
      <c r="G9" s="6" t="s">
        <v>143</v>
      </c>
      <c r="H9" s="6">
        <v>793843</v>
      </c>
      <c r="I9" s="6" t="s">
        <v>18</v>
      </c>
      <c r="J9" s="6" t="s">
        <v>58</v>
      </c>
      <c r="K9" s="6">
        <v>180</v>
      </c>
      <c r="L9" s="6" t="s">
        <v>82</v>
      </c>
      <c r="M9" s="6" t="s">
        <v>82</v>
      </c>
      <c r="N9" s="6" t="s">
        <v>179</v>
      </c>
      <c r="P9" s="6" t="s">
        <v>83</v>
      </c>
    </row>
    <row r="10" spans="1:16" ht="15" x14ac:dyDescent="0.15">
      <c r="B10" s="6">
        <v>647622</v>
      </c>
      <c r="C10" s="6" t="s">
        <v>7</v>
      </c>
      <c r="D10" s="6" t="s">
        <v>12</v>
      </c>
      <c r="E10" s="7">
        <v>46157.322534722225</v>
      </c>
      <c r="F10" s="6"/>
      <c r="G10" s="6" t="s">
        <v>143</v>
      </c>
      <c r="H10" s="6">
        <v>793843</v>
      </c>
      <c r="I10" s="6" t="s">
        <v>18</v>
      </c>
      <c r="J10" s="6" t="s">
        <v>58</v>
      </c>
      <c r="K10" s="6">
        <v>175</v>
      </c>
      <c r="L10" s="6" t="s">
        <v>82</v>
      </c>
      <c r="M10" s="6" t="s">
        <v>82</v>
      </c>
      <c r="N10" s="6" t="s">
        <v>179</v>
      </c>
      <c r="P10" s="6" t="s">
        <v>83</v>
      </c>
    </row>
    <row r="11" spans="1:16" ht="15" x14ac:dyDescent="0.15">
      <c r="B11" s="6">
        <v>647622</v>
      </c>
      <c r="C11" s="6" t="s">
        <v>7</v>
      </c>
      <c r="D11" s="6" t="s">
        <v>12</v>
      </c>
      <c r="E11" s="7">
        <v>46157.322534722225</v>
      </c>
      <c r="F11" s="6"/>
      <c r="G11" s="6" t="s">
        <v>143</v>
      </c>
      <c r="H11" s="6">
        <v>793843</v>
      </c>
      <c r="I11" s="6" t="s">
        <v>18</v>
      </c>
      <c r="J11" s="6" t="s">
        <v>58</v>
      </c>
      <c r="K11" s="6">
        <v>176</v>
      </c>
      <c r="L11" s="6" t="s">
        <v>59</v>
      </c>
      <c r="M11" s="6" t="s">
        <v>180</v>
      </c>
      <c r="N11" s="6" t="s">
        <v>181</v>
      </c>
      <c r="O11">
        <v>5728686</v>
      </c>
      <c r="P11" s="6" t="s">
        <v>60</v>
      </c>
    </row>
    <row r="12" spans="1:16" ht="15" x14ac:dyDescent="0.15">
      <c r="B12" s="6">
        <v>647622</v>
      </c>
      <c r="C12" s="6" t="s">
        <v>7</v>
      </c>
      <c r="D12" s="6" t="s">
        <v>12</v>
      </c>
      <c r="E12" s="7">
        <v>46157.322534722225</v>
      </c>
      <c r="F12" s="6"/>
      <c r="G12" s="6" t="s">
        <v>143</v>
      </c>
      <c r="H12" s="6">
        <v>793843</v>
      </c>
      <c r="I12" s="6" t="s">
        <v>18</v>
      </c>
      <c r="J12" s="6" t="s">
        <v>58</v>
      </c>
      <c r="K12" s="6">
        <v>177</v>
      </c>
      <c r="L12" s="6" t="s">
        <v>62</v>
      </c>
      <c r="M12" s="6" t="s">
        <v>182</v>
      </c>
      <c r="N12" s="6" t="s">
        <v>181</v>
      </c>
      <c r="O12">
        <v>5728687</v>
      </c>
      <c r="P12" s="6" t="s">
        <v>64</v>
      </c>
    </row>
    <row r="13" spans="1:16" ht="15" x14ac:dyDescent="0.15">
      <c r="B13" s="6">
        <v>647622</v>
      </c>
      <c r="C13" s="6" t="s">
        <v>7</v>
      </c>
      <c r="D13" s="6" t="s">
        <v>12</v>
      </c>
      <c r="E13" s="7">
        <v>46157.322534722225</v>
      </c>
      <c r="F13" s="6"/>
      <c r="G13" s="6" t="s">
        <v>143</v>
      </c>
      <c r="H13" s="6">
        <v>793843</v>
      </c>
      <c r="I13" s="6" t="s">
        <v>18</v>
      </c>
      <c r="J13" s="6" t="s">
        <v>58</v>
      </c>
      <c r="K13" s="6">
        <v>178</v>
      </c>
      <c r="L13" s="6" t="s">
        <v>69</v>
      </c>
      <c r="M13" s="6" t="s">
        <v>182</v>
      </c>
      <c r="N13" s="6" t="s">
        <v>181</v>
      </c>
      <c r="O13">
        <v>5728688</v>
      </c>
      <c r="P13" s="6" t="s">
        <v>71</v>
      </c>
    </row>
    <row r="14" spans="1:16" ht="15" x14ac:dyDescent="0.15">
      <c r="B14" s="6">
        <v>647622</v>
      </c>
      <c r="C14" s="6" t="s">
        <v>7</v>
      </c>
      <c r="D14" s="6" t="s">
        <v>12</v>
      </c>
      <c r="E14" s="7">
        <v>46157.322534722225</v>
      </c>
      <c r="F14" s="6"/>
      <c r="G14" s="6" t="s">
        <v>143</v>
      </c>
      <c r="H14" s="6">
        <v>793843</v>
      </c>
      <c r="I14" s="6" t="s">
        <v>18</v>
      </c>
      <c r="J14" s="6" t="s">
        <v>58</v>
      </c>
      <c r="K14" s="6">
        <v>179</v>
      </c>
      <c r="L14" s="6" t="s">
        <v>76</v>
      </c>
      <c r="M14" s="6" t="s">
        <v>182</v>
      </c>
      <c r="N14" s="6" t="s">
        <v>181</v>
      </c>
      <c r="O14">
        <v>5728689</v>
      </c>
      <c r="P14" s="6" t="s">
        <v>78</v>
      </c>
    </row>
    <row r="15" spans="1:16" ht="15" x14ac:dyDescent="0.15">
      <c r="B15" s="6">
        <v>647622</v>
      </c>
      <c r="C15" s="6" t="s">
        <v>7</v>
      </c>
      <c r="D15" s="6" t="s">
        <v>12</v>
      </c>
      <c r="E15" s="7">
        <v>46157.322534722225</v>
      </c>
      <c r="F15" s="6"/>
      <c r="G15" s="6" t="s">
        <v>143</v>
      </c>
      <c r="H15" s="6">
        <v>793843</v>
      </c>
      <c r="I15" s="6" t="s">
        <v>18</v>
      </c>
      <c r="J15" s="6" t="s">
        <v>58</v>
      </c>
      <c r="K15" s="6">
        <v>180</v>
      </c>
      <c r="L15" s="6" t="s">
        <v>82</v>
      </c>
      <c r="M15" s="6" t="s">
        <v>82</v>
      </c>
      <c r="N15" s="6" t="s">
        <v>179</v>
      </c>
      <c r="P15" s="6" t="s">
        <v>83</v>
      </c>
    </row>
    <row r="16" spans="1:16" ht="15" x14ac:dyDescent="0.15">
      <c r="B16" s="6">
        <v>647795</v>
      </c>
      <c r="C16" s="6" t="s">
        <v>8</v>
      </c>
      <c r="D16" s="6" t="s">
        <v>13</v>
      </c>
      <c r="E16" s="7">
        <v>46157.44672453704</v>
      </c>
      <c r="F16" s="6"/>
      <c r="G16" s="6" t="s">
        <v>143</v>
      </c>
      <c r="H16" s="6">
        <v>793843</v>
      </c>
      <c r="I16" s="6" t="s">
        <v>18</v>
      </c>
      <c r="J16" s="6" t="s">
        <v>58</v>
      </c>
      <c r="K16" s="6">
        <v>175</v>
      </c>
      <c r="L16" s="6" t="s">
        <v>82</v>
      </c>
      <c r="M16" s="6" t="s">
        <v>82</v>
      </c>
      <c r="N16" s="6" t="s">
        <v>179</v>
      </c>
      <c r="P16" s="6" t="s">
        <v>83</v>
      </c>
    </row>
    <row r="17" spans="2:16" ht="15" x14ac:dyDescent="0.15">
      <c r="B17" s="6">
        <v>647795</v>
      </c>
      <c r="C17" s="6" t="s">
        <v>8</v>
      </c>
      <c r="D17" s="6" t="s">
        <v>13</v>
      </c>
      <c r="E17" s="7">
        <v>46157.44672453704</v>
      </c>
      <c r="F17" s="6"/>
      <c r="G17" s="6" t="s">
        <v>143</v>
      </c>
      <c r="H17" s="6">
        <v>793843</v>
      </c>
      <c r="I17" s="6" t="s">
        <v>18</v>
      </c>
      <c r="J17" s="6" t="s">
        <v>58</v>
      </c>
      <c r="K17" s="6">
        <v>176</v>
      </c>
      <c r="L17" s="6" t="s">
        <v>59</v>
      </c>
      <c r="M17" s="6" t="s">
        <v>180</v>
      </c>
      <c r="N17" s="6" t="s">
        <v>181</v>
      </c>
      <c r="O17">
        <v>5731260</v>
      </c>
      <c r="P17" s="6" t="s">
        <v>60</v>
      </c>
    </row>
    <row r="18" spans="2:16" ht="15" x14ac:dyDescent="0.15">
      <c r="B18" s="6">
        <v>647795</v>
      </c>
      <c r="C18" s="6" t="s">
        <v>8</v>
      </c>
      <c r="D18" s="6" t="s">
        <v>13</v>
      </c>
      <c r="E18" s="7">
        <v>46157.44672453704</v>
      </c>
      <c r="F18" s="6"/>
      <c r="G18" s="6" t="s">
        <v>143</v>
      </c>
      <c r="H18" s="6">
        <v>793843</v>
      </c>
      <c r="I18" s="6" t="s">
        <v>18</v>
      </c>
      <c r="J18" s="6" t="s">
        <v>58</v>
      </c>
      <c r="K18" s="6">
        <v>177</v>
      </c>
      <c r="L18" s="6" t="s">
        <v>62</v>
      </c>
      <c r="M18" s="6" t="s">
        <v>182</v>
      </c>
      <c r="N18" s="6" t="s">
        <v>181</v>
      </c>
      <c r="O18">
        <v>5731261</v>
      </c>
      <c r="P18" s="6" t="s">
        <v>65</v>
      </c>
    </row>
    <row r="19" spans="2:16" ht="15" x14ac:dyDescent="0.15">
      <c r="B19" s="6">
        <v>647795</v>
      </c>
      <c r="C19" s="6" t="s">
        <v>8</v>
      </c>
      <c r="D19" s="6" t="s">
        <v>13</v>
      </c>
      <c r="E19" s="7">
        <v>46157.44672453704</v>
      </c>
      <c r="F19" s="6"/>
      <c r="G19" s="6" t="s">
        <v>143</v>
      </c>
      <c r="H19" s="6">
        <v>793843</v>
      </c>
      <c r="I19" s="6" t="s">
        <v>18</v>
      </c>
      <c r="J19" s="6" t="s">
        <v>58</v>
      </c>
      <c r="K19" s="6">
        <v>178</v>
      </c>
      <c r="L19" s="6" t="s">
        <v>69</v>
      </c>
      <c r="M19" s="6" t="s">
        <v>182</v>
      </c>
      <c r="N19" s="6" t="s">
        <v>181</v>
      </c>
      <c r="O19">
        <v>5731262</v>
      </c>
      <c r="P19" s="6" t="s">
        <v>72</v>
      </c>
    </row>
    <row r="20" spans="2:16" ht="15" x14ac:dyDescent="0.15">
      <c r="B20" s="6">
        <v>647795</v>
      </c>
      <c r="C20" s="6" t="s">
        <v>8</v>
      </c>
      <c r="D20" s="6" t="s">
        <v>13</v>
      </c>
      <c r="E20" s="7">
        <v>46157.44672453704</v>
      </c>
      <c r="F20" s="6"/>
      <c r="G20" s="6" t="s">
        <v>143</v>
      </c>
      <c r="H20" s="6">
        <v>793843</v>
      </c>
      <c r="I20" s="6" t="s">
        <v>18</v>
      </c>
      <c r="J20" s="6" t="s">
        <v>58</v>
      </c>
      <c r="K20" s="6">
        <v>179</v>
      </c>
      <c r="L20" s="6" t="s">
        <v>76</v>
      </c>
      <c r="M20" s="6" t="s">
        <v>182</v>
      </c>
      <c r="N20" s="6" t="s">
        <v>181</v>
      </c>
      <c r="O20">
        <v>5731263</v>
      </c>
      <c r="P20" s="6" t="s">
        <v>77</v>
      </c>
    </row>
    <row r="21" spans="2:16" ht="15" x14ac:dyDescent="0.15">
      <c r="B21" s="6">
        <v>647795</v>
      </c>
      <c r="C21" s="6" t="s">
        <v>8</v>
      </c>
      <c r="D21" s="6" t="s">
        <v>13</v>
      </c>
      <c r="E21" s="7">
        <v>46157.44672453704</v>
      </c>
      <c r="F21" s="6"/>
      <c r="G21" s="6" t="s">
        <v>143</v>
      </c>
      <c r="H21" s="6">
        <v>793843</v>
      </c>
      <c r="I21" s="6" t="s">
        <v>18</v>
      </c>
      <c r="J21" s="6" t="s">
        <v>58</v>
      </c>
      <c r="K21" s="6">
        <v>180</v>
      </c>
      <c r="L21" s="6" t="s">
        <v>82</v>
      </c>
      <c r="M21" s="6" t="s">
        <v>82</v>
      </c>
      <c r="N21" s="6" t="s">
        <v>179</v>
      </c>
      <c r="P21" s="6" t="s">
        <v>83</v>
      </c>
    </row>
    <row r="22" spans="2:16" ht="15" x14ac:dyDescent="0.15">
      <c r="B22" s="6">
        <v>647628</v>
      </c>
      <c r="C22" s="6" t="s">
        <v>9</v>
      </c>
      <c r="D22" s="6" t="s">
        <v>14</v>
      </c>
      <c r="E22" s="7">
        <v>46156.683946759258</v>
      </c>
      <c r="F22" s="6"/>
      <c r="G22" s="6" t="s">
        <v>143</v>
      </c>
      <c r="H22" s="6">
        <v>793843</v>
      </c>
      <c r="I22" s="6" t="s">
        <v>18</v>
      </c>
      <c r="J22" s="6" t="s">
        <v>58</v>
      </c>
      <c r="K22" s="6">
        <v>175</v>
      </c>
      <c r="L22" s="6" t="s">
        <v>82</v>
      </c>
      <c r="M22" s="6" t="s">
        <v>82</v>
      </c>
      <c r="N22" s="6" t="s">
        <v>179</v>
      </c>
      <c r="O22">
        <v>5728503</v>
      </c>
      <c r="P22" s="6" t="s">
        <v>83</v>
      </c>
    </row>
    <row r="23" spans="2:16" ht="15" x14ac:dyDescent="0.15">
      <c r="B23" s="6">
        <v>647628</v>
      </c>
      <c r="C23" s="6" t="s">
        <v>9</v>
      </c>
      <c r="D23" s="6" t="s">
        <v>14</v>
      </c>
      <c r="E23" s="7">
        <v>46156.683946759258</v>
      </c>
      <c r="F23" s="6"/>
      <c r="G23" s="6" t="s">
        <v>143</v>
      </c>
      <c r="H23" s="6">
        <v>793843</v>
      </c>
      <c r="I23" s="6" t="s">
        <v>18</v>
      </c>
      <c r="J23" s="6" t="s">
        <v>58</v>
      </c>
      <c r="K23" s="6">
        <v>176</v>
      </c>
      <c r="L23" s="6" t="s">
        <v>59</v>
      </c>
      <c r="M23" s="6" t="s">
        <v>180</v>
      </c>
      <c r="N23" s="6" t="s">
        <v>181</v>
      </c>
      <c r="O23">
        <v>5728474</v>
      </c>
      <c r="P23" s="6" t="s">
        <v>60</v>
      </c>
    </row>
    <row r="24" spans="2:16" ht="15" x14ac:dyDescent="0.15">
      <c r="B24" s="6">
        <v>647628</v>
      </c>
      <c r="C24" s="6" t="s">
        <v>9</v>
      </c>
      <c r="D24" s="6" t="s">
        <v>14</v>
      </c>
      <c r="E24" s="7">
        <v>46156.683946759258</v>
      </c>
      <c r="F24" s="6"/>
      <c r="G24" s="6" t="s">
        <v>143</v>
      </c>
      <c r="H24" s="6">
        <v>793843</v>
      </c>
      <c r="I24" s="6" t="s">
        <v>18</v>
      </c>
      <c r="J24" s="6" t="s">
        <v>58</v>
      </c>
      <c r="K24" s="6">
        <v>177</v>
      </c>
      <c r="L24" s="6" t="s">
        <v>62</v>
      </c>
      <c r="M24" s="6" t="s">
        <v>182</v>
      </c>
      <c r="N24" s="6" t="s">
        <v>181</v>
      </c>
      <c r="O24">
        <v>5728475</v>
      </c>
      <c r="P24" s="6" t="s">
        <v>66</v>
      </c>
    </row>
    <row r="25" spans="2:16" ht="15" x14ac:dyDescent="0.15">
      <c r="B25" s="6">
        <v>647628</v>
      </c>
      <c r="C25" s="6" t="s">
        <v>9</v>
      </c>
      <c r="D25" s="6" t="s">
        <v>14</v>
      </c>
      <c r="E25" s="7">
        <v>46156.683946759258</v>
      </c>
      <c r="F25" s="6"/>
      <c r="G25" s="6" t="s">
        <v>143</v>
      </c>
      <c r="H25" s="6">
        <v>793843</v>
      </c>
      <c r="I25" s="6" t="s">
        <v>18</v>
      </c>
      <c r="J25" s="6" t="s">
        <v>58</v>
      </c>
      <c r="K25" s="6">
        <v>178</v>
      </c>
      <c r="L25" s="6" t="s">
        <v>69</v>
      </c>
      <c r="M25" s="6" t="s">
        <v>182</v>
      </c>
      <c r="N25" s="6" t="s">
        <v>181</v>
      </c>
      <c r="O25">
        <v>5728476</v>
      </c>
      <c r="P25" s="6" t="s">
        <v>73</v>
      </c>
    </row>
    <row r="26" spans="2:16" ht="15" x14ac:dyDescent="0.15">
      <c r="B26" s="6">
        <v>647628</v>
      </c>
      <c r="C26" s="6" t="s">
        <v>9</v>
      </c>
      <c r="D26" s="6" t="s">
        <v>14</v>
      </c>
      <c r="E26" s="7">
        <v>46156.683946759258</v>
      </c>
      <c r="F26" s="6"/>
      <c r="G26" s="6" t="s">
        <v>143</v>
      </c>
      <c r="H26" s="6">
        <v>793843</v>
      </c>
      <c r="I26" s="6" t="s">
        <v>18</v>
      </c>
      <c r="J26" s="6" t="s">
        <v>58</v>
      </c>
      <c r="K26" s="6">
        <v>179</v>
      </c>
      <c r="L26" s="6" t="s">
        <v>76</v>
      </c>
      <c r="M26" s="6" t="s">
        <v>182</v>
      </c>
      <c r="N26" s="6" t="s">
        <v>181</v>
      </c>
      <c r="O26">
        <v>5728477</v>
      </c>
      <c r="P26" s="6" t="s">
        <v>79</v>
      </c>
    </row>
    <row r="27" spans="2:16" ht="15" x14ac:dyDescent="0.15">
      <c r="B27" s="6">
        <v>647628</v>
      </c>
      <c r="C27" s="6" t="s">
        <v>9</v>
      </c>
      <c r="D27" s="6" t="s">
        <v>14</v>
      </c>
      <c r="E27" s="7">
        <v>46156.683946759258</v>
      </c>
      <c r="F27" s="6"/>
      <c r="G27" s="6" t="s">
        <v>143</v>
      </c>
      <c r="H27" s="6">
        <v>793843</v>
      </c>
      <c r="I27" s="6" t="s">
        <v>18</v>
      </c>
      <c r="J27" s="6" t="s">
        <v>58</v>
      </c>
      <c r="K27" s="6">
        <v>180</v>
      </c>
      <c r="L27" s="6" t="s">
        <v>82</v>
      </c>
      <c r="M27" s="6" t="s">
        <v>82</v>
      </c>
      <c r="N27" s="6" t="s">
        <v>179</v>
      </c>
      <c r="O27">
        <v>5728504</v>
      </c>
      <c r="P27" s="6" t="s">
        <v>83</v>
      </c>
    </row>
    <row r="28" spans="2:16" ht="15" x14ac:dyDescent="0.15">
      <c r="B28" s="6">
        <v>647743</v>
      </c>
      <c r="C28" s="6" t="s">
        <v>10</v>
      </c>
      <c r="D28" s="6" t="s">
        <v>15</v>
      </c>
      <c r="E28" s="7">
        <v>46157.396874999999</v>
      </c>
      <c r="F28" s="6"/>
      <c r="G28" s="6" t="s">
        <v>143</v>
      </c>
      <c r="H28" s="6">
        <v>793843</v>
      </c>
      <c r="I28" s="6" t="s">
        <v>18</v>
      </c>
      <c r="J28" s="6" t="s">
        <v>58</v>
      </c>
      <c r="K28" s="6">
        <v>175</v>
      </c>
      <c r="L28" s="6" t="s">
        <v>82</v>
      </c>
      <c r="M28" s="6" t="s">
        <v>82</v>
      </c>
      <c r="N28" s="6" t="s">
        <v>179</v>
      </c>
      <c r="P28" s="6" t="s">
        <v>83</v>
      </c>
    </row>
    <row r="29" spans="2:16" ht="15" x14ac:dyDescent="0.15">
      <c r="B29" s="6">
        <v>647743</v>
      </c>
      <c r="C29" s="6" t="s">
        <v>10</v>
      </c>
      <c r="D29" s="6" t="s">
        <v>15</v>
      </c>
      <c r="E29" s="7">
        <v>46157.396874999999</v>
      </c>
      <c r="F29" s="6"/>
      <c r="G29" s="6" t="s">
        <v>143</v>
      </c>
      <c r="H29" s="6">
        <v>793843</v>
      </c>
      <c r="I29" s="6" t="s">
        <v>18</v>
      </c>
      <c r="J29" s="6" t="s">
        <v>58</v>
      </c>
      <c r="K29" s="6">
        <v>176</v>
      </c>
      <c r="L29" s="6" t="s">
        <v>59</v>
      </c>
      <c r="M29" s="6" t="s">
        <v>180</v>
      </c>
      <c r="N29" s="6" t="s">
        <v>181</v>
      </c>
      <c r="O29">
        <v>5730771</v>
      </c>
      <c r="P29" s="6" t="s">
        <v>60</v>
      </c>
    </row>
    <row r="30" spans="2:16" ht="15" x14ac:dyDescent="0.15">
      <c r="B30" s="6">
        <v>647743</v>
      </c>
      <c r="C30" s="6" t="s">
        <v>10</v>
      </c>
      <c r="D30" s="6" t="s">
        <v>15</v>
      </c>
      <c r="E30" s="7">
        <v>46157.396874999999</v>
      </c>
      <c r="F30" s="6"/>
      <c r="G30" s="6" t="s">
        <v>143</v>
      </c>
      <c r="H30" s="6">
        <v>793843</v>
      </c>
      <c r="I30" s="6" t="s">
        <v>18</v>
      </c>
      <c r="J30" s="6" t="s">
        <v>58</v>
      </c>
      <c r="K30" s="6">
        <v>177</v>
      </c>
      <c r="L30" s="6" t="s">
        <v>62</v>
      </c>
      <c r="M30" s="6" t="s">
        <v>182</v>
      </c>
      <c r="N30" s="6" t="s">
        <v>181</v>
      </c>
      <c r="O30">
        <v>5730772</v>
      </c>
      <c r="P30" s="6" t="s">
        <v>67</v>
      </c>
    </row>
    <row r="31" spans="2:16" ht="15" x14ac:dyDescent="0.15">
      <c r="B31" s="6">
        <v>647743</v>
      </c>
      <c r="C31" s="6" t="s">
        <v>10</v>
      </c>
      <c r="D31" s="6" t="s">
        <v>15</v>
      </c>
      <c r="E31" s="7">
        <v>46157.396874999999</v>
      </c>
      <c r="F31" s="6"/>
      <c r="G31" s="6" t="s">
        <v>143</v>
      </c>
      <c r="H31" s="6">
        <v>793843</v>
      </c>
      <c r="I31" s="6" t="s">
        <v>18</v>
      </c>
      <c r="J31" s="6" t="s">
        <v>58</v>
      </c>
      <c r="K31" s="6">
        <v>178</v>
      </c>
      <c r="L31" s="6" t="s">
        <v>69</v>
      </c>
      <c r="M31" s="6" t="s">
        <v>182</v>
      </c>
      <c r="N31" s="6" t="s">
        <v>181</v>
      </c>
      <c r="O31">
        <v>5730773</v>
      </c>
      <c r="P31" s="6" t="s">
        <v>74</v>
      </c>
    </row>
    <row r="32" spans="2:16" ht="15" x14ac:dyDescent="0.15">
      <c r="B32" s="6">
        <v>647743</v>
      </c>
      <c r="C32" s="6" t="s">
        <v>10</v>
      </c>
      <c r="D32" s="6" t="s">
        <v>15</v>
      </c>
      <c r="E32" s="7">
        <v>46157.396874999999</v>
      </c>
      <c r="F32" s="6"/>
      <c r="G32" s="6" t="s">
        <v>143</v>
      </c>
      <c r="H32" s="6">
        <v>793843</v>
      </c>
      <c r="I32" s="6" t="s">
        <v>18</v>
      </c>
      <c r="J32" s="6" t="s">
        <v>58</v>
      </c>
      <c r="K32" s="6">
        <v>179</v>
      </c>
      <c r="L32" s="6" t="s">
        <v>76</v>
      </c>
      <c r="M32" s="6" t="s">
        <v>182</v>
      </c>
      <c r="N32" s="6" t="s">
        <v>181</v>
      </c>
      <c r="O32">
        <v>5730774</v>
      </c>
      <c r="P32" s="6" t="s">
        <v>80</v>
      </c>
    </row>
    <row r="33" spans="2:16" ht="15" x14ac:dyDescent="0.15">
      <c r="B33" s="6">
        <v>647743</v>
      </c>
      <c r="C33" s="6" t="s">
        <v>10</v>
      </c>
      <c r="D33" s="6" t="s">
        <v>15</v>
      </c>
      <c r="E33" s="7">
        <v>46157.396874999999</v>
      </c>
      <c r="F33" s="6"/>
      <c r="G33" s="6" t="s">
        <v>143</v>
      </c>
      <c r="H33" s="6">
        <v>793843</v>
      </c>
      <c r="I33" s="6" t="s">
        <v>18</v>
      </c>
      <c r="J33" s="6" t="s">
        <v>58</v>
      </c>
      <c r="K33" s="6">
        <v>180</v>
      </c>
      <c r="L33" s="6" t="s">
        <v>82</v>
      </c>
      <c r="M33" s="6" t="s">
        <v>82</v>
      </c>
      <c r="N33" s="6" t="s">
        <v>179</v>
      </c>
      <c r="P33" s="6" t="s">
        <v>83</v>
      </c>
    </row>
  </sheetData>
  <autoFilter ref="A3:P33" xr:uid="{00000000-0009-0000-0000-000004000000}"/>
  <mergeCells count="5">
    <mergeCell ref="B2:E2"/>
    <mergeCell ref="F2:G2"/>
    <mergeCell ref="H2:I2"/>
    <mergeCell ref="K2:N2"/>
    <mergeCell ref="O2:P2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8.33203125" bestFit="1" customWidth="1"/>
    <col min="4" max="4" width="59.33203125" bestFit="1" customWidth="1"/>
    <col min="5" max="5" width="30.83203125" bestFit="1" customWidth="1"/>
    <col min="6" max="6" width="20" hidden="1" bestFit="1" customWidth="1"/>
    <col min="7" max="7" width="41.83203125" bestFit="1" customWidth="1"/>
    <col min="8" max="8" width="255" bestFit="1" customWidth="1"/>
    <col min="9" max="9" width="60.5" bestFit="1" customWidth="1"/>
    <col min="10" max="10" width="79.1640625" bestFit="1" customWidth="1"/>
  </cols>
  <sheetData>
    <row r="1" spans="1:10" hidden="1" x14ac:dyDescent="0.15">
      <c r="A1" t="s">
        <v>183</v>
      </c>
      <c r="B1" t="s">
        <v>86</v>
      </c>
      <c r="C1" t="s">
        <v>87</v>
      </c>
      <c r="D1" t="s">
        <v>88</v>
      </c>
      <c r="E1" t="s">
        <v>89</v>
      </c>
      <c r="F1" t="s">
        <v>184</v>
      </c>
      <c r="G1" t="s">
        <v>185</v>
      </c>
      <c r="H1" t="s">
        <v>186</v>
      </c>
      <c r="I1" t="s">
        <v>187</v>
      </c>
      <c r="J1" t="s">
        <v>188</v>
      </c>
    </row>
    <row r="2" spans="1:10" ht="21" x14ac:dyDescent="0.2">
      <c r="A2" s="5"/>
      <c r="B2" s="46" t="s">
        <v>113</v>
      </c>
      <c r="C2" s="46" t="s">
        <v>113</v>
      </c>
      <c r="D2" s="46" t="s">
        <v>113</v>
      </c>
      <c r="E2" s="46" t="s">
        <v>113</v>
      </c>
      <c r="F2" s="46" t="s">
        <v>189</v>
      </c>
      <c r="G2" s="46" t="s">
        <v>189</v>
      </c>
      <c r="H2" s="46" t="s">
        <v>190</v>
      </c>
      <c r="I2" s="46" t="s">
        <v>190</v>
      </c>
      <c r="J2" s="5" t="s">
        <v>191</v>
      </c>
    </row>
    <row r="3" spans="1:10" ht="30" x14ac:dyDescent="0.15">
      <c r="A3" s="1"/>
      <c r="B3" s="1" t="s">
        <v>118</v>
      </c>
      <c r="C3" s="1" t="s">
        <v>119</v>
      </c>
      <c r="D3" s="1" t="s">
        <v>120</v>
      </c>
      <c r="E3" s="1" t="s">
        <v>121</v>
      </c>
      <c r="F3" s="1" t="s">
        <v>192</v>
      </c>
      <c r="G3" s="1" t="s">
        <v>193</v>
      </c>
      <c r="H3" s="1" t="s">
        <v>194</v>
      </c>
      <c r="I3" s="1" t="s">
        <v>195</v>
      </c>
      <c r="J3" s="1" t="s">
        <v>196</v>
      </c>
    </row>
    <row r="4" spans="1:10" ht="60" x14ac:dyDescent="0.15">
      <c r="B4" s="6">
        <v>647659</v>
      </c>
      <c r="C4" s="6" t="s">
        <v>6</v>
      </c>
      <c r="D4" s="6" t="s">
        <v>11</v>
      </c>
      <c r="E4" s="7">
        <v>46157.418275462966</v>
      </c>
      <c r="F4" s="6">
        <v>236953</v>
      </c>
      <c r="G4" s="6" t="s">
        <v>197</v>
      </c>
      <c r="H4" s="6" t="s">
        <v>198</v>
      </c>
      <c r="I4" s="6" t="s">
        <v>143</v>
      </c>
      <c r="J4" s="6" t="s">
        <v>199</v>
      </c>
    </row>
    <row r="5" spans="1:10" ht="15" x14ac:dyDescent="0.15">
      <c r="B5" s="6">
        <v>647659</v>
      </c>
      <c r="C5" s="6" t="s">
        <v>6</v>
      </c>
      <c r="D5" s="6" t="s">
        <v>11</v>
      </c>
      <c r="E5" s="7">
        <v>46157.418275462966</v>
      </c>
      <c r="F5" s="6">
        <v>236954</v>
      </c>
      <c r="G5" s="6" t="s">
        <v>200</v>
      </c>
      <c r="H5" s="6" t="s">
        <v>201</v>
      </c>
      <c r="I5" s="6" t="s">
        <v>143</v>
      </c>
      <c r="J5" s="6" t="s">
        <v>202</v>
      </c>
    </row>
    <row r="6" spans="1:10" ht="105" x14ac:dyDescent="0.15">
      <c r="B6" s="6">
        <v>647659</v>
      </c>
      <c r="C6" s="6" t="s">
        <v>6</v>
      </c>
      <c r="D6" s="6" t="s">
        <v>11</v>
      </c>
      <c r="E6" s="7">
        <v>46157.418275462966</v>
      </c>
      <c r="F6" s="6">
        <v>236955</v>
      </c>
      <c r="G6" s="6" t="s">
        <v>203</v>
      </c>
      <c r="H6" s="6" t="s">
        <v>204</v>
      </c>
      <c r="I6" s="6" t="s">
        <v>205</v>
      </c>
      <c r="J6" s="6" t="s">
        <v>143</v>
      </c>
    </row>
    <row r="7" spans="1:10" ht="60" x14ac:dyDescent="0.15">
      <c r="B7" s="6">
        <v>647622</v>
      </c>
      <c r="C7" s="6" t="s">
        <v>7</v>
      </c>
      <c r="D7" s="6" t="s">
        <v>12</v>
      </c>
      <c r="E7" s="7">
        <v>46157.322534722225</v>
      </c>
      <c r="F7" s="6">
        <v>236953</v>
      </c>
      <c r="G7" s="6" t="s">
        <v>197</v>
      </c>
      <c r="H7" s="6" t="s">
        <v>198</v>
      </c>
      <c r="I7" s="6" t="s">
        <v>143</v>
      </c>
      <c r="J7" s="6" t="s">
        <v>206</v>
      </c>
    </row>
    <row r="8" spans="1:10" ht="15" x14ac:dyDescent="0.15">
      <c r="B8" s="6">
        <v>647622</v>
      </c>
      <c r="C8" s="6" t="s">
        <v>7</v>
      </c>
      <c r="D8" s="6" t="s">
        <v>12</v>
      </c>
      <c r="E8" s="7">
        <v>46157.322534722225</v>
      </c>
      <c r="F8" s="6">
        <v>236954</v>
      </c>
      <c r="G8" s="6" t="s">
        <v>200</v>
      </c>
      <c r="H8" s="6" t="s">
        <v>201</v>
      </c>
      <c r="I8" s="6" t="s">
        <v>143</v>
      </c>
      <c r="J8" s="6" t="s">
        <v>207</v>
      </c>
    </row>
    <row r="9" spans="1:10" ht="105" x14ac:dyDescent="0.15">
      <c r="B9" s="6">
        <v>647622</v>
      </c>
      <c r="C9" s="6" t="s">
        <v>7</v>
      </c>
      <c r="D9" s="6" t="s">
        <v>12</v>
      </c>
      <c r="E9" s="7">
        <v>46157.322534722225</v>
      </c>
      <c r="F9" s="6">
        <v>236955</v>
      </c>
      <c r="G9" s="6" t="s">
        <v>203</v>
      </c>
      <c r="H9" s="6" t="s">
        <v>204</v>
      </c>
      <c r="I9" s="6" t="s">
        <v>205</v>
      </c>
      <c r="J9" s="6" t="s">
        <v>143</v>
      </c>
    </row>
    <row r="10" spans="1:10" ht="60" x14ac:dyDescent="0.15">
      <c r="B10" s="6">
        <v>647795</v>
      </c>
      <c r="C10" s="6" t="s">
        <v>8</v>
      </c>
      <c r="D10" s="6" t="s">
        <v>13</v>
      </c>
      <c r="E10" s="7">
        <v>46157.44672453704</v>
      </c>
      <c r="F10" s="6">
        <v>236953</v>
      </c>
      <c r="G10" s="6" t="s">
        <v>197</v>
      </c>
      <c r="H10" s="6" t="s">
        <v>198</v>
      </c>
      <c r="I10" s="6" t="s">
        <v>143</v>
      </c>
      <c r="J10" s="6" t="s">
        <v>208</v>
      </c>
    </row>
    <row r="11" spans="1:10" ht="15" x14ac:dyDescent="0.15">
      <c r="B11" s="6">
        <v>647795</v>
      </c>
      <c r="C11" s="6" t="s">
        <v>8</v>
      </c>
      <c r="D11" s="6" t="s">
        <v>13</v>
      </c>
      <c r="E11" s="7">
        <v>46157.44672453704</v>
      </c>
      <c r="F11" s="6">
        <v>236954</v>
      </c>
      <c r="G11" s="6" t="s">
        <v>200</v>
      </c>
      <c r="H11" s="6" t="s">
        <v>201</v>
      </c>
      <c r="I11" s="6" t="s">
        <v>143</v>
      </c>
      <c r="J11" s="6" t="s">
        <v>209</v>
      </c>
    </row>
    <row r="12" spans="1:10" ht="105" x14ac:dyDescent="0.15">
      <c r="B12" s="6">
        <v>647795</v>
      </c>
      <c r="C12" s="6" t="s">
        <v>8</v>
      </c>
      <c r="D12" s="6" t="s">
        <v>13</v>
      </c>
      <c r="E12" s="7">
        <v>46157.44672453704</v>
      </c>
      <c r="F12" s="6">
        <v>236955</v>
      </c>
      <c r="G12" s="6" t="s">
        <v>203</v>
      </c>
      <c r="H12" s="6" t="s">
        <v>204</v>
      </c>
      <c r="I12" s="6" t="s">
        <v>205</v>
      </c>
      <c r="J12" s="6" t="s">
        <v>143</v>
      </c>
    </row>
    <row r="13" spans="1:10" ht="60" x14ac:dyDescent="0.15">
      <c r="B13" s="6">
        <v>647628</v>
      </c>
      <c r="C13" s="6" t="s">
        <v>9</v>
      </c>
      <c r="D13" s="6" t="s">
        <v>14</v>
      </c>
      <c r="E13" s="7">
        <v>46156.683946759258</v>
      </c>
      <c r="F13" s="6">
        <v>236953</v>
      </c>
      <c r="G13" s="6" t="s">
        <v>197</v>
      </c>
      <c r="H13" s="6" t="s">
        <v>198</v>
      </c>
      <c r="I13" s="6" t="s">
        <v>143</v>
      </c>
      <c r="J13" s="6" t="s">
        <v>210</v>
      </c>
    </row>
    <row r="14" spans="1:10" ht="15" x14ac:dyDescent="0.15">
      <c r="B14" s="6">
        <v>647628</v>
      </c>
      <c r="C14" s="6" t="s">
        <v>9</v>
      </c>
      <c r="D14" s="6" t="s">
        <v>14</v>
      </c>
      <c r="E14" s="7">
        <v>46156.683946759258</v>
      </c>
      <c r="F14" s="6">
        <v>236954</v>
      </c>
      <c r="G14" s="6" t="s">
        <v>200</v>
      </c>
      <c r="H14" s="6" t="s">
        <v>201</v>
      </c>
      <c r="I14" s="6" t="s">
        <v>143</v>
      </c>
      <c r="J14" s="6" t="s">
        <v>211</v>
      </c>
    </row>
    <row r="15" spans="1:10" ht="105" x14ac:dyDescent="0.15">
      <c r="B15" s="6">
        <v>647628</v>
      </c>
      <c r="C15" s="6" t="s">
        <v>9</v>
      </c>
      <c r="D15" s="6" t="s">
        <v>14</v>
      </c>
      <c r="E15" s="7">
        <v>46156.683946759258</v>
      </c>
      <c r="F15" s="6">
        <v>236955</v>
      </c>
      <c r="G15" s="6" t="s">
        <v>203</v>
      </c>
      <c r="H15" s="6" t="s">
        <v>204</v>
      </c>
      <c r="I15" s="6" t="s">
        <v>205</v>
      </c>
      <c r="J15" s="6" t="s">
        <v>143</v>
      </c>
    </row>
    <row r="16" spans="1:10" ht="60" x14ac:dyDescent="0.15">
      <c r="B16" s="6">
        <v>647743</v>
      </c>
      <c r="C16" s="6" t="s">
        <v>10</v>
      </c>
      <c r="D16" s="6" t="s">
        <v>15</v>
      </c>
      <c r="E16" s="7">
        <v>46157.396874999999</v>
      </c>
      <c r="F16" s="6">
        <v>236953</v>
      </c>
      <c r="G16" s="6" t="s">
        <v>197</v>
      </c>
      <c r="H16" s="6" t="s">
        <v>198</v>
      </c>
      <c r="I16" s="6" t="s">
        <v>143</v>
      </c>
      <c r="J16" s="6" t="s">
        <v>212</v>
      </c>
    </row>
    <row r="17" spans="2:10" ht="15" x14ac:dyDescent="0.15">
      <c r="B17" s="6">
        <v>647743</v>
      </c>
      <c r="C17" s="6" t="s">
        <v>10</v>
      </c>
      <c r="D17" s="6" t="s">
        <v>15</v>
      </c>
      <c r="E17" s="7">
        <v>46157.396874999999</v>
      </c>
      <c r="F17" s="6">
        <v>236954</v>
      </c>
      <c r="G17" s="6" t="s">
        <v>200</v>
      </c>
      <c r="H17" s="6" t="s">
        <v>201</v>
      </c>
      <c r="I17" s="6" t="s">
        <v>143</v>
      </c>
      <c r="J17" s="6" t="s">
        <v>213</v>
      </c>
    </row>
    <row r="18" spans="2:10" ht="105" x14ac:dyDescent="0.15">
      <c r="B18" s="6">
        <v>647743</v>
      </c>
      <c r="C18" s="6" t="s">
        <v>10</v>
      </c>
      <c r="D18" s="6" t="s">
        <v>15</v>
      </c>
      <c r="E18" s="7">
        <v>46157.396874999999</v>
      </c>
      <c r="F18" s="6">
        <v>236955</v>
      </c>
      <c r="G18" s="6" t="s">
        <v>203</v>
      </c>
      <c r="H18" s="6" t="s">
        <v>204</v>
      </c>
      <c r="I18" s="6" t="s">
        <v>205</v>
      </c>
      <c r="J18" s="6" t="s">
        <v>143</v>
      </c>
    </row>
  </sheetData>
  <autoFilter ref="A3:J18" xr:uid="{00000000-0009-0000-0000-000005000000}"/>
  <mergeCells count="3">
    <mergeCell ref="B2:E2"/>
    <mergeCell ref="F2:G2"/>
    <mergeCell ref="H2:I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artículos y servi...</vt:lpstr>
      <vt:lpstr>Elementos y servicios</vt:lpstr>
      <vt:lpstr>Ahorros de artículos</vt:lpstr>
      <vt:lpstr>Ahorros totales</vt:lpstr>
      <vt:lpstr>Formularios de línea de artí...</vt:lpstr>
      <vt:lpstr>Archivos adjuntos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JOSÉ ERNESTO ORTEGÓN SÁNCHEZ</cp:lastModifiedBy>
  <cp:revision>0</cp:revision>
  <dcterms:created xsi:type="dcterms:W3CDTF">2026-05-15T16:46:01Z</dcterms:created>
  <dcterms:modified xsi:type="dcterms:W3CDTF">2026-05-15T17:45:25Z</dcterms:modified>
</cp:coreProperties>
</file>