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jortegon\Downloads\"/>
    </mc:Choice>
  </mc:AlternateContent>
  <xr:revisionPtr revIDLastSave="0" documentId="13_ncr:1_{B6826508-7F79-4C68-86EA-5A682AA565B2}" xr6:coauthVersionLast="47" xr6:coauthVersionMax="47" xr10:uidLastSave="{00000000-0000-0000-0000-000000000000}"/>
  <bookViews>
    <workbookView xWindow="-120" yWindow="-120" windowWidth="20730" windowHeight="11040" xr2:uid="{00000000-000D-0000-FFFF-FFFF00000000}"/>
  </bookViews>
  <sheets>
    <sheet name="Resumen de artículos y servi..." sheetId="1" r:id="rId1"/>
    <sheet name="Elementos y servicios" sheetId="2" r:id="rId2"/>
    <sheet name="Ahorros de artículos" sheetId="3" r:id="rId3"/>
    <sheet name="Ahorros totales" sheetId="4" r:id="rId4"/>
    <sheet name="Formularios de línea de artí..." sheetId="5" r:id="rId5"/>
    <sheet name="Archivos adjuntos" sheetId="6" r:id="rId6"/>
  </sheets>
  <definedNames>
    <definedName name="_xlnm._FilterDatabase" localSheetId="2" hidden="1">'Ahorros de artículos'!$A$3:$Q$39</definedName>
    <definedName name="_xlnm._FilterDatabase" localSheetId="3" hidden="1">'Ahorros totales'!$A$3:$I$9</definedName>
    <definedName name="_xlnm._FilterDatabase" localSheetId="5" hidden="1">'Archivos adjuntos'!$A$3:$J$21</definedName>
    <definedName name="_xlnm._FilterDatabase" localSheetId="1" hidden="1">'Elementos y servicios'!$A$3:$AB$39</definedName>
    <definedName name="_xlnm._FilterDatabase" localSheetId="4" hidden="1">'Formularios de línea de artí...'!$A$3:$P$75</definedName>
    <definedName name="_xlnm._FilterDatabase" localSheetId="0" hidden="1">'Resumen de artículos y servi...'!$A$4:$J$100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8" i="1" l="1"/>
  <c r="I98" i="1"/>
  <c r="H98" i="1"/>
  <c r="G98" i="1"/>
  <c r="F98" i="1"/>
  <c r="E98" i="1"/>
  <c r="I97" i="1"/>
  <c r="H97" i="1"/>
  <c r="G97" i="1"/>
  <c r="F97" i="1"/>
  <c r="E97" i="1"/>
  <c r="J97" i="1"/>
  <c r="J102" i="1"/>
  <c r="I102" i="1"/>
  <c r="H102" i="1"/>
  <c r="G102" i="1"/>
  <c r="F102" i="1"/>
  <c r="E102" i="1"/>
  <c r="I96" i="1"/>
  <c r="H96" i="1"/>
  <c r="G96" i="1"/>
  <c r="F96" i="1"/>
  <c r="E96" i="1"/>
  <c r="J96" i="1"/>
  <c r="J82" i="1"/>
  <c r="I82" i="1"/>
  <c r="H82" i="1"/>
  <c r="G82" i="1"/>
  <c r="F82" i="1"/>
  <c r="E82" i="1"/>
  <c r="I81" i="1"/>
  <c r="G81" i="1"/>
  <c r="F81" i="1"/>
  <c r="H81" i="1"/>
  <c r="I80" i="1"/>
  <c r="H80" i="1"/>
  <c r="F80" i="1"/>
  <c r="G80" i="1"/>
  <c r="J66" i="1"/>
  <c r="I66" i="1"/>
  <c r="H66" i="1"/>
  <c r="G66" i="1"/>
  <c r="F66" i="1"/>
  <c r="E66" i="1"/>
  <c r="J65" i="1"/>
  <c r="I65" i="1"/>
  <c r="H65" i="1"/>
  <c r="G65" i="1"/>
  <c r="E65" i="1"/>
  <c r="F65" i="1"/>
  <c r="J64" i="1"/>
  <c r="I64" i="1"/>
  <c r="G64" i="1"/>
  <c r="F64" i="1"/>
  <c r="E64" i="1"/>
  <c r="H64" i="1"/>
  <c r="J50" i="1"/>
  <c r="I50" i="1"/>
  <c r="H50" i="1"/>
  <c r="G50" i="1"/>
  <c r="F50" i="1"/>
  <c r="E50" i="1"/>
  <c r="J49" i="1"/>
  <c r="I49" i="1"/>
  <c r="H49" i="1"/>
  <c r="G49" i="1"/>
  <c r="E49" i="1"/>
  <c r="F49" i="1"/>
  <c r="J48" i="1"/>
  <c r="I48" i="1"/>
  <c r="H48" i="1"/>
  <c r="G48" i="1"/>
  <c r="F48" i="1"/>
  <c r="E48" i="1"/>
  <c r="J34" i="1"/>
  <c r="I34" i="1"/>
  <c r="H34" i="1"/>
  <c r="G34" i="1"/>
  <c r="F34" i="1"/>
  <c r="E34" i="1"/>
  <c r="J33" i="1"/>
  <c r="I33" i="1"/>
  <c r="H33" i="1"/>
  <c r="G33" i="1"/>
  <c r="F33" i="1"/>
  <c r="E33" i="1"/>
  <c r="J32" i="1"/>
  <c r="I32" i="1"/>
  <c r="H32" i="1"/>
  <c r="G32" i="1"/>
  <c r="E32" i="1"/>
  <c r="F32" i="1"/>
  <c r="J18" i="1"/>
  <c r="I18" i="1"/>
  <c r="H18" i="1"/>
  <c r="G18" i="1"/>
  <c r="F18" i="1"/>
  <c r="E18" i="1"/>
  <c r="J17" i="1"/>
  <c r="I17" i="1"/>
  <c r="H17" i="1"/>
  <c r="G17" i="1"/>
  <c r="E17" i="1"/>
  <c r="F17" i="1"/>
  <c r="J16" i="1"/>
  <c r="I16" i="1"/>
  <c r="H16" i="1"/>
  <c r="G16" i="1"/>
  <c r="F16" i="1"/>
  <c r="E16" i="1"/>
  <c r="J85" i="1"/>
  <c r="I85" i="1"/>
  <c r="H85" i="1"/>
  <c r="G85" i="1"/>
  <c r="F85" i="1"/>
  <c r="E85" i="1"/>
  <c r="J87" i="1"/>
  <c r="I87" i="1"/>
  <c r="H87" i="1"/>
  <c r="G87" i="1"/>
  <c r="F87" i="1"/>
  <c r="E87" i="1"/>
  <c r="J69" i="1"/>
  <c r="I69" i="1"/>
  <c r="H69" i="1"/>
  <c r="G69" i="1"/>
  <c r="F69" i="1"/>
  <c r="E69" i="1"/>
  <c r="J71" i="1"/>
  <c r="I71" i="1"/>
  <c r="H71" i="1"/>
  <c r="G71" i="1"/>
  <c r="F71" i="1"/>
  <c r="E71" i="1"/>
  <c r="J53" i="1"/>
  <c r="I53" i="1"/>
  <c r="H53" i="1"/>
  <c r="G53" i="1"/>
  <c r="F53" i="1"/>
  <c r="E53" i="1"/>
  <c r="J55" i="1"/>
  <c r="I55" i="1"/>
  <c r="H55" i="1"/>
  <c r="G55" i="1"/>
  <c r="F55" i="1"/>
  <c r="E55" i="1"/>
  <c r="J37" i="1"/>
  <c r="I37" i="1"/>
  <c r="H37" i="1"/>
  <c r="G37" i="1"/>
  <c r="F37" i="1"/>
  <c r="E37" i="1"/>
  <c r="J39" i="1"/>
  <c r="I39" i="1"/>
  <c r="H39" i="1"/>
  <c r="G39" i="1"/>
  <c r="F39" i="1"/>
  <c r="E39" i="1"/>
  <c r="J21" i="1"/>
  <c r="I21" i="1"/>
  <c r="H21" i="1"/>
  <c r="G21" i="1"/>
  <c r="F21" i="1"/>
  <c r="E21" i="1"/>
  <c r="J23" i="1"/>
  <c r="I23" i="1"/>
  <c r="H23" i="1"/>
  <c r="G23" i="1"/>
  <c r="F23" i="1"/>
  <c r="E23" i="1"/>
  <c r="J5" i="1"/>
  <c r="I5" i="1"/>
  <c r="H5" i="1"/>
  <c r="G5" i="1"/>
  <c r="F5" i="1"/>
  <c r="E5" i="1"/>
  <c r="J7" i="1"/>
  <c r="I7" i="1"/>
  <c r="H7" i="1"/>
  <c r="G7" i="1"/>
  <c r="F7" i="1"/>
  <c r="E7" i="1"/>
  <c r="U39" i="2"/>
  <c r="U38" i="2"/>
  <c r="U37" i="2"/>
  <c r="U36" i="2"/>
  <c r="U35" i="2"/>
  <c r="U34" i="2"/>
  <c r="U33" i="2"/>
  <c r="U32" i="2"/>
  <c r="U31" i="2"/>
  <c r="U30" i="2"/>
  <c r="U29" i="2"/>
  <c r="U28" i="2"/>
  <c r="U27" i="2"/>
  <c r="U26" i="2"/>
  <c r="U25" i="2"/>
  <c r="U24" i="2"/>
  <c r="U23" i="2"/>
  <c r="U22" i="2"/>
  <c r="U21" i="2"/>
  <c r="U20" i="2"/>
  <c r="U19" i="2"/>
  <c r="U18" i="2"/>
  <c r="U17" i="2"/>
  <c r="U16" i="2"/>
  <c r="U15" i="2"/>
  <c r="U14" i="2"/>
  <c r="U13" i="2"/>
  <c r="U12" i="2"/>
  <c r="U11" i="2"/>
  <c r="U10" i="2"/>
  <c r="U9" i="2"/>
  <c r="U8" i="2"/>
  <c r="U7" i="2"/>
  <c r="U6" i="2"/>
  <c r="U5" i="2"/>
  <c r="U4" i="2"/>
</calcChain>
</file>

<file path=xl/sharedStrings.xml><?xml version="1.0" encoding="utf-8"?>
<sst xmlns="http://schemas.openxmlformats.org/spreadsheetml/2006/main" count="2170" uniqueCount="353">
  <si>
    <t>{"start":true,"layout":"pivot","name":"buyer/response_lines_summary","locale":"es-MX"}</t>
  </si>
  <si>
    <t>{"row_column":true,"field_name":"item.name"}</t>
  </si>
  <si>
    <t>{"additional_field":true}</t>
  </si>
  <si>
    <t>Descripción del artículo (Texto)</t>
  </si>
  <si>
    <t>Categoría del campo</t>
  </si>
  <si>
    <t>Campo</t>
  </si>
  <si>
    <t>BLAMIS DOTACIONES LABORATORIO S.A.S.</t>
  </si>
  <si>
    <t>MERCK S.A</t>
  </si>
  <si>
    <t>QUIMICA M. G. S.A.S</t>
  </si>
  <si>
    <t>QUIMITRONICA SAS</t>
  </si>
  <si>
    <t>VIDCOL SAS</t>
  </si>
  <si>
    <t>YEQUIM LTDA</t>
  </si>
  <si>
    <t>BLAMIS DOTACIONES LABORATORIO S.A.S. - #645558</t>
  </si>
  <si>
    <t>MERCK S.A - #645690</t>
  </si>
  <si>
    <t>QUIMICA M. G. S.A.S - #645750</t>
  </si>
  <si>
    <t>QUIMITRONICA SAS - #645676</t>
  </si>
  <si>
    <t>VIDCOL SAS - #645345</t>
  </si>
  <si>
    <t>YEQUIM LTDA - #645348</t>
  </si>
  <si>
    <t>Respuesta del proveedor</t>
  </si>
  <si>
    <t>{"row":true,"field_name":"bid.price_amount","index":0,"values":{"lot.name":"","item.id":790302,"item.name":"Estándar de Diosgenina  ≥93%, apoptosis inducer, powder (5 g)"}}</t>
  </si>
  <si>
    <t>Estándar de Diosgenina  ≥93%, apoptosis inducer, powder (5 g)</t>
  </si>
  <si>
    <t>Campos de la respuesta del proveedor</t>
  </si>
  <si>
    <t>{"row":true,"field_name":"bid.price_currency","index":0,"values":{"lot.name":"","item.id":790302,"item.name":"Estándar de Diosgenina  ≥93%, apoptosis inducer, powder (5 g)"}}</t>
  </si>
  <si>
    <t>Moneda del precio de licitación</t>
  </si>
  <si>
    <t>COP</t>
  </si>
  <si>
    <t>{"row":true,"field_name":"bid.cost_formula","index":0,"values":{"lot.name":"","item.id":790302,"item.name":"Estándar de Diosgenina  ≥93%, apoptosis inducer, powder (5 g)"}}</t>
  </si>
  <si>
    <t>Coste total por unidad = Valor Unitario (Antes de Impuestos)</t>
  </si>
  <si>
    <t>{"row":true,"field_name":"bid.cost_elements.10040","index":0,"values":{"lot.name":"","item.id":790302,"item.name":"Estándar de Diosgenina  ≥93%, apoptosis inducer, powder (5 g)"}}</t>
  </si>
  <si>
    <t>Valor Unitario (Antes de Impuestos)</t>
  </si>
  <si>
    <t>{"row":true,"field_name":"bid.capacity","index":0,"values":{"lot.name":"","item.id":790302,"item.name":"Estándar de Diosgenina  ≥93%, apoptosis inducer, powder (5 g)"}}</t>
  </si>
  <si>
    <t>Capacidad</t>
  </si>
  <si>
    <t>{"row":true,"field_name":"bid.lead_time","index":0,"values":{"lot.name":"","item.id":790302,"item.name":"Estándar de Diosgenina  ≥93%, apoptosis inducer, powder (5 g)"}}</t>
  </si>
  <si>
    <t>Tiempo de entrega</t>
  </si>
  <si>
    <t>{"row":true,"field_name":"bid.supplier_item_name","index":0,"values":{"lot.name":"","item.id":790302,"item.name":"Estándar de Diosgenina  ≥93%, apoptosis inducer, powder (5 g)"}}</t>
  </si>
  <si>
    <t>Nombre del artículo del proveedor</t>
  </si>
  <si>
    <t xml:space="preserve">DIOSGENIN ≥93% SIGMA 5G MARCA SIGMA </t>
  </si>
  <si>
    <t>DIOSGENINA</t>
  </si>
  <si>
    <t>Diosgenin ≥93%</t>
  </si>
  <si>
    <t>DIOSGENIN, &gt;=93%</t>
  </si>
  <si>
    <t>"DIOSGENIN, &gt;=93% PRESENTACION:FRASCO X 5 GR"		SIGMA	D1634-5G</t>
  </si>
  <si>
    <t>{"row":true,"field_name":"bid.item_part_number","index":0,"values":{"lot.name":"","item.id":790302,"item.name":"Estándar de Diosgenina  ≥93%, apoptosis inducer, powder (5 g)"}}</t>
  </si>
  <si>
    <t>Número de pieza del artículo</t>
  </si>
  <si>
    <t>D16345G</t>
  </si>
  <si>
    <t>D1634-5G</t>
  </si>
  <si>
    <t>{"row":true,"field_name":"bid.item_description","index":0,"values":{"lot.name":"","item.id":790302,"item.name":"Estándar de Diosgenina  ≥93%, apoptosis inducer, powder (5 g)"}}</t>
  </si>
  <si>
    <t>Descripción del artículo</t>
  </si>
  <si>
    <t xml:space="preserve">DIOSGENIN ≥93% SIGMA 5G  MARCA SIGMA </t>
  </si>
  <si>
    <t>Diosgenin ≥93% Presentación: 5 g Marca: sigma aldrich</t>
  </si>
  <si>
    <t xml:space="preserve">"DIOSGENIN, &gt;=93%
PRESENTACION:FRASCO X 5 GR"		SIGMA	D1634-5G
</t>
  </si>
  <si>
    <t>{"row":true,"field_name":"item.quantity","index":0,"values":{"lot.name":"","item.id":790302,"item.name":"Estándar de Diosgenina  ≥93%, apoptosis inducer, powder (5 g)"}}</t>
  </si>
  <si>
    <t>Campos de artículo / servicio</t>
  </si>
  <si>
    <t>Cantidad esperada</t>
  </si>
  <si>
    <t>{"row":true,"field_name":"item.uom","index":0,"values":{"lot.name":"","item.id":790302,"item.name":"Estándar de Diosgenina  ≥93%, apoptosis inducer, powder (5 g)"}}</t>
  </si>
  <si>
    <t>Unidad de medida</t>
  </si>
  <si>
    <t>FCOX5G</t>
  </si>
  <si>
    <t>{"row":true,"field_name":"item.base_price","index":0,"values":{"lot.name":"","item.id":790302,"item.name":"Estándar de Diosgenina  ≥93%, apoptosis inducer, powder (5 g)"}}</t>
  </si>
  <si>
    <t>{"row":true,"field_name":"item.base_price_currency","index":0,"values":{"lot.name":"","item.id":790302,"item.name":"Estándar de Diosgenina  ≥93%, apoptosis inducer, powder (5 g)"}}</t>
  </si>
  <si>
    <t>{"row":true,"field_name":"item.need_by_date","index":0,"values":{"lot.name":"","item.id":790302,"item.name":"Estándar de Diosgenina  ≥93%, apoptosis inducer, powder (5 g)"}}</t>
  </si>
  <si>
    <t>{"row":true,"field_name":"easy_form_widget.296.1699","index":0,"values":{"lot.name":"","item.id":790302,"item.name":"Estándar de Diosgenina  ≥93%, apoptosis inducer, powder (5 g)"}}</t>
  </si>
  <si>
    <t>Tiempo de entrega y forma de pago.</t>
  </si>
  <si>
    <t>90 dias</t>
  </si>
  <si>
    <t>60-90 DÍAS</t>
  </si>
  <si>
    <t>90-120 Días</t>
  </si>
  <si>
    <t>60-90 DIAS</t>
  </si>
  <si>
    <t>90-120 DIAS HABILES</t>
  </si>
  <si>
    <t>{"row":true,"field_name":"easy_form_widget.296.1701","index":0,"values":{"lot.name":"","item.id":790302,"item.name":"Estándar de Diosgenina  ≥93%, apoptosis inducer, powder (5 g)"}}</t>
  </si>
  <si>
    <t>Forma de Pago</t>
  </si>
  <si>
    <t>60 dias</t>
  </si>
  <si>
    <t>30 DÍAS</t>
  </si>
  <si>
    <t>30 DIAS</t>
  </si>
  <si>
    <t>{"row":true,"field_name":"bid.price_amount","index":1,"values":{"lot.name":"","item.id":790303,"item.name":"Sulfato férrico de amonio (500 g) - Merck"}}</t>
  </si>
  <si>
    <t>Sulfato férrico de amonio (500 g) - Merck</t>
  </si>
  <si>
    <t>{"row":true,"field_name":"bid.price_currency","index":1,"values":{"lot.name":"","item.id":790303,"item.name":"Sulfato férrico de amonio (500 g) - Merck"}}</t>
  </si>
  <si>
    <t>{"row":true,"field_name":"bid.cost_formula","index":1,"values":{"lot.name":"","item.id":790303,"item.name":"Sulfato férrico de amonio (500 g) - Merck"}}</t>
  </si>
  <si>
    <t>{"row":true,"field_name":"bid.cost_elements.10040","index":1,"values":{"lot.name":"","item.id":790303,"item.name":"Sulfato férrico de amonio (500 g) - Merck"}}</t>
  </si>
  <si>
    <t>{"row":true,"field_name":"bid.capacity","index":1,"values":{"lot.name":"","item.id":790303,"item.name":"Sulfato férrico de amonio (500 g) - Merck"}}</t>
  </si>
  <si>
    <t>{"row":true,"field_name":"bid.lead_time","index":1,"values":{"lot.name":"","item.id":790303,"item.name":"Sulfato férrico de amonio (500 g) - Merck"}}</t>
  </si>
  <si>
    <t>{"row":true,"field_name":"bid.supplier_item_name","index":1,"values":{"lot.name":"","item.id":790303,"item.name":"Sulfato férrico de amonio (500 g) - Merck"}}</t>
  </si>
  <si>
    <t xml:space="preserve">AMONIO Y HIERRO(III) SULFATO DODECAHIDRATO P.A. EMSURE® ACS,ISO,REAG. PH EUR (500G) MARCA MERCK </t>
  </si>
  <si>
    <t>AMONIO Y HIERRO(III) SULFATO DODECAHIDRATO P.A. EMSURE® ACS,ISO,REAG. PH EUR - ENVASE 500 g - ITEM DE REFRIGERACIÓN</t>
  </si>
  <si>
    <t>Iron(III) sulfate hydrate</t>
  </si>
  <si>
    <t>AMONIO Y HIERRO(III) SULFATO DODECAHIDRATO P.A. EMSURE ACS,ISO,REAG. PH EUR</t>
  </si>
  <si>
    <t>"Ammonium iron(II) sulfate hexahydrate, A PRESENTACION:FRASCO X 500 GR"		SIGMA	215406-500G</t>
  </si>
  <si>
    <t>{"row":true,"field_name":"bid.item_part_number","index":1,"values":{"lot.name":"","item.id":790303,"item.name":"Sulfato férrico de amonio (500 g) - Merck"}}</t>
  </si>
  <si>
    <t>307718-500G</t>
  </si>
  <si>
    <t>{"row":true,"field_name":"bid.item_description","index":1,"values":{"lot.name":"","item.id":790303,"item.name":"Sulfato férrico de amonio (500 g) - Merck"}}</t>
  </si>
  <si>
    <t xml:space="preserve">AMONIO Y HIERRO(III) SULFATO DODECAHIDRATO P.A. EMSURE® ACS,ISO,REAG. PH EUR (500G)  MARCA MERCK </t>
  </si>
  <si>
    <t>AMONIO Y HIERRO(III) SULFATO DODECAHIDRATO P.A.
EMSURE® ACS,ISO,REAG. PH EUR - ENVASE 500 g - ITEM
DE REFRIGERACIÓN</t>
  </si>
  <si>
    <t>Iron(III) sulfate hydrate Presentación: 500 g Marca: sigma aldrich</t>
  </si>
  <si>
    <t xml:space="preserve">"Ammonium iron(II) sulfate hexahydrate, A
PRESENTACION:FRASCO X 500 GR"		SIGMA	215406-500G
</t>
  </si>
  <si>
    <t>{"row":true,"field_name":"item.quantity","index":1,"values":{"lot.name":"","item.id":790303,"item.name":"Sulfato férrico de amonio (500 g) - Merck"}}</t>
  </si>
  <si>
    <t>{"row":true,"field_name":"item.uom","index":1,"values":{"lot.name":"","item.id":790303,"item.name":"Sulfato férrico de amonio (500 g) - Merck"}}</t>
  </si>
  <si>
    <t>FCOX500G</t>
  </si>
  <si>
    <t>{"row":true,"field_name":"item.base_price","index":1,"values":{"lot.name":"","item.id":790303,"item.name":"Sulfato férrico de amonio (500 g) - Merck"}}</t>
  </si>
  <si>
    <t>{"row":true,"field_name":"item.base_price_currency","index":1,"values":{"lot.name":"","item.id":790303,"item.name":"Sulfato férrico de amonio (500 g) - Merck"}}</t>
  </si>
  <si>
    <t>{"row":true,"field_name":"item.need_by_date","index":1,"values":{"lot.name":"","item.id":790303,"item.name":"Sulfato férrico de amonio (500 g) - Merck"}}</t>
  </si>
  <si>
    <t>{"row":true,"field_name":"easy_form_widget.296.1699","index":1,"values":{"lot.name":"","item.id":790303,"item.name":"Sulfato férrico de amonio (500 g) - Merck"}}</t>
  </si>
  <si>
    <t>5 dias</t>
  </si>
  <si>
    <t>15-30 DÍAS</t>
  </si>
  <si>
    <t>3-10 Días</t>
  </si>
  <si>
    <t>3-5 DIAS VIGENTES</t>
  </si>
  <si>
    <t>{"row":true,"field_name":"easy_form_widget.296.1701","index":1,"values":{"lot.name":"","item.id":790303,"item.name":"Sulfato férrico de amonio (500 g) - Merck"}}</t>
  </si>
  <si>
    <t>{"row":true,"field_name":"bid.price_amount","index":2,"values":{"lot.name":"","item.id":790304,"item.name":"Estándar Catequina (+)-Catechin (10 mg) - Sigma Aldrich"}}</t>
  </si>
  <si>
    <t>Estándar Catequina (+)-Catechin (10 mg) - Sigma Aldrich</t>
  </si>
  <si>
    <t>{"row":true,"field_name":"bid.price_currency","index":2,"values":{"lot.name":"","item.id":790304,"item.name":"Estándar Catequina (+)-Catechin (10 mg) - Sigma Aldrich"}}</t>
  </si>
  <si>
    <t>{"row":true,"field_name":"bid.cost_formula","index":2,"values":{"lot.name":"","item.id":790304,"item.name":"Estándar Catequina (+)-Catechin (10 mg) - Sigma Aldrich"}}</t>
  </si>
  <si>
    <t>{"row":true,"field_name":"bid.cost_elements.10040","index":2,"values":{"lot.name":"","item.id":790304,"item.name":"Estándar Catequina (+)-Catechin (10 mg) - Sigma Aldrich"}}</t>
  </si>
  <si>
    <t>{"row":true,"field_name":"bid.capacity","index":2,"values":{"lot.name":"","item.id":790304,"item.name":"Estándar Catequina (+)-Catechin (10 mg) - Sigma Aldrich"}}</t>
  </si>
  <si>
    <t>{"row":true,"field_name":"bid.lead_time","index":2,"values":{"lot.name":"","item.id":790304,"item.name":"Estándar Catequina (+)-Catechin (10 mg) - Sigma Aldrich"}}</t>
  </si>
  <si>
    <t>{"row":true,"field_name":"bid.supplier_item_name","index":2,"values":{"lot.name":"","item.id":790304,"item.name":"Estándar Catequina (+)-Catechin (10 mg) - Sigma Aldrich"}}</t>
  </si>
  <si>
    <t xml:space="preserve">(+)-CATECHIN ANALYTICAL STANDARD SIGMA 10MG MARCA SIGMA </t>
  </si>
  <si>
    <t>(+)-Catechin</t>
  </si>
  <si>
    <t>(+)-Catechin analytical standard</t>
  </si>
  <si>
    <t>(+)-CATECHIN analytical standard (Sigma-Aldrich) Supelco</t>
  </si>
  <si>
    <t>"(+)-CATECHIN analytical standard (Sigma-Aldrich) Supelco PRESENTACION:FRASCO X 10 MG"		SIGMA	43412-10MG</t>
  </si>
  <si>
    <t>{"row":true,"field_name":"bid.item_part_number","index":2,"values":{"lot.name":"","item.id":790304,"item.name":"Estándar Catequina (+)-Catechin (10 mg) - Sigma Aldrich"}}</t>
  </si>
  <si>
    <t>4341210MG</t>
  </si>
  <si>
    <t>43412-10MG</t>
  </si>
  <si>
    <t>{"row":true,"field_name":"bid.item_description","index":2,"values":{"lot.name":"","item.id":790304,"item.name":"Estándar Catequina (+)-Catechin (10 mg) - Sigma Aldrich"}}</t>
  </si>
  <si>
    <t>(+)-Catechin analytical standard Presentación: 10 mg Marca:
supelco</t>
  </si>
  <si>
    <t xml:space="preserve">"(+)-CATECHIN analytical standard (Sigma-Aldrich) Supelco
PRESENTACION:FRASCO X 10 MG"		SIGMA	43412-10MG
</t>
  </si>
  <si>
    <t>{"row":true,"field_name":"item.quantity","index":2,"values":{"lot.name":"","item.id":790304,"item.name":"Estándar Catequina (+)-Catechin (10 mg) - Sigma Aldrich"}}</t>
  </si>
  <si>
    <t>{"row":true,"field_name":"item.uom","index":2,"values":{"lot.name":"","item.id":790304,"item.name":"Estándar Catequina (+)-Catechin (10 mg) - Sigma Aldrich"}}</t>
  </si>
  <si>
    <t>FCOX10MG</t>
  </si>
  <si>
    <t>{"row":true,"field_name":"item.base_price","index":2,"values":{"lot.name":"","item.id":790304,"item.name":"Estándar Catequina (+)-Catechin (10 mg) - Sigma Aldrich"}}</t>
  </si>
  <si>
    <t>{"row":true,"field_name":"item.base_price_currency","index":2,"values":{"lot.name":"","item.id":790304,"item.name":"Estándar Catequina (+)-Catechin (10 mg) - Sigma Aldrich"}}</t>
  </si>
  <si>
    <t>{"row":true,"field_name":"item.need_by_date","index":2,"values":{"lot.name":"","item.id":790304,"item.name":"Estándar Catequina (+)-Catechin (10 mg) - Sigma Aldrich"}}</t>
  </si>
  <si>
    <t>{"row":true,"field_name":"easy_form_widget.296.1699","index":2,"values":{"lot.name":"","item.id":790304,"item.name":"Estándar Catequina (+)-Catechin (10 mg) - Sigma Aldrich"}}</t>
  </si>
  <si>
    <t>75-90 Días</t>
  </si>
  <si>
    <t>{"row":true,"field_name":"easy_form_widget.296.1701","index":2,"values":{"lot.name":"","item.id":790304,"item.name":"Estándar Catequina (+)-Catechin (10 mg) - Sigma Aldrich"}}</t>
  </si>
  <si>
    <t>{"row":true,"field_name":"bid.price_amount","index":3,"values":{"lot.name":"","item.id":790305,"item.name":"ANHIDRIDO ACÉTICO (500 ml) - Merck"}}</t>
  </si>
  <si>
    <t>ANHIDRIDO ACÉTICO (500 ml) - Merck</t>
  </si>
  <si>
    <t>{"row":true,"field_name":"bid.price_currency","index":3,"values":{"lot.name":"","item.id":790305,"item.name":"ANHIDRIDO ACÉTICO (500 ml) - Merck"}}</t>
  </si>
  <si>
    <t>{"row":true,"field_name":"bid.cost_formula","index":3,"values":{"lot.name":"","item.id":790305,"item.name":"ANHIDRIDO ACÉTICO (500 ml) - Merck"}}</t>
  </si>
  <si>
    <t>{"row":true,"field_name":"bid.cost_elements.10040","index":3,"values":{"lot.name":"","item.id":790305,"item.name":"ANHIDRIDO ACÉTICO (500 ml) - Merck"}}</t>
  </si>
  <si>
    <t>{"row":true,"field_name":"bid.capacity","index":3,"values":{"lot.name":"","item.id":790305,"item.name":"ANHIDRIDO ACÉTICO (500 ml) - Merck"}}</t>
  </si>
  <si>
    <t>{"row":true,"field_name":"bid.lead_time","index":3,"values":{"lot.name":"","item.id":790305,"item.name":"ANHIDRIDO ACÉTICO (500 ml) - Merck"}}</t>
  </si>
  <si>
    <t>{"row":true,"field_name":"bid.supplier_item_name","index":3,"values":{"lot.name":"","item.id":790305,"item.name":"ANHIDRIDO ACÉTICO (500 ml) - Merck"}}</t>
  </si>
  <si>
    <t xml:space="preserve">*MDJ&gt;0*ANHIDRIDO ACETICO P.A. EMSURE ACS,ISO,REAG. PH EUR 1 L (ANHIDRIDO ACETICO) MARCA MERCK </t>
  </si>
  <si>
    <t>ACETIC ANHYDRIDE, REAGENTPLUS, &gt;=99%</t>
  </si>
  <si>
    <t>Anhídrido acético</t>
  </si>
  <si>
    <t>ANHIDRIDO ACETICO P.A. EMSURE ACS,ISO,REAG. PH EUR</t>
  </si>
  <si>
    <t>"ANHIDRIDO ACETICO P.A. EMSURE ACS,ISO,REAG. PH EUR PRESENTACION:FRASCO X 1 KG  FECHA DE VENCIMIENTO:2028-05-31"		MERCK	1000421000</t>
  </si>
  <si>
    <t>{"row":true,"field_name":"bid.item_part_number","index":3,"values":{"lot.name":"","item.id":790305,"item.name":"ANHIDRIDO ACÉTICO (500 ml) - Merck"}}</t>
  </si>
  <si>
    <t>320102-500ML</t>
  </si>
  <si>
    <t>{"row":true,"field_name":"bid.item_description","index":3,"values":{"lot.name":"","item.id":790305,"item.name":"ANHIDRIDO ACÉTICO (500 ml) - Merck"}}</t>
  </si>
  <si>
    <t>Anhídrido acético Presentación: 1 L Marca: supelco</t>
  </si>
  <si>
    <t xml:space="preserve">"ANHIDRIDO ACETICO P.A. EMSURE ACS,ISO,REAG. PH EUR
PRESENTACION:FRASCO X 1 KG 
FECHA DE VENCIMIENTO:2028-05-31"		MERCK	1000421000
</t>
  </si>
  <si>
    <t>presentacion por litro</t>
  </si>
  <si>
    <t>{"row":true,"field_name":"item.quantity","index":3,"values":{"lot.name":"","item.id":790305,"item.name":"ANHIDRIDO ACÉTICO (500 ml) - Merck"}}</t>
  </si>
  <si>
    <t>{"row":true,"field_name":"item.uom","index":3,"values":{"lot.name":"","item.id":790305,"item.name":"ANHIDRIDO ACÉTICO (500 ml) - Merck"}}</t>
  </si>
  <si>
    <t>FCOX500ML</t>
  </si>
  <si>
    <t>{"row":true,"field_name":"item.base_price","index":3,"values":{"lot.name":"","item.id":790305,"item.name":"ANHIDRIDO ACÉTICO (500 ml) - Merck"}}</t>
  </si>
  <si>
    <t>{"row":true,"field_name":"item.base_price_currency","index":3,"values":{"lot.name":"","item.id":790305,"item.name":"ANHIDRIDO ACÉTICO (500 ml) - Merck"}}</t>
  </si>
  <si>
    <t>{"row":true,"field_name":"item.need_by_date","index":3,"values":{"lot.name":"","item.id":790305,"item.name":"ANHIDRIDO ACÉTICO (500 ml) - Merck"}}</t>
  </si>
  <si>
    <t>{"row":true,"field_name":"easy_form_widget.296.1699","index":3,"values":{"lot.name":"","item.id":790305,"item.name":"ANHIDRIDO ACÉTICO (500 ml) - Merck"}}</t>
  </si>
  <si>
    <t>{"row":true,"field_name":"easy_form_widget.296.1701","index":3,"values":{"lot.name":"","item.id":790305,"item.name":"ANHIDRIDO ACÉTICO (500 ml) - Merck"}}</t>
  </si>
  <si>
    <t>{"row":true,"field_name":"bid.price_amount","index":4,"values":{"lot.name":"","item.id":790306,"item.name":"Estandar Β- SITOSTEROL AL 92,28% (10 mg)"}}</t>
  </si>
  <si>
    <t>Estandar Β- SITOSTEROL AL 92,28% (10 mg)</t>
  </si>
  <si>
    <t>{"row":true,"field_name":"bid.price_currency","index":4,"values":{"lot.name":"","item.id":790306,"item.name":"Estandar Β- SITOSTEROL AL 92,28% (10 mg)"}}</t>
  </si>
  <si>
    <t>{"row":true,"field_name":"bid.cost_formula","index":4,"values":{"lot.name":"","item.id":790306,"item.name":"Estandar Β- SITOSTEROL AL 92,28% (10 mg)"}}</t>
  </si>
  <si>
    <t>{"row":true,"field_name":"bid.cost_elements.10040","index":4,"values":{"lot.name":"","item.id":790306,"item.name":"Estandar Β- SITOSTEROL AL 92,28% (10 mg)"}}</t>
  </si>
  <si>
    <t>{"row":true,"field_name":"bid.capacity","index":4,"values":{"lot.name":"","item.id":790306,"item.name":"Estandar Β- SITOSTEROL AL 92,28% (10 mg)"}}</t>
  </si>
  <si>
    <t>{"row":true,"field_name":"bid.lead_time","index":4,"values":{"lot.name":"","item.id":790306,"item.name":"Estandar Β- SITOSTEROL AL 92,28% (10 mg)"}}</t>
  </si>
  <si>
    <t>{"row":true,"field_name":"bid.supplier_item_name","index":4,"values":{"lot.name":"","item.id":790306,"item.name":"Estandar Β- SITOSTEROL AL 92,28% (10 mg)"}}</t>
  </si>
  <si>
    <t>NA</t>
  </si>
  <si>
    <t>BETA-SITOSTEROL</t>
  </si>
  <si>
    <t>Beta-Sitosterol (Synthetic)</t>
  </si>
  <si>
    <t>"BETA-SITOSTEROL PRESENTACION:FRASCO X 10 MG"		SIGMA	02090580-10MG</t>
  </si>
  <si>
    <t>{"row":true,"field_name":"bid.item_part_number","index":4,"values":{"lot.name":"","item.id":790306,"item.name":"Estandar Β- SITOSTEROL AL 92,28% (10 mg)"}}</t>
  </si>
  <si>
    <t>HA</t>
  </si>
  <si>
    <t>02090580-10MG</t>
  </si>
  <si>
    <t>TRC-S497050-10MG</t>
  </si>
  <si>
    <t>{"row":true,"field_name":"bid.item_description","index":4,"values":{"lot.name":"","item.id":790306,"item.name":"Estandar Β- SITOSTEROL AL 92,28% (10 mg)"}}</t>
  </si>
  <si>
    <t>BETA-SITOSTEROL Presentación: 10 mg</t>
  </si>
  <si>
    <t xml:space="preserve">"BETA-SITOSTEROL
PRESENTACION:FRASCO X 10 MG"		SIGMA	02090580-10MG
</t>
  </si>
  <si>
    <t>{"row":true,"field_name":"item.quantity","index":4,"values":{"lot.name":"","item.id":790306,"item.name":"Estandar Β- SITOSTEROL AL 92,28% (10 mg)"}}</t>
  </si>
  <si>
    <t>{"row":true,"field_name":"item.uom","index":4,"values":{"lot.name":"","item.id":790306,"item.name":"Estandar Β- SITOSTEROL AL 92,28% (10 mg)"}}</t>
  </si>
  <si>
    <t>{"row":true,"field_name":"item.base_price","index":4,"values":{"lot.name":"","item.id":790306,"item.name":"Estandar Β- SITOSTEROL AL 92,28% (10 mg)"}}</t>
  </si>
  <si>
    <t>{"row":true,"field_name":"item.base_price_currency","index":4,"values":{"lot.name":"","item.id":790306,"item.name":"Estandar Β- SITOSTEROL AL 92,28% (10 mg)"}}</t>
  </si>
  <si>
    <t>{"row":true,"field_name":"item.need_by_date","index":4,"values":{"lot.name":"","item.id":790306,"item.name":"Estandar Β- SITOSTEROL AL 92,28% (10 mg)"}}</t>
  </si>
  <si>
    <t>{"row":true,"field_name":"easy_form_widget.296.1699","index":4,"values":{"lot.name":"","item.id":790306,"item.name":"Estandar Β- SITOSTEROL AL 92,28% (10 mg)"}}</t>
  </si>
  <si>
    <t>120 dias</t>
  </si>
  <si>
    <t>15-20 DÍAS</t>
  </si>
  <si>
    <t>50-75 Días</t>
  </si>
  <si>
    <t>{"row":true,"field_name":"easy_form_widget.296.1701","index":4,"values":{"lot.name":"","item.id":790306,"item.name":"Estandar Β- SITOSTEROL AL 92,28% (10 mg)"}}</t>
  </si>
  <si>
    <t>{"row":true,"field_name":"bid.price_amount","index":5,"values":{"lot.name":"","item.id":790307,"item.name":"Yoduro de potasio (KI) (50 g) - Merck"}}</t>
  </si>
  <si>
    <t>Yoduro de potasio (KI) (50 g) - Merck</t>
  </si>
  <si>
    <t>{"row":true,"field_name":"bid.price_currency","index":5,"values":{"lot.name":"","item.id":790307,"item.name":"Yoduro de potasio (KI) (50 g) - Merck"}}</t>
  </si>
  <si>
    <t>{"row":true,"field_name":"bid.cost_formula","index":5,"values":{"lot.name":"","item.id":790307,"item.name":"Yoduro de potasio (KI) (50 g) - Merck"}}</t>
  </si>
  <si>
    <t>{"row":true,"field_name":"bid.cost_elements.10040","index":5,"values":{"lot.name":"","item.id":790307,"item.name":"Yoduro de potasio (KI) (50 g) - Merck"}}</t>
  </si>
  <si>
    <t>{"row":true,"field_name":"bid.capacity","index":5,"values":{"lot.name":"","item.id":790307,"item.name":"Yoduro de potasio (KI) (50 g) - Merck"}}</t>
  </si>
  <si>
    <t>{"row":true,"field_name":"bid.lead_time","index":5,"values":{"lot.name":"","item.id":790307,"item.name":"Yoduro de potasio (KI) (50 g) - Merck"}}</t>
  </si>
  <si>
    <t>{"row":true,"field_name":"bid.supplier_item_name","index":5,"values":{"lot.name":"","item.id":790307,"item.name":"Yoduro de potasio (KI) (50 g) - Merck"}}</t>
  </si>
  <si>
    <t xml:space="preserve">POTASIO YODURO P.A. EMSURE® ISO,REAG. PH EUR (250G) MARCA MERCK </t>
  </si>
  <si>
    <t>POTASIO YODURO 99.995 99.995 SUPRAPUR® - ENVASE 50 g</t>
  </si>
  <si>
    <t>Potasio yoduro</t>
  </si>
  <si>
    <t>POTASIO YODURO P.A. EMSURE ISO,REAG. PH EUR</t>
  </si>
  <si>
    <t>"POTASSIUM IODIDE, 99+%, A.C.S. REAGENT PRESENTACION:FRASCO X 100 G"		SIGMA	221945-100G</t>
  </si>
  <si>
    <t>{"row":true,"field_name":"bid.item_part_number","index":5,"values":{"lot.name":"","item.id":790307,"item.name":"Yoduro de potasio (KI) (50 g) - Merck"}}</t>
  </si>
  <si>
    <t>{"row":true,"field_name":"bid.item_description","index":5,"values":{"lot.name":"","item.id":790307,"item.name":"Yoduro de potasio (KI) (50 g) - Merck"}}</t>
  </si>
  <si>
    <t>POTASIO YODURO 99.995 99.995 SUPRAPUR® - ENVASE
50 g</t>
  </si>
  <si>
    <t>Potasio yoduro Presentación: 1 kg
Marca: supelco</t>
  </si>
  <si>
    <t xml:space="preserve">"POTASSIUM IODIDE, 99+%, A.C.S. REAGENT
PRESENTACION:FRASCO X 100 G"		SIGMA	221945-100G
</t>
  </si>
  <si>
    <t>presentacion * 250 gramos</t>
  </si>
  <si>
    <t>{"row":true,"field_name":"item.quantity","index":5,"values":{"lot.name":"","item.id":790307,"item.name":"Yoduro de potasio (KI) (50 g) - Merck"}}</t>
  </si>
  <si>
    <t>{"row":true,"field_name":"item.uom","index":5,"values":{"lot.name":"","item.id":790307,"item.name":"Yoduro de potasio (KI) (50 g) - Merck"}}</t>
  </si>
  <si>
    <t>FCOX50G</t>
  </si>
  <si>
    <t>{"row":true,"field_name":"item.base_price","index":5,"values":{"lot.name":"","item.id":790307,"item.name":"Yoduro de potasio (KI) (50 g) - Merck"}}</t>
  </si>
  <si>
    <t>{"row":true,"field_name":"item.base_price_currency","index":5,"values":{"lot.name":"","item.id":790307,"item.name":"Yoduro de potasio (KI) (50 g) - Merck"}}</t>
  </si>
  <si>
    <t>{"row":true,"field_name":"item.need_by_date","index":5,"values":{"lot.name":"","item.id":790307,"item.name":"Yoduro de potasio (KI) (50 g) - Merck"}}</t>
  </si>
  <si>
    <t>{"row":true,"field_name":"easy_form_widget.296.1699","index":5,"values":{"lot.name":"","item.id":790307,"item.name":"Yoduro de potasio (KI) (50 g) - Merck"}}</t>
  </si>
  <si>
    <t>180 dias</t>
  </si>
  <si>
    <t>Inmediata</t>
  </si>
  <si>
    <t>{"row":true,"field_name":"easy_form_widget.296.1701","index":5,"values":{"lot.name":"","item.id":790307,"item.name":"Yoduro de potasio (KI) (50 g) - Merck"}}</t>
  </si>
  <si>
    <t>{"start":true,"layout":"table","name":"buyer/response_lines","locale":"es-MX"}</t>
  </si>
  <si>
    <t>{"field_name":"response.id","offset":3}</t>
  </si>
  <si>
    <t>{"field_name":"supplier.name","offset":3}</t>
  </si>
  <si>
    <t>{"field_name":"response.name","offset":3}</t>
  </si>
  <si>
    <t>{"field_name":"response.submitted_at","offset":3}</t>
  </si>
  <si>
    <t>{"field_name":"lot.id","offset":3}</t>
  </si>
  <si>
    <t>{"field_name":"lot.name","offset":3}</t>
  </si>
  <si>
    <t>{"field_name":"item.id","offset":3}</t>
  </si>
  <si>
    <t>{"field_name":"item.name","offset":3}</t>
  </si>
  <si>
    <t>{"field_name":"lot.expected_quantity","offset":3}</t>
  </si>
  <si>
    <t>{"field_name":"lot.quantity_note","offset":3}</t>
  </si>
  <si>
    <t>{"field_name":"response_lot.id","offset":3}</t>
  </si>
  <si>
    <t>{"field_name":"response_lot.capacity","offset":3}</t>
  </si>
  <si>
    <t>{"field_name":"item.quantity","offset":3}</t>
  </si>
  <si>
    <t>{"field_name":"item.uom","offset":3}</t>
  </si>
  <si>
    <t>{"field_name":"item.base_price","offset":3}</t>
  </si>
  <si>
    <t>{"field_name":"item.base_price_currency","offset":3}</t>
  </si>
  <si>
    <t>{"field_name":"item.need_by_date","offset":3}</t>
  </si>
  <si>
    <t>{"field_name":"bid.id","offset":3}</t>
  </si>
  <si>
    <t>{"field_name":"bid.capacity","offset":3}</t>
  </si>
  <si>
    <t>{"field_name":"bid.price_amount","offset":3}</t>
  </si>
  <si>
    <t>{"field_name":"bid.price_currency","offset":3}</t>
  </si>
  <si>
    <t>{"field_name":"bid.cost_formula","offset":3}</t>
  </si>
  <si>
    <t>{"field_name":"bid.cost_elements.10040","offset":3}</t>
  </si>
  <si>
    <t>{"field_name":"bid.lead_time","offset":3}</t>
  </si>
  <si>
    <t>{"field_name":"bid.supplier_item_name","offset":3}</t>
  </si>
  <si>
    <t>{"field_name":"bid.item_part_number","offset":3}</t>
  </si>
  <si>
    <t>{"field_name":"bid.item_description","offset":3}</t>
  </si>
  <si>
    <t>Respuesta</t>
  </si>
  <si>
    <t>Lot</t>
  </si>
  <si>
    <t>Artículo / Servicio</t>
  </si>
  <si>
    <t>Campos del lote</t>
  </si>
  <si>
    <t>Campos de respuesta del lote</t>
  </si>
  <si>
    <t>ID de respuesta (Texto)</t>
  </si>
  <si>
    <t>Nombre del proveedor (Texto)</t>
  </si>
  <si>
    <t>Nombre de la respuesta (Texto)</t>
  </si>
  <si>
    <t>Enviado a las (Fecha)</t>
  </si>
  <si>
    <t>ID de lote (Texto)</t>
  </si>
  <si>
    <t>Nombre del lote (Texto)</t>
  </si>
  <si>
    <t>Id. del artículo (Texto)</t>
  </si>
  <si>
    <t>Cantidad esperada (Entero)</t>
  </si>
  <si>
    <t>Nota de cantidad (Texto)</t>
  </si>
  <si>
    <t>Id. de respuesta del lote (Texto)</t>
  </si>
  <si>
    <t>Capacidad (Entero)</t>
  </si>
  <si>
    <t>Cantidad esperada (Número)</t>
  </si>
  <si>
    <t>Unidad de medida (Texto)</t>
  </si>
  <si>
    <t>Precio base unitario (Número)</t>
  </si>
  <si>
    <t>Precio base de la divisa (Texto)</t>
  </si>
  <si>
    <t>Fecha límite (Fecha)</t>
  </si>
  <si>
    <t>Id. de la oferta (Texto)</t>
  </si>
  <si>
    <t>Capacidad (Número)</t>
  </si>
  <si>
    <t>Precio unitario de la licitación (Número)</t>
  </si>
  <si>
    <t>Moneda del precio de licitación (Texto)</t>
  </si>
  <si>
    <t>Fórmula del coste (Texto)</t>
  </si>
  <si>
    <t>Valor Unitario (Antes de Impuestos) (Número)</t>
  </si>
  <si>
    <t>Tiempo de entrega (Entero)</t>
  </si>
  <si>
    <t>Nombre del artículo del proveedor (Texto)</t>
  </si>
  <si>
    <t>Número de pieza del artículo (Texto)</t>
  </si>
  <si>
    <t/>
  </si>
  <si>
    <t>{"start":true,"layout":"table","name":"buyer/item_savings","locale":"es-MX"}</t>
  </si>
  <si>
    <t>{"field_name":"response_line_savings.base_price","offset":3}</t>
  </si>
  <si>
    <t>{"field_name":"response_line_savings.bid_price","offset":3}</t>
  </si>
  <si>
    <t>{"field_name":"response_line_savings.amount","offset":3}</t>
  </si>
  <si>
    <t>{"field_name":"response_line_savings.percentage","offset":3}</t>
  </si>
  <si>
    <t>Ahorros de artículos</t>
  </si>
  <si>
    <t>Precio base unitario (COP) (Número)</t>
  </si>
  <si>
    <t>Precio unitario de licitación (COP) (Número)</t>
  </si>
  <si>
    <t>Ahorros totales (COP) (Número)</t>
  </si>
  <si>
    <t>Ahorros (Porcentaje)</t>
  </si>
  <si>
    <t>{"start":true,"layout":"table","name":"buyer/total_savings","locale":"es-MX"}</t>
  </si>
  <si>
    <t>{"field_name":"response_savings.base_price","offset":3}</t>
  </si>
  <si>
    <t>{"field_name":"response_savings.bid_price","offset":3}</t>
  </si>
  <si>
    <t>{"field_name":"response_savings.amount","offset":3}</t>
  </si>
  <si>
    <t>{"field_name":"response_savings.percentage","offset":3}</t>
  </si>
  <si>
    <t>Ahorros totales</t>
  </si>
  <si>
    <t>Precio base total (COP) (Número)</t>
  </si>
  <si>
    <t>Precio total de la licitación (COP) (Número)</t>
  </si>
  <si>
    <t>{"start":true,"layout":"table","name":"buyer/response_line_widget_responses","locale":"es-MX"}</t>
  </si>
  <si>
    <t>{"field_name":"easy_form.name","offset":3}</t>
  </si>
  <si>
    <t>{"field_name":"easy_form_widget.id","offset":3}</t>
  </si>
  <si>
    <t>{"field_name":"easy_form_widget.label","offset":3}</t>
  </si>
  <si>
    <t>{"field_name":"easy_form_widget.widget_type_for_integration","offset":3}</t>
  </si>
  <si>
    <t>{"field_name":"easy_form_widget.required","offset":3}</t>
  </si>
  <si>
    <t>{"field_name":"easy_form_widget_response.id","offset":3}</t>
  </si>
  <si>
    <t>{"field_name":"easy_form_widget_response.answer","offset":3}</t>
  </si>
  <si>
    <t>Formulario</t>
  </si>
  <si>
    <t>Campos de pregunta</t>
  </si>
  <si>
    <t>Campos de respuesta</t>
  </si>
  <si>
    <t>Nombre del formulario (Texto)</t>
  </si>
  <si>
    <t>ID de widget de formulario (Texto)</t>
  </si>
  <si>
    <t>Etiqueta (Texto)</t>
  </si>
  <si>
    <t>Tipo (Texto)</t>
  </si>
  <si>
    <t>obligatorio (Texto)</t>
  </si>
  <si>
    <t>Id. de respuesta del widget del formulario (Número)</t>
  </si>
  <si>
    <t>Campo de texto</t>
  </si>
  <si>
    <t>Sí</t>
  </si>
  <si>
    <t>{"start":true,"layout":"table","name":"buyer/attachments","locale":"es-MX"}</t>
  </si>
  <si>
    <t>{"field_name":"attachment.id","offset":3}</t>
  </si>
  <si>
    <t>{"field_name":"attachment.name","offset":3}</t>
  </si>
  <si>
    <t>{"field_name":"attachment.instruction","offset":3}</t>
  </si>
  <si>
    <t>{"field_name":"attachment.file","offset":3}</t>
  </si>
  <si>
    <t>{"field_name":"attachment_response.file","offset":3}</t>
  </si>
  <si>
    <t>Archivo adjunto</t>
  </si>
  <si>
    <t>Campos de archivos adjuntos</t>
  </si>
  <si>
    <t>Respuesta de archivo adjunto</t>
  </si>
  <si>
    <t>ID de archivo adjunto (Texto)</t>
  </si>
  <si>
    <t>Nombre (Texto)</t>
  </si>
  <si>
    <t>Instrucciones (Texto)</t>
  </si>
  <si>
    <t>Archivo adjunto (Texto)</t>
  </si>
  <si>
    <t>Anexo de proveedores (Texto)</t>
  </si>
  <si>
    <t>COTIZACIÓN Y/O PROPUESTA COMERCIAL (EXENTO DE IVA):</t>
  </si>
  <si>
    <t>Adjuntar la cotización y/o propuesta comercial con las especificaciones técnicas ofrecidas. Establecer las condiciones comerciales propuestas, tales como: i) forma de pago, ii) tiempo de entrega, iii) vigencia de la cotización y iv) lugar de entrega.
NOTA 1: Incluir el valor de envío o flete en el precio unitario del artículo. La adjudicación se podrá realizar de manera parcial.
NOTA 2: Si ofrece un producto alternativo u homólogo, por favor indicar la referencia/modelo y marca propuesta.
NOTA 3: Se asignará la puntación por cada artículo mediante metodología “regla de tres inversa”. La mayor puntuación de cinco (5) puntos se asignará al artículo del PROPONENTE que ofrezca el menor tiempo de entrega y diez (10) puntos al artículo del PROPONENTE que ofrezca el menor valor. Se realizará la sumatoria y el(los) artículo(s) del PROPONENTE que obtenga la mayor puntuación será(n) SELECCIONADO(S) a menos que exista otra recomendación del área técnica / solicitante. El(los) artículo(s) que no cumpla(n) con las especificaciones técnicas del Evento RFQ, obtendrá(n) cero (0) en su puntuación.</t>
  </si>
  <si>
    <t>CUC_OFI24-00001392.pdf</t>
  </si>
  <si>
    <t>313341___AGROSAVIA-1_.pdf</t>
  </si>
  <si>
    <t>FICHA TÉCNICA DEL(LOS) ARTÍCULO(S):</t>
  </si>
  <si>
    <t>Por favor adjuntar la ficha técnica del(los) artículo(s) ofertado(s) en formato PDF, indicando claramente las especificaciones y demás información relevante para facilitar la verificación técnica.</t>
  </si>
  <si>
    <t>1050430000.pdf, 43412.pdf, 1000421000_000000000000_SU_EN_(1).pdf, D1634-BULK________SIGMA____.pdf, y 1037760500_000000000000_SU_EN.pdf</t>
  </si>
  <si>
    <t>¡INFORMACIÓN IMPORTANTE!</t>
  </si>
  <si>
    <t>Por favor tener en cuenta las siguientes recomendaciones para evitar inconvenientes durante la entrega en las instalaciones de AGROSAVIA:
1. El horario para recepción de artículos es de lunes a viernes de 8:00 a.m. a 3:00 p.m. (No se reciben artículos los sábados, domingos o festivos).
2. El cierre contable es el penúltimo día hábil del mes a las 12:00 m (aplica de enero a noviembre). Esta será la fecha límite para la recepción y trámite de facturas con fecha de expedición del mismo mes. Transcurrida la fecha y hora del cierre contable, no se recibirán facturas de venta. Se reanudará la recepción a partir del primer día hábil del mes siguiente.
3. Por favor tener en cuenta lo siguiente:
*CI TIBAITATÁ/SEDE CENTRAL: Se realizará la entrega del(los) artículo(s) con la factura radicada en el correo electrónico facturaelectronica@agrosavia.co.
*SEDES/CENTROS DE INVESTIGACIÓN NACIONAL: Se entregará la entrega del(los) artículo(s) con Remisión y se informará los datos de envío al correo jortegon@agrosavia.co o al celular 3188070779 para efectuar el seguimiento respectivo.</t>
  </si>
  <si>
    <t>Fechas_Cierre_Recepción_Facturas_2026_AGROSAVIA.png</t>
  </si>
  <si>
    <t>R-12484264.1.pdf</t>
  </si>
  <si>
    <t>CO7082_-_Cotización_reactivos_merck_Agrosavía.pdf</t>
  </si>
  <si>
    <t>Potasio_yoduro_p.a, (_)-Catequina.pdf, beta-Sitosterol.pdf, Diosgenin.pdf, y Iron(III)_sulfate_hydrate.pdf</t>
  </si>
  <si>
    <t>Estimate_7167_-_AGROSAVIA.pdf</t>
  </si>
  <si>
    <t>5_.COA-TRC-S497050-1MG-ST-WB-CERT-7012538-1-1-1.pdf, 3._43412-10MG.pdf, 4._1000421000.pdf, 1._D1634-BULK________SIGMA____.pdf, 6._1050430000.pdf, y 2._1037760500.pdf</t>
  </si>
  <si>
    <t>JM-061-2026.pdf</t>
  </si>
  <si>
    <t>FICHAS.zip</t>
  </si>
  <si>
    <t>COTIZACION_N._29846_AGROSAVIA.pdf</t>
  </si>
  <si>
    <t>Total del artículo</t>
  </si>
  <si>
    <t>Subtotal del artículo</t>
  </si>
  <si>
    <t>Puntuación tiempo de entrega</t>
  </si>
  <si>
    <t>Puntuación menor valor</t>
  </si>
  <si>
    <t>Puntuación total del artículo</t>
  </si>
  <si>
    <t>Suma</t>
  </si>
  <si>
    <t>Promedio</t>
  </si>
  <si>
    <t>Total</t>
  </si>
  <si>
    <t>Recuento</t>
  </si>
  <si>
    <t>Valor por Gramo (Yoduro de potasio (KI) (50 g) - Merck)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</si>
</sst>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5" formatCode="yyyy/mm/dd\ hh:mm:ss"/>
    <numFmt numFmtId="167" formatCode="_-&quot;$&quot;\ * #,##0_-;\-&quot;$&quot;\ * #,##0_-;_-&quot;$&quot;\ * &quot;-&quot;??_-;_-@_-"/>
    <numFmt numFmtId="173" formatCode="0.0"/>
  </numFmts>
  <fonts count="19" x14ac:knownFonts="1">
    <font>
      <sz val="11"/>
      <name val="Arial"/>
      <family val="1"/>
    </font>
    <font>
      <b/>
      <sz val="11"/>
      <color rgb="FFFFFFFF"/>
      <name val="Arial"/>
      <family val="1"/>
    </font>
    <font>
      <b/>
      <sz val="11"/>
      <color rgb="FFFFFFFF"/>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b/>
      <sz val="16"/>
      <color rgb="FFFFFFFF"/>
      <name val="Arial"/>
      <family val="1"/>
    </font>
    <font>
      <sz val="11"/>
      <name val="Arial"/>
      <family val="1"/>
    </font>
    <font>
      <b/>
      <sz val="11"/>
      <color rgb="FF333333"/>
      <name val="Arial"/>
      <family val="2"/>
    </font>
    <font>
      <b/>
      <sz val="11"/>
      <name val="Arial"/>
      <family val="2"/>
    </font>
    <font>
      <b/>
      <sz val="12"/>
      <color rgb="FF333333"/>
      <name val="Arial"/>
      <family val="2"/>
    </font>
    <font>
      <b/>
      <sz val="12"/>
      <name val="Arial"/>
      <family val="2"/>
    </font>
    <font>
      <b/>
      <sz val="14"/>
      <color rgb="FF333333"/>
      <name val="Arial"/>
      <family val="2"/>
    </font>
    <font>
      <b/>
      <sz val="14"/>
      <name val="Arial"/>
      <family val="2"/>
    </font>
  </fonts>
  <fills count="16">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
      <patternFill patternType="solid">
        <fgColor theme="6" tint="0.79998168889431442"/>
        <bgColor indexed="64"/>
      </patternFill>
    </fill>
  </fills>
  <borders count="14">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2" fillId="0" borderId="0" applyFont="0" applyFill="0" applyBorder="0" applyAlignment="0" applyProtection="0"/>
  </cellStyleXfs>
  <cellXfs count="49">
    <xf numFmtId="0" fontId="0" fillId="0" borderId="0" xfId="0"/>
    <xf numFmtId="0" fontId="2" fillId="3" borderId="2" xfId="0" applyFont="1" applyFill="1" applyBorder="1" applyAlignment="1">
      <alignment wrapText="1"/>
    </xf>
    <xf numFmtId="0" fontId="0" fillId="0" borderId="5" xfId="0" applyBorder="1" applyAlignment="1">
      <alignment horizontal="left" wrapText="1"/>
    </xf>
    <xf numFmtId="0" fontId="5" fillId="7" borderId="0" xfId="0" applyFont="1" applyFill="1" applyAlignment="1">
      <alignment wrapText="1"/>
    </xf>
    <xf numFmtId="0" fontId="6" fillId="8" borderId="7" xfId="0" applyFont="1" applyFill="1" applyBorder="1" applyAlignment="1">
      <alignment wrapText="1"/>
    </xf>
    <xf numFmtId="0" fontId="9" fillId="12" borderId="0" xfId="0" applyFont="1" applyFill="1" applyAlignment="1">
      <alignment wrapText="1"/>
    </xf>
    <xf numFmtId="0" fontId="10" fillId="13" borderId="11" xfId="0" applyFont="1" applyFill="1" applyBorder="1" applyAlignment="1">
      <alignment wrapText="1"/>
    </xf>
    <xf numFmtId="0" fontId="11" fillId="14" borderId="12" xfId="0" applyFont="1" applyFill="1" applyBorder="1" applyAlignment="1">
      <alignment wrapText="1"/>
    </xf>
    <xf numFmtId="0" fontId="0" fillId="0" borderId="0" xfId="0" applyAlignment="1">
      <alignment horizontal="left" wrapText="1"/>
    </xf>
    <xf numFmtId="165" fontId="0" fillId="0" borderId="0" xfId="0" applyNumberFormat="1"/>
    <xf numFmtId="1" fontId="0" fillId="0" borderId="0" xfId="0" applyNumberFormat="1"/>
    <xf numFmtId="9" fontId="0" fillId="0" borderId="0" xfId="0" applyNumberFormat="1"/>
    <xf numFmtId="0" fontId="0" fillId="0" borderId="0" xfId="0"/>
    <xf numFmtId="0" fontId="1" fillId="2" borderId="1" xfId="0" applyFont="1" applyFill="1" applyBorder="1" applyAlignment="1">
      <alignment wrapText="1"/>
    </xf>
    <xf numFmtId="0" fontId="3" fillId="4" borderId="3" xfId="0" applyFont="1" applyFill="1" applyBorder="1" applyAlignment="1">
      <alignment vertical="center" wrapText="1"/>
    </xf>
    <xf numFmtId="0" fontId="4" fillId="5" borderId="4" xfId="0" applyFont="1" applyFill="1" applyBorder="1" applyAlignment="1">
      <alignment horizontal="right" vertical="center" wrapText="1"/>
    </xf>
    <xf numFmtId="0" fontId="7" fillId="9" borderId="9" xfId="0" applyFont="1" applyFill="1" applyBorder="1" applyAlignment="1">
      <alignment vertical="center" wrapText="1"/>
    </xf>
    <xf numFmtId="0" fontId="8" fillId="10" borderId="10" xfId="0" applyFont="1" applyFill="1" applyBorder="1" applyAlignment="1">
      <alignment horizontal="right" vertical="center" wrapText="1"/>
    </xf>
    <xf numFmtId="0" fontId="11" fillId="14" borderId="12" xfId="0" applyFont="1" applyFill="1" applyBorder="1" applyAlignment="1">
      <alignment wrapText="1"/>
    </xf>
    <xf numFmtId="0" fontId="3" fillId="7" borderId="0" xfId="0" applyFont="1" applyFill="1" applyAlignment="1">
      <alignment wrapText="1"/>
    </xf>
    <xf numFmtId="0" fontId="3" fillId="12" borderId="0" xfId="0" applyFont="1" applyFill="1" applyAlignment="1">
      <alignment wrapText="1"/>
    </xf>
    <xf numFmtId="0" fontId="13" fillId="7" borderId="0" xfId="0" applyFont="1" applyFill="1" applyAlignment="1">
      <alignment wrapText="1"/>
    </xf>
    <xf numFmtId="0" fontId="14" fillId="0" borderId="5" xfId="0" applyFont="1" applyBorder="1" applyAlignment="1">
      <alignment horizontal="left" wrapText="1"/>
    </xf>
    <xf numFmtId="0" fontId="15" fillId="7" borderId="0" xfId="0" applyFont="1" applyFill="1" applyAlignment="1">
      <alignment wrapText="1"/>
    </xf>
    <xf numFmtId="0" fontId="17" fillId="6" borderId="0" xfId="0" applyFont="1" applyFill="1" applyAlignment="1">
      <alignment wrapText="1"/>
    </xf>
    <xf numFmtId="167" fontId="18" fillId="0" borderId="5" xfId="1" applyNumberFormat="1" applyFont="1" applyBorder="1" applyAlignment="1">
      <alignment horizontal="left" wrapText="1"/>
    </xf>
    <xf numFmtId="167" fontId="16" fillId="0" borderId="5" xfId="1" applyNumberFormat="1" applyFont="1" applyBorder="1" applyAlignment="1">
      <alignment horizontal="left" wrapText="1"/>
    </xf>
    <xf numFmtId="167" fontId="0" fillId="0" borderId="5" xfId="1" applyNumberFormat="1" applyFont="1" applyBorder="1" applyAlignment="1">
      <alignment horizontal="left" wrapText="1"/>
    </xf>
    <xf numFmtId="0" fontId="13" fillId="12" borderId="0" xfId="0" applyFont="1" applyFill="1" applyAlignment="1">
      <alignment wrapText="1"/>
    </xf>
    <xf numFmtId="0" fontId="15" fillId="12" borderId="0" xfId="0" applyFont="1" applyFill="1" applyAlignment="1">
      <alignment wrapText="1"/>
    </xf>
    <xf numFmtId="0" fontId="17" fillId="11" borderId="0" xfId="0" applyFont="1" applyFill="1" applyAlignment="1">
      <alignment wrapText="1"/>
    </xf>
    <xf numFmtId="1" fontId="14" fillId="0" borderId="6" xfId="0" applyNumberFormat="1" applyFont="1" applyBorder="1" applyAlignment="1">
      <alignment horizontal="left" wrapText="1"/>
    </xf>
    <xf numFmtId="173" fontId="0" fillId="0" borderId="5" xfId="0" applyNumberFormat="1" applyBorder="1" applyAlignment="1">
      <alignment horizontal="left" wrapText="1"/>
    </xf>
    <xf numFmtId="0" fontId="13" fillId="8" borderId="7" xfId="0" applyFont="1" applyFill="1" applyBorder="1" applyAlignment="1">
      <alignment wrapText="1"/>
    </xf>
    <xf numFmtId="173" fontId="14" fillId="0" borderId="8" xfId="0" applyNumberFormat="1" applyFont="1" applyBorder="1" applyAlignment="1">
      <alignment horizontal="left" wrapText="1"/>
    </xf>
    <xf numFmtId="167" fontId="18" fillId="15" borderId="5" xfId="1" applyNumberFormat="1" applyFont="1" applyFill="1" applyBorder="1" applyAlignment="1">
      <alignment horizontal="left" wrapText="1"/>
    </xf>
    <xf numFmtId="0" fontId="0" fillId="15" borderId="5" xfId="0" applyFill="1" applyBorder="1" applyAlignment="1">
      <alignment horizontal="left" wrapText="1"/>
    </xf>
    <xf numFmtId="167" fontId="16" fillId="15" borderId="5" xfId="1" applyNumberFormat="1" applyFont="1" applyFill="1" applyBorder="1" applyAlignment="1">
      <alignment horizontal="left" wrapText="1"/>
    </xf>
    <xf numFmtId="167" fontId="0" fillId="15" borderId="5" xfId="1" applyNumberFormat="1" applyFont="1" applyFill="1" applyBorder="1" applyAlignment="1">
      <alignment horizontal="left" wrapText="1"/>
    </xf>
    <xf numFmtId="1" fontId="14" fillId="15" borderId="6" xfId="0" applyNumberFormat="1" applyFont="1" applyFill="1" applyBorder="1" applyAlignment="1">
      <alignment horizontal="left" wrapText="1"/>
    </xf>
    <xf numFmtId="173" fontId="0" fillId="15" borderId="5" xfId="0" applyNumberFormat="1" applyFill="1" applyBorder="1" applyAlignment="1">
      <alignment horizontal="left" wrapText="1"/>
    </xf>
    <xf numFmtId="173" fontId="14" fillId="15" borderId="8" xfId="0" applyNumberFormat="1" applyFont="1" applyFill="1" applyBorder="1" applyAlignment="1">
      <alignment horizontal="left" wrapText="1"/>
    </xf>
    <xf numFmtId="0" fontId="14" fillId="15" borderId="5" xfId="0" applyFont="1" applyFill="1" applyBorder="1" applyAlignment="1">
      <alignment horizontal="left" wrapText="1"/>
    </xf>
    <xf numFmtId="0" fontId="13" fillId="13" borderId="11" xfId="0" applyFont="1" applyFill="1" applyBorder="1" applyAlignment="1">
      <alignment wrapText="1"/>
    </xf>
    <xf numFmtId="0" fontId="3" fillId="9" borderId="9" xfId="0" applyFont="1" applyFill="1" applyBorder="1" applyAlignment="1">
      <alignment vertical="center" wrapText="1"/>
    </xf>
    <xf numFmtId="167" fontId="0" fillId="0" borderId="13" xfId="0" applyNumberFormat="1" applyBorder="1"/>
    <xf numFmtId="0" fontId="13" fillId="13" borderId="13" xfId="0" applyFont="1" applyFill="1" applyBorder="1" applyAlignment="1">
      <alignment horizontal="right" vertical="center" wrapText="1"/>
    </xf>
    <xf numFmtId="0" fontId="0" fillId="15" borderId="0" xfId="0" applyFill="1"/>
    <xf numFmtId="167" fontId="0" fillId="15" borderId="13" xfId="0" applyNumberFormat="1" applyFill="1" applyBorder="1"/>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02"/>
  <sheetViews>
    <sheetView showGridLines="0" tabSelected="1" showWhiteSpace="0" topLeftCell="B2" workbookViewId="0">
      <pane ySplit="1" topLeftCell="A3" activePane="bottomLeft" state="frozen"/>
      <selection activeCell="D2" sqref="D2"/>
      <selection pane="bottomLeft" activeCell="B2" sqref="B2:B4"/>
    </sheetView>
  </sheetViews>
  <sheetFormatPr baseColWidth="10" defaultColWidth="9" defaultRowHeight="14.25" x14ac:dyDescent="0.2"/>
  <cols>
    <col min="1" max="1" width="202.375" hidden="1" bestFit="1" customWidth="1"/>
    <col min="2" max="2" width="53.625" bestFit="1" customWidth="1"/>
    <col min="3" max="3" width="32.875" hidden="1" customWidth="1"/>
    <col min="4" max="4" width="29.875" bestFit="1" customWidth="1"/>
    <col min="5" max="10" width="90.625" customWidth="1"/>
    <col min="11" max="16" width="30.75" bestFit="1" customWidth="1"/>
  </cols>
  <sheetData>
    <row r="1" spans="1:16" hidden="1" x14ac:dyDescent="0.2">
      <c r="A1" t="s">
        <v>0</v>
      </c>
      <c r="B1" t="s">
        <v>1</v>
      </c>
      <c r="E1" t="s">
        <v>2</v>
      </c>
      <c r="F1" t="s">
        <v>2</v>
      </c>
      <c r="G1" t="s">
        <v>2</v>
      </c>
      <c r="H1" t="s">
        <v>2</v>
      </c>
      <c r="I1" t="s">
        <v>2</v>
      </c>
      <c r="J1" t="s">
        <v>2</v>
      </c>
      <c r="K1" t="s">
        <v>2</v>
      </c>
      <c r="L1" t="s">
        <v>2</v>
      </c>
      <c r="M1" t="s">
        <v>2</v>
      </c>
      <c r="N1" t="s">
        <v>2</v>
      </c>
      <c r="O1" t="s">
        <v>2</v>
      </c>
      <c r="P1" t="s">
        <v>2</v>
      </c>
    </row>
    <row r="2" spans="1:16" ht="15" x14ac:dyDescent="0.25">
      <c r="A2" s="12"/>
      <c r="B2" s="13" t="s">
        <v>3</v>
      </c>
      <c r="C2" s="13" t="s">
        <v>4</v>
      </c>
      <c r="D2" s="13" t="s">
        <v>5</v>
      </c>
      <c r="E2" s="1" t="s">
        <v>6</v>
      </c>
      <c r="F2" s="1" t="s">
        <v>7</v>
      </c>
      <c r="G2" s="1" t="s">
        <v>8</v>
      </c>
      <c r="H2" s="1" t="s">
        <v>9</v>
      </c>
      <c r="I2" s="1" t="s">
        <v>10</v>
      </c>
      <c r="J2" s="1" t="s">
        <v>11</v>
      </c>
    </row>
    <row r="3" spans="1:16" ht="15" x14ac:dyDescent="0.25">
      <c r="A3" s="12"/>
      <c r="B3" s="13" t="s">
        <v>3</v>
      </c>
      <c r="C3" s="13" t="s">
        <v>4</v>
      </c>
      <c r="D3" s="13" t="s">
        <v>5</v>
      </c>
      <c r="E3" s="1" t="s">
        <v>12</v>
      </c>
      <c r="F3" s="1" t="s">
        <v>13</v>
      </c>
      <c r="G3" s="1" t="s">
        <v>14</v>
      </c>
      <c r="H3" s="1" t="s">
        <v>15</v>
      </c>
      <c r="I3" s="1" t="s">
        <v>16</v>
      </c>
      <c r="J3" s="1" t="s">
        <v>17</v>
      </c>
    </row>
    <row r="4" spans="1:16" ht="15" x14ac:dyDescent="0.25">
      <c r="A4" s="12"/>
      <c r="B4" s="13" t="s">
        <v>3</v>
      </c>
      <c r="C4" s="13" t="s">
        <v>4</v>
      </c>
      <c r="D4" s="13" t="s">
        <v>5</v>
      </c>
      <c r="E4" s="1" t="s">
        <v>18</v>
      </c>
      <c r="F4" s="1" t="s">
        <v>18</v>
      </c>
      <c r="G4" s="1" t="s">
        <v>18</v>
      </c>
      <c r="H4" s="1" t="s">
        <v>18</v>
      </c>
      <c r="I4" s="1" t="s">
        <v>18</v>
      </c>
      <c r="J4" s="1" t="s">
        <v>18</v>
      </c>
    </row>
    <row r="5" spans="1:16" ht="18" x14ac:dyDescent="0.25">
      <c r="A5" t="s">
        <v>19</v>
      </c>
      <c r="B5" s="14" t="s">
        <v>20</v>
      </c>
      <c r="C5" s="15" t="s">
        <v>21</v>
      </c>
      <c r="D5" s="24" t="s">
        <v>343</v>
      </c>
      <c r="E5" s="25">
        <f>E7</f>
        <v>304390</v>
      </c>
      <c r="F5" s="35">
        <f t="shared" ref="F5:J5" si="0">F7</f>
        <v>239599</v>
      </c>
      <c r="G5" s="25">
        <f t="shared" si="0"/>
        <v>338000</v>
      </c>
      <c r="H5" s="25">
        <f t="shared" si="0"/>
        <v>320000</v>
      </c>
      <c r="I5" s="25">
        <f t="shared" si="0"/>
        <v>280000</v>
      </c>
      <c r="J5" s="25">
        <f t="shared" si="0"/>
        <v>282500</v>
      </c>
    </row>
    <row r="6" spans="1:16" x14ac:dyDescent="0.2">
      <c r="A6" t="s">
        <v>22</v>
      </c>
      <c r="B6" s="14" t="s">
        <v>20</v>
      </c>
      <c r="C6" s="15" t="s">
        <v>21</v>
      </c>
      <c r="D6" s="3" t="s">
        <v>23</v>
      </c>
      <c r="E6" s="2" t="s">
        <v>24</v>
      </c>
      <c r="F6" s="36" t="s">
        <v>24</v>
      </c>
      <c r="G6" s="2" t="s">
        <v>24</v>
      </c>
      <c r="H6" s="2" t="s">
        <v>24</v>
      </c>
      <c r="I6" s="2" t="s">
        <v>24</v>
      </c>
      <c r="J6" s="2" t="s">
        <v>24</v>
      </c>
    </row>
    <row r="7" spans="1:16" ht="15.75" x14ac:dyDescent="0.25">
      <c r="A7" t="s">
        <v>25</v>
      </c>
      <c r="B7" s="14" t="s">
        <v>20</v>
      </c>
      <c r="C7" s="15" t="s">
        <v>21</v>
      </c>
      <c r="D7" s="23" t="s">
        <v>344</v>
      </c>
      <c r="E7" s="26">
        <f>E8*E14</f>
        <v>304390</v>
      </c>
      <c r="F7" s="37">
        <f t="shared" ref="F7:J7" si="1">F8*F14</f>
        <v>239599</v>
      </c>
      <c r="G7" s="26">
        <f t="shared" si="1"/>
        <v>338000</v>
      </c>
      <c r="H7" s="26">
        <f t="shared" si="1"/>
        <v>320000</v>
      </c>
      <c r="I7" s="26">
        <f t="shared" si="1"/>
        <v>280000</v>
      </c>
      <c r="J7" s="26">
        <f t="shared" si="1"/>
        <v>282500</v>
      </c>
    </row>
    <row r="8" spans="1:16" x14ac:dyDescent="0.2">
      <c r="A8" t="s">
        <v>27</v>
      </c>
      <c r="B8" s="14" t="s">
        <v>20</v>
      </c>
      <c r="C8" s="15" t="s">
        <v>21</v>
      </c>
      <c r="D8" s="3" t="s">
        <v>28</v>
      </c>
      <c r="E8" s="27">
        <v>304390</v>
      </c>
      <c r="F8" s="38">
        <v>239599</v>
      </c>
      <c r="G8" s="27">
        <v>338000</v>
      </c>
      <c r="H8" s="27">
        <v>320000</v>
      </c>
      <c r="I8" s="27">
        <v>280000</v>
      </c>
      <c r="J8" s="27">
        <v>282500</v>
      </c>
    </row>
    <row r="9" spans="1:16" x14ac:dyDescent="0.2">
      <c r="A9" t="s">
        <v>29</v>
      </c>
      <c r="B9" s="14" t="s">
        <v>20</v>
      </c>
      <c r="C9" s="15" t="s">
        <v>21</v>
      </c>
      <c r="D9" s="3" t="s">
        <v>30</v>
      </c>
      <c r="E9" s="2">
        <v>1</v>
      </c>
      <c r="F9" s="36">
        <v>1</v>
      </c>
      <c r="G9" s="2">
        <v>1</v>
      </c>
      <c r="H9" s="2">
        <v>1</v>
      </c>
      <c r="I9" s="2">
        <v>1</v>
      </c>
      <c r="J9" s="2">
        <v>1</v>
      </c>
    </row>
    <row r="10" spans="1:16" ht="15" x14ac:dyDescent="0.25">
      <c r="A10" t="s">
        <v>31</v>
      </c>
      <c r="B10" s="14" t="s">
        <v>20</v>
      </c>
      <c r="C10" s="15" t="s">
        <v>21</v>
      </c>
      <c r="D10" s="21" t="s">
        <v>32</v>
      </c>
      <c r="E10" s="31">
        <v>90</v>
      </c>
      <c r="F10" s="39">
        <v>90</v>
      </c>
      <c r="G10" s="31">
        <v>90</v>
      </c>
      <c r="H10" s="31">
        <v>120</v>
      </c>
      <c r="I10" s="31">
        <v>90</v>
      </c>
      <c r="J10" s="31">
        <v>120</v>
      </c>
    </row>
    <row r="11" spans="1:16" x14ac:dyDescent="0.2">
      <c r="A11" t="s">
        <v>33</v>
      </c>
      <c r="B11" s="14" t="s">
        <v>20</v>
      </c>
      <c r="C11" s="15" t="s">
        <v>21</v>
      </c>
      <c r="D11" s="3" t="s">
        <v>34</v>
      </c>
      <c r="E11" s="2" t="s">
        <v>35</v>
      </c>
      <c r="F11" s="36" t="s">
        <v>36</v>
      </c>
      <c r="G11" s="2" t="s">
        <v>37</v>
      </c>
      <c r="H11" s="2" t="s">
        <v>38</v>
      </c>
      <c r="I11" s="2" t="s">
        <v>39</v>
      </c>
      <c r="J11" s="2"/>
    </row>
    <row r="12" spans="1:16" x14ac:dyDescent="0.2">
      <c r="A12" t="s">
        <v>40</v>
      </c>
      <c r="B12" s="14" t="s">
        <v>20</v>
      </c>
      <c r="C12" s="15" t="s">
        <v>21</v>
      </c>
      <c r="D12" s="3" t="s">
        <v>41</v>
      </c>
      <c r="E12" s="2" t="s">
        <v>42</v>
      </c>
      <c r="F12" s="36" t="s">
        <v>43</v>
      </c>
      <c r="G12" s="2" t="s">
        <v>43</v>
      </c>
      <c r="H12" s="2" t="s">
        <v>43</v>
      </c>
      <c r="I12" s="2"/>
      <c r="J12" s="2"/>
    </row>
    <row r="13" spans="1:16" ht="42.75" x14ac:dyDescent="0.2">
      <c r="A13" t="s">
        <v>44</v>
      </c>
      <c r="B13" s="14" t="s">
        <v>20</v>
      </c>
      <c r="C13" s="15" t="s">
        <v>21</v>
      </c>
      <c r="D13" s="4" t="s">
        <v>45</v>
      </c>
      <c r="E13" s="2" t="s">
        <v>46</v>
      </c>
      <c r="F13" s="36" t="s">
        <v>36</v>
      </c>
      <c r="G13" s="2" t="s">
        <v>47</v>
      </c>
      <c r="H13" s="2" t="s">
        <v>38</v>
      </c>
      <c r="I13" s="2" t="s">
        <v>48</v>
      </c>
      <c r="J13" s="2"/>
    </row>
    <row r="14" spans="1:16" x14ac:dyDescent="0.2">
      <c r="A14" t="s">
        <v>49</v>
      </c>
      <c r="B14" s="14" t="s">
        <v>20</v>
      </c>
      <c r="C14" s="15" t="s">
        <v>50</v>
      </c>
      <c r="D14" s="3" t="s">
        <v>51</v>
      </c>
      <c r="E14" s="2">
        <v>1</v>
      </c>
      <c r="F14" s="36">
        <v>1</v>
      </c>
      <c r="G14" s="2">
        <v>1</v>
      </c>
      <c r="H14" s="2">
        <v>1</v>
      </c>
      <c r="I14" s="2">
        <v>1</v>
      </c>
      <c r="J14" s="2">
        <v>1</v>
      </c>
    </row>
    <row r="15" spans="1:16" x14ac:dyDescent="0.2">
      <c r="A15" t="s">
        <v>52</v>
      </c>
      <c r="B15" s="14" t="s">
        <v>20</v>
      </c>
      <c r="C15" s="15" t="s">
        <v>50</v>
      </c>
      <c r="D15" s="3" t="s">
        <v>53</v>
      </c>
      <c r="E15" s="2" t="s">
        <v>54</v>
      </c>
      <c r="F15" s="36" t="s">
        <v>54</v>
      </c>
      <c r="G15" s="2" t="s">
        <v>54</v>
      </c>
      <c r="H15" s="2" t="s">
        <v>54</v>
      </c>
      <c r="I15" s="2" t="s">
        <v>54</v>
      </c>
      <c r="J15" s="2" t="s">
        <v>54</v>
      </c>
    </row>
    <row r="16" spans="1:16" x14ac:dyDescent="0.2">
      <c r="A16" t="s">
        <v>55</v>
      </c>
      <c r="B16" s="14" t="s">
        <v>20</v>
      </c>
      <c r="C16" s="15" t="s">
        <v>50</v>
      </c>
      <c r="D16" s="19" t="s">
        <v>345</v>
      </c>
      <c r="E16" s="32">
        <f>($E$10*5)/E10</f>
        <v>5</v>
      </c>
      <c r="F16" s="40">
        <f t="shared" ref="F16:J16" si="2">($E$10*5)/F10</f>
        <v>5</v>
      </c>
      <c r="G16" s="32">
        <f t="shared" si="2"/>
        <v>5</v>
      </c>
      <c r="H16" s="32">
        <f t="shared" si="2"/>
        <v>3.75</v>
      </c>
      <c r="I16" s="32">
        <f t="shared" si="2"/>
        <v>5</v>
      </c>
      <c r="J16" s="32">
        <f t="shared" si="2"/>
        <v>3.75</v>
      </c>
    </row>
    <row r="17" spans="1:10" x14ac:dyDescent="0.2">
      <c r="A17" t="s">
        <v>56</v>
      </c>
      <c r="B17" s="14" t="s">
        <v>20</v>
      </c>
      <c r="C17" s="15" t="s">
        <v>50</v>
      </c>
      <c r="D17" s="19" t="s">
        <v>346</v>
      </c>
      <c r="E17" s="32">
        <f t="shared" ref="E17:J17" si="3">($F$5*10)/E5</f>
        <v>7.8714478136601072</v>
      </c>
      <c r="F17" s="40">
        <f>($F$5*10)/F5</f>
        <v>10</v>
      </c>
      <c r="G17" s="32">
        <f t="shared" ref="G17:J17" si="4">($F$5*10)/G5</f>
        <v>7.0887278106508873</v>
      </c>
      <c r="H17" s="32">
        <f t="shared" si="4"/>
        <v>7.4874687499999997</v>
      </c>
      <c r="I17" s="32">
        <f t="shared" si="4"/>
        <v>8.5571071428571432</v>
      </c>
      <c r="J17" s="32">
        <f t="shared" si="4"/>
        <v>8.4813805309734516</v>
      </c>
    </row>
    <row r="18" spans="1:10" ht="15" x14ac:dyDescent="0.25">
      <c r="A18" t="s">
        <v>57</v>
      </c>
      <c r="B18" s="14" t="s">
        <v>20</v>
      </c>
      <c r="C18" s="15" t="s">
        <v>50</v>
      </c>
      <c r="D18" s="33" t="s">
        <v>347</v>
      </c>
      <c r="E18" s="34">
        <f>E16+E17</f>
        <v>12.871447813660108</v>
      </c>
      <c r="F18" s="41">
        <f t="shared" ref="F18:J18" si="5">F16+F17</f>
        <v>15</v>
      </c>
      <c r="G18" s="34">
        <f t="shared" si="5"/>
        <v>12.088727810650887</v>
      </c>
      <c r="H18" s="34">
        <f t="shared" si="5"/>
        <v>11.23746875</v>
      </c>
      <c r="I18" s="34">
        <f t="shared" si="5"/>
        <v>13.557107142857143</v>
      </c>
      <c r="J18" s="34">
        <f t="shared" si="5"/>
        <v>12.231380530973452</v>
      </c>
    </row>
    <row r="19" spans="1:10" ht="15" x14ac:dyDescent="0.25">
      <c r="A19" t="s">
        <v>58</v>
      </c>
      <c r="B19" s="14" t="s">
        <v>20</v>
      </c>
      <c r="C19" s="15" t="s">
        <v>59</v>
      </c>
      <c r="D19" s="21" t="s">
        <v>32</v>
      </c>
      <c r="E19" s="22">
        <v>90</v>
      </c>
      <c r="F19" s="42" t="s">
        <v>60</v>
      </c>
      <c r="G19" s="22" t="s">
        <v>61</v>
      </c>
      <c r="H19" s="22" t="s">
        <v>62</v>
      </c>
      <c r="I19" s="22" t="s">
        <v>63</v>
      </c>
      <c r="J19" s="22" t="s">
        <v>64</v>
      </c>
    </row>
    <row r="20" spans="1:10" x14ac:dyDescent="0.2">
      <c r="A20" t="s">
        <v>65</v>
      </c>
      <c r="B20" s="14" t="s">
        <v>20</v>
      </c>
      <c r="C20" s="15" t="s">
        <v>59</v>
      </c>
      <c r="D20" s="4" t="s">
        <v>66</v>
      </c>
      <c r="E20" s="2">
        <v>30</v>
      </c>
      <c r="F20" s="36" t="s">
        <v>67</v>
      </c>
      <c r="G20" s="2" t="s">
        <v>68</v>
      </c>
      <c r="H20" s="2" t="s">
        <v>68</v>
      </c>
      <c r="I20" s="2" t="s">
        <v>69</v>
      </c>
      <c r="J20" s="2" t="s">
        <v>69</v>
      </c>
    </row>
    <row r="21" spans="1:10" ht="18" x14ac:dyDescent="0.25">
      <c r="A21" t="s">
        <v>70</v>
      </c>
      <c r="B21" s="16" t="s">
        <v>71</v>
      </c>
      <c r="C21" s="17" t="s">
        <v>21</v>
      </c>
      <c r="D21" s="30" t="s">
        <v>343</v>
      </c>
      <c r="E21" s="25">
        <f t="shared" ref="E21:J21" si="6">E23</f>
        <v>259860</v>
      </c>
      <c r="F21" s="35">
        <f t="shared" si="6"/>
        <v>349782</v>
      </c>
      <c r="G21" s="25">
        <f t="shared" si="6"/>
        <v>494000</v>
      </c>
      <c r="H21" s="25">
        <f t="shared" si="6"/>
        <v>279000</v>
      </c>
      <c r="I21" s="25">
        <f t="shared" si="6"/>
        <v>665000</v>
      </c>
      <c r="J21" s="25">
        <f t="shared" si="6"/>
        <v>418000</v>
      </c>
    </row>
    <row r="22" spans="1:10" x14ac:dyDescent="0.2">
      <c r="A22" t="s">
        <v>72</v>
      </c>
      <c r="B22" s="16" t="s">
        <v>71</v>
      </c>
      <c r="C22" s="17" t="s">
        <v>21</v>
      </c>
      <c r="D22" s="5" t="s">
        <v>23</v>
      </c>
      <c r="E22" s="2" t="s">
        <v>24</v>
      </c>
      <c r="F22" s="36" t="s">
        <v>24</v>
      </c>
      <c r="G22" s="2" t="s">
        <v>24</v>
      </c>
      <c r="H22" s="2" t="s">
        <v>24</v>
      </c>
      <c r="I22" s="2" t="s">
        <v>24</v>
      </c>
      <c r="J22" s="2" t="s">
        <v>24</v>
      </c>
    </row>
    <row r="23" spans="1:10" ht="15.75" x14ac:dyDescent="0.25">
      <c r="A23" t="s">
        <v>73</v>
      </c>
      <c r="B23" s="16" t="s">
        <v>71</v>
      </c>
      <c r="C23" s="17" t="s">
        <v>21</v>
      </c>
      <c r="D23" s="29" t="s">
        <v>344</v>
      </c>
      <c r="E23" s="26">
        <f t="shared" ref="E23:J23" si="7">E24*E30</f>
        <v>259860</v>
      </c>
      <c r="F23" s="37">
        <f t="shared" si="7"/>
        <v>349782</v>
      </c>
      <c r="G23" s="26">
        <f t="shared" si="7"/>
        <v>494000</v>
      </c>
      <c r="H23" s="26">
        <f t="shared" si="7"/>
        <v>279000</v>
      </c>
      <c r="I23" s="26">
        <f t="shared" si="7"/>
        <v>665000</v>
      </c>
      <c r="J23" s="26">
        <f t="shared" si="7"/>
        <v>418000</v>
      </c>
    </row>
    <row r="24" spans="1:10" x14ac:dyDescent="0.2">
      <c r="A24" t="s">
        <v>74</v>
      </c>
      <c r="B24" s="16" t="s">
        <v>71</v>
      </c>
      <c r="C24" s="17" t="s">
        <v>21</v>
      </c>
      <c r="D24" s="5" t="s">
        <v>28</v>
      </c>
      <c r="E24" s="27">
        <v>259860</v>
      </c>
      <c r="F24" s="38">
        <v>349782</v>
      </c>
      <c r="G24" s="27">
        <v>494000</v>
      </c>
      <c r="H24" s="27">
        <v>279000</v>
      </c>
      <c r="I24" s="27">
        <v>665000</v>
      </c>
      <c r="J24" s="27">
        <v>418000</v>
      </c>
    </row>
    <row r="25" spans="1:10" x14ac:dyDescent="0.2">
      <c r="A25" t="s">
        <v>75</v>
      </c>
      <c r="B25" s="16" t="s">
        <v>71</v>
      </c>
      <c r="C25" s="17" t="s">
        <v>21</v>
      </c>
      <c r="D25" s="5" t="s">
        <v>30</v>
      </c>
      <c r="E25" s="2">
        <v>1</v>
      </c>
      <c r="F25" s="36">
        <v>1</v>
      </c>
      <c r="G25" s="2">
        <v>1</v>
      </c>
      <c r="H25" s="2">
        <v>1</v>
      </c>
      <c r="I25" s="2">
        <v>1</v>
      </c>
      <c r="J25" s="2">
        <v>1</v>
      </c>
    </row>
    <row r="26" spans="1:10" ht="15" x14ac:dyDescent="0.25">
      <c r="A26" t="s">
        <v>76</v>
      </c>
      <c r="B26" s="16" t="s">
        <v>71</v>
      </c>
      <c r="C26" s="17" t="s">
        <v>21</v>
      </c>
      <c r="D26" s="28" t="s">
        <v>32</v>
      </c>
      <c r="E26" s="31">
        <v>15</v>
      </c>
      <c r="F26" s="39">
        <v>5</v>
      </c>
      <c r="G26" s="31">
        <v>30</v>
      </c>
      <c r="H26" s="31">
        <v>10</v>
      </c>
      <c r="I26" s="31">
        <v>90</v>
      </c>
      <c r="J26" s="31">
        <v>5</v>
      </c>
    </row>
    <row r="27" spans="1:10" x14ac:dyDescent="0.2">
      <c r="A27" t="s">
        <v>77</v>
      </c>
      <c r="B27" s="16" t="s">
        <v>71</v>
      </c>
      <c r="C27" s="17" t="s">
        <v>21</v>
      </c>
      <c r="D27" s="5" t="s">
        <v>34</v>
      </c>
      <c r="E27" s="2" t="s">
        <v>78</v>
      </c>
      <c r="F27" s="36" t="s">
        <v>79</v>
      </c>
      <c r="G27" s="2" t="s">
        <v>80</v>
      </c>
      <c r="H27" s="2" t="s">
        <v>81</v>
      </c>
      <c r="I27" s="2" t="s">
        <v>82</v>
      </c>
      <c r="J27" s="2"/>
    </row>
    <row r="28" spans="1:10" x14ac:dyDescent="0.2">
      <c r="A28" t="s">
        <v>83</v>
      </c>
      <c r="B28" s="16" t="s">
        <v>71</v>
      </c>
      <c r="C28" s="17" t="s">
        <v>21</v>
      </c>
      <c r="D28" s="5" t="s">
        <v>41</v>
      </c>
      <c r="E28" s="2">
        <v>1037760500</v>
      </c>
      <c r="F28" s="36">
        <v>1037760500</v>
      </c>
      <c r="G28" s="2" t="s">
        <v>84</v>
      </c>
      <c r="H28" s="2">
        <v>1037760500</v>
      </c>
      <c r="I28" s="2"/>
      <c r="J28" s="2"/>
    </row>
    <row r="29" spans="1:10" ht="42.75" x14ac:dyDescent="0.2">
      <c r="A29" t="s">
        <v>85</v>
      </c>
      <c r="B29" s="16" t="s">
        <v>71</v>
      </c>
      <c r="C29" s="17" t="s">
        <v>21</v>
      </c>
      <c r="D29" s="6" t="s">
        <v>45</v>
      </c>
      <c r="E29" s="2" t="s">
        <v>86</v>
      </c>
      <c r="F29" s="36" t="s">
        <v>87</v>
      </c>
      <c r="G29" s="2" t="s">
        <v>88</v>
      </c>
      <c r="H29" s="2" t="s">
        <v>81</v>
      </c>
      <c r="I29" s="2" t="s">
        <v>89</v>
      </c>
      <c r="J29" s="2"/>
    </row>
    <row r="30" spans="1:10" x14ac:dyDescent="0.2">
      <c r="A30" t="s">
        <v>90</v>
      </c>
      <c r="B30" s="16" t="s">
        <v>71</v>
      </c>
      <c r="C30" s="17" t="s">
        <v>50</v>
      </c>
      <c r="D30" s="5" t="s">
        <v>51</v>
      </c>
      <c r="E30" s="2">
        <v>1</v>
      </c>
      <c r="F30" s="36">
        <v>1</v>
      </c>
      <c r="G30" s="2">
        <v>1</v>
      </c>
      <c r="H30" s="2">
        <v>1</v>
      </c>
      <c r="I30" s="2">
        <v>1</v>
      </c>
      <c r="J30" s="2">
        <v>1</v>
      </c>
    </row>
    <row r="31" spans="1:10" x14ac:dyDescent="0.2">
      <c r="A31" t="s">
        <v>91</v>
      </c>
      <c r="B31" s="16" t="s">
        <v>71</v>
      </c>
      <c r="C31" s="17" t="s">
        <v>50</v>
      </c>
      <c r="D31" s="5" t="s">
        <v>53</v>
      </c>
      <c r="E31" s="2" t="s">
        <v>92</v>
      </c>
      <c r="F31" s="36" t="s">
        <v>92</v>
      </c>
      <c r="G31" s="2" t="s">
        <v>92</v>
      </c>
      <c r="H31" s="2" t="s">
        <v>92</v>
      </c>
      <c r="I31" s="2" t="s">
        <v>92</v>
      </c>
      <c r="J31" s="2" t="s">
        <v>92</v>
      </c>
    </row>
    <row r="32" spans="1:10" x14ac:dyDescent="0.2">
      <c r="A32" t="s">
        <v>93</v>
      </c>
      <c r="B32" s="16" t="s">
        <v>71</v>
      </c>
      <c r="C32" s="17" t="s">
        <v>50</v>
      </c>
      <c r="D32" s="20" t="s">
        <v>345</v>
      </c>
      <c r="E32" s="32">
        <f t="shared" ref="E32:J32" si="8">($F$26*5)/E26</f>
        <v>1.6666666666666667</v>
      </c>
      <c r="F32" s="40">
        <f>($F$26*5)/F26</f>
        <v>5</v>
      </c>
      <c r="G32" s="32">
        <f t="shared" ref="G32:J32" si="9">($F$26*5)/G26</f>
        <v>0.83333333333333337</v>
      </c>
      <c r="H32" s="32">
        <f t="shared" si="9"/>
        <v>2.5</v>
      </c>
      <c r="I32" s="32">
        <f t="shared" si="9"/>
        <v>0.27777777777777779</v>
      </c>
      <c r="J32" s="32">
        <f t="shared" si="9"/>
        <v>5</v>
      </c>
    </row>
    <row r="33" spans="1:10" x14ac:dyDescent="0.2">
      <c r="A33" t="s">
        <v>94</v>
      </c>
      <c r="B33" s="16" t="s">
        <v>71</v>
      </c>
      <c r="C33" s="17" t="s">
        <v>50</v>
      </c>
      <c r="D33" s="20" t="s">
        <v>346</v>
      </c>
      <c r="E33" s="32">
        <f>($E$21*10)/E21</f>
        <v>10</v>
      </c>
      <c r="F33" s="40">
        <f t="shared" ref="F33:J33" si="10">($E$21*10)/F21</f>
        <v>7.4291987580836061</v>
      </c>
      <c r="G33" s="32">
        <f t="shared" si="10"/>
        <v>5.260323886639676</v>
      </c>
      <c r="H33" s="32">
        <f t="shared" si="10"/>
        <v>9.3139784946236563</v>
      </c>
      <c r="I33" s="32">
        <f t="shared" si="10"/>
        <v>3.907669172932331</v>
      </c>
      <c r="J33" s="32">
        <f t="shared" si="10"/>
        <v>6.2167464114832534</v>
      </c>
    </row>
    <row r="34" spans="1:10" ht="15" x14ac:dyDescent="0.25">
      <c r="A34" t="s">
        <v>95</v>
      </c>
      <c r="B34" s="16" t="s">
        <v>71</v>
      </c>
      <c r="C34" s="17" t="s">
        <v>50</v>
      </c>
      <c r="D34" s="43" t="s">
        <v>347</v>
      </c>
      <c r="E34" s="34">
        <f>E32+E33</f>
        <v>11.666666666666666</v>
      </c>
      <c r="F34" s="41">
        <f t="shared" ref="F34:J34" si="11">F32+F33</f>
        <v>12.429198758083606</v>
      </c>
      <c r="G34" s="34">
        <f t="shared" si="11"/>
        <v>6.093657219973009</v>
      </c>
      <c r="H34" s="34">
        <f t="shared" si="11"/>
        <v>11.813978494623656</v>
      </c>
      <c r="I34" s="34">
        <f t="shared" si="11"/>
        <v>4.1854469507101086</v>
      </c>
      <c r="J34" s="34">
        <f t="shared" si="11"/>
        <v>11.216746411483253</v>
      </c>
    </row>
    <row r="35" spans="1:10" ht="15" x14ac:dyDescent="0.25">
      <c r="A35" t="s">
        <v>96</v>
      </c>
      <c r="B35" s="16" t="s">
        <v>71</v>
      </c>
      <c r="C35" s="17" t="s">
        <v>59</v>
      </c>
      <c r="D35" s="28" t="s">
        <v>32</v>
      </c>
      <c r="E35" s="22">
        <v>15</v>
      </c>
      <c r="F35" s="42" t="s">
        <v>97</v>
      </c>
      <c r="G35" s="22" t="s">
        <v>98</v>
      </c>
      <c r="H35" s="22" t="s">
        <v>99</v>
      </c>
      <c r="I35" s="22" t="s">
        <v>63</v>
      </c>
      <c r="J35" s="22" t="s">
        <v>100</v>
      </c>
    </row>
    <row r="36" spans="1:10" x14ac:dyDescent="0.2">
      <c r="A36" t="s">
        <v>101</v>
      </c>
      <c r="B36" s="16" t="s">
        <v>71</v>
      </c>
      <c r="C36" s="17" t="s">
        <v>59</v>
      </c>
      <c r="D36" s="6" t="s">
        <v>66</v>
      </c>
      <c r="E36" s="2">
        <v>30</v>
      </c>
      <c r="F36" s="36" t="s">
        <v>67</v>
      </c>
      <c r="G36" s="2" t="s">
        <v>68</v>
      </c>
      <c r="H36" s="2" t="s">
        <v>68</v>
      </c>
      <c r="I36" s="2" t="s">
        <v>69</v>
      </c>
      <c r="J36" s="2" t="s">
        <v>69</v>
      </c>
    </row>
    <row r="37" spans="1:10" ht="18" x14ac:dyDescent="0.25">
      <c r="A37" t="s">
        <v>102</v>
      </c>
      <c r="B37" s="14" t="s">
        <v>103</v>
      </c>
      <c r="C37" s="15" t="s">
        <v>21</v>
      </c>
      <c r="D37" s="24" t="s">
        <v>343</v>
      </c>
      <c r="E37" s="25">
        <f t="shared" ref="E37:J37" si="12">E39</f>
        <v>1551230</v>
      </c>
      <c r="F37" s="35">
        <f t="shared" si="12"/>
        <v>1439950</v>
      </c>
      <c r="G37" s="25">
        <f t="shared" si="12"/>
        <v>2025000</v>
      </c>
      <c r="H37" s="25">
        <f t="shared" si="12"/>
        <v>1628000</v>
      </c>
      <c r="I37" s="25">
        <f t="shared" si="12"/>
        <v>1580000</v>
      </c>
      <c r="J37" s="25">
        <f t="shared" si="12"/>
        <v>1440300</v>
      </c>
    </row>
    <row r="38" spans="1:10" x14ac:dyDescent="0.2">
      <c r="A38" t="s">
        <v>104</v>
      </c>
      <c r="B38" s="14" t="s">
        <v>103</v>
      </c>
      <c r="C38" s="15" t="s">
        <v>21</v>
      </c>
      <c r="D38" s="3" t="s">
        <v>23</v>
      </c>
      <c r="E38" s="2" t="s">
        <v>24</v>
      </c>
      <c r="F38" s="36" t="s">
        <v>24</v>
      </c>
      <c r="G38" s="2" t="s">
        <v>24</v>
      </c>
      <c r="H38" s="2" t="s">
        <v>24</v>
      </c>
      <c r="I38" s="2" t="s">
        <v>24</v>
      </c>
      <c r="J38" s="2" t="s">
        <v>24</v>
      </c>
    </row>
    <row r="39" spans="1:10" ht="15.75" x14ac:dyDescent="0.25">
      <c r="A39" t="s">
        <v>105</v>
      </c>
      <c r="B39" s="14" t="s">
        <v>103</v>
      </c>
      <c r="C39" s="15" t="s">
        <v>21</v>
      </c>
      <c r="D39" s="23" t="s">
        <v>344</v>
      </c>
      <c r="E39" s="26">
        <f t="shared" ref="E39" si="13">E40*E46</f>
        <v>1551230</v>
      </c>
      <c r="F39" s="37">
        <f t="shared" ref="F39" si="14">F40*F46</f>
        <v>1439950</v>
      </c>
      <c r="G39" s="26">
        <f t="shared" ref="G39" si="15">G40*G46</f>
        <v>2025000</v>
      </c>
      <c r="H39" s="26">
        <f t="shared" ref="H39" si="16">H40*H46</f>
        <v>1628000</v>
      </c>
      <c r="I39" s="26">
        <f t="shared" ref="I39" si="17">I40*I46</f>
        <v>1580000</v>
      </c>
      <c r="J39" s="26">
        <f t="shared" ref="J39" si="18">J40*J46</f>
        <v>1440300</v>
      </c>
    </row>
    <row r="40" spans="1:10" x14ac:dyDescent="0.2">
      <c r="A40" t="s">
        <v>106</v>
      </c>
      <c r="B40" s="14" t="s">
        <v>103</v>
      </c>
      <c r="C40" s="15" t="s">
        <v>21</v>
      </c>
      <c r="D40" s="3" t="s">
        <v>28</v>
      </c>
      <c r="E40" s="27">
        <v>1551230</v>
      </c>
      <c r="F40" s="38">
        <v>1439950</v>
      </c>
      <c r="G40" s="27">
        <v>2025000</v>
      </c>
      <c r="H40" s="27">
        <v>1628000</v>
      </c>
      <c r="I40" s="27">
        <v>1580000</v>
      </c>
      <c r="J40" s="27">
        <v>1440300</v>
      </c>
    </row>
    <row r="41" spans="1:10" x14ac:dyDescent="0.2">
      <c r="A41" t="s">
        <v>107</v>
      </c>
      <c r="B41" s="14" t="s">
        <v>103</v>
      </c>
      <c r="C41" s="15" t="s">
        <v>21</v>
      </c>
      <c r="D41" s="3" t="s">
        <v>30</v>
      </c>
      <c r="E41" s="2">
        <v>1</v>
      </c>
      <c r="F41" s="36">
        <v>1</v>
      </c>
      <c r="G41" s="2">
        <v>1</v>
      </c>
      <c r="H41" s="2">
        <v>1</v>
      </c>
      <c r="I41" s="2">
        <v>1</v>
      </c>
      <c r="J41" s="2">
        <v>1</v>
      </c>
    </row>
    <row r="42" spans="1:10" ht="15" x14ac:dyDescent="0.25">
      <c r="A42" t="s">
        <v>108</v>
      </c>
      <c r="B42" s="14" t="s">
        <v>103</v>
      </c>
      <c r="C42" s="15" t="s">
        <v>21</v>
      </c>
      <c r="D42" s="21" t="s">
        <v>32</v>
      </c>
      <c r="E42" s="31">
        <v>90</v>
      </c>
      <c r="F42" s="39">
        <v>90</v>
      </c>
      <c r="G42" s="31">
        <v>90</v>
      </c>
      <c r="H42" s="31">
        <v>90</v>
      </c>
      <c r="I42" s="31">
        <v>90</v>
      </c>
      <c r="J42" s="31">
        <v>120</v>
      </c>
    </row>
    <row r="43" spans="1:10" x14ac:dyDescent="0.2">
      <c r="A43" t="s">
        <v>109</v>
      </c>
      <c r="B43" s="14" t="s">
        <v>103</v>
      </c>
      <c r="C43" s="15" t="s">
        <v>21</v>
      </c>
      <c r="D43" s="3" t="s">
        <v>34</v>
      </c>
      <c r="E43" s="2" t="s">
        <v>110</v>
      </c>
      <c r="F43" s="36" t="s">
        <v>111</v>
      </c>
      <c r="G43" s="2" t="s">
        <v>112</v>
      </c>
      <c r="H43" s="2" t="s">
        <v>113</v>
      </c>
      <c r="I43" s="2" t="s">
        <v>114</v>
      </c>
      <c r="J43" s="2"/>
    </row>
    <row r="44" spans="1:10" x14ac:dyDescent="0.2">
      <c r="A44" t="s">
        <v>115</v>
      </c>
      <c r="B44" s="14" t="s">
        <v>103</v>
      </c>
      <c r="C44" s="15" t="s">
        <v>21</v>
      </c>
      <c r="D44" s="3" t="s">
        <v>41</v>
      </c>
      <c r="E44" s="2" t="s">
        <v>116</v>
      </c>
      <c r="F44" s="36" t="s">
        <v>117</v>
      </c>
      <c r="G44" s="2" t="s">
        <v>117</v>
      </c>
      <c r="H44" s="2" t="s">
        <v>117</v>
      </c>
      <c r="I44" s="2"/>
      <c r="J44" s="2"/>
    </row>
    <row r="45" spans="1:10" ht="42.75" x14ac:dyDescent="0.2">
      <c r="A45" t="s">
        <v>118</v>
      </c>
      <c r="B45" s="14" t="s">
        <v>103</v>
      </c>
      <c r="C45" s="15" t="s">
        <v>21</v>
      </c>
      <c r="D45" s="4" t="s">
        <v>45</v>
      </c>
      <c r="E45" s="2" t="s">
        <v>110</v>
      </c>
      <c r="F45" s="36" t="s">
        <v>111</v>
      </c>
      <c r="G45" s="2" t="s">
        <v>119</v>
      </c>
      <c r="H45" s="2" t="s">
        <v>113</v>
      </c>
      <c r="I45" s="2" t="s">
        <v>120</v>
      </c>
      <c r="J45" s="2"/>
    </row>
    <row r="46" spans="1:10" x14ac:dyDescent="0.2">
      <c r="A46" t="s">
        <v>121</v>
      </c>
      <c r="B46" s="14" t="s">
        <v>103</v>
      </c>
      <c r="C46" s="15" t="s">
        <v>50</v>
      </c>
      <c r="D46" s="3" t="s">
        <v>51</v>
      </c>
      <c r="E46" s="2">
        <v>1</v>
      </c>
      <c r="F46" s="36">
        <v>1</v>
      </c>
      <c r="G46" s="2">
        <v>1</v>
      </c>
      <c r="H46" s="2">
        <v>1</v>
      </c>
      <c r="I46" s="2">
        <v>1</v>
      </c>
      <c r="J46" s="2">
        <v>1</v>
      </c>
    </row>
    <row r="47" spans="1:10" x14ac:dyDescent="0.2">
      <c r="A47" t="s">
        <v>122</v>
      </c>
      <c r="B47" s="14" t="s">
        <v>103</v>
      </c>
      <c r="C47" s="15" t="s">
        <v>50</v>
      </c>
      <c r="D47" s="3" t="s">
        <v>53</v>
      </c>
      <c r="E47" s="2" t="s">
        <v>123</v>
      </c>
      <c r="F47" s="36" t="s">
        <v>123</v>
      </c>
      <c r="G47" s="2" t="s">
        <v>123</v>
      </c>
      <c r="H47" s="2" t="s">
        <v>123</v>
      </c>
      <c r="I47" s="2" t="s">
        <v>123</v>
      </c>
      <c r="J47" s="2" t="s">
        <v>123</v>
      </c>
    </row>
    <row r="48" spans="1:10" x14ac:dyDescent="0.2">
      <c r="A48" t="s">
        <v>124</v>
      </c>
      <c r="B48" s="14" t="s">
        <v>103</v>
      </c>
      <c r="C48" s="15" t="s">
        <v>50</v>
      </c>
      <c r="D48" s="19" t="s">
        <v>345</v>
      </c>
      <c r="E48" s="32">
        <f>($E$42*5)/E42</f>
        <v>5</v>
      </c>
      <c r="F48" s="40">
        <f t="shared" ref="F48:J48" si="19">($E$42*5)/F42</f>
        <v>5</v>
      </c>
      <c r="G48" s="32">
        <f t="shared" si="19"/>
        <v>5</v>
      </c>
      <c r="H48" s="32">
        <f t="shared" si="19"/>
        <v>5</v>
      </c>
      <c r="I48" s="32">
        <f t="shared" si="19"/>
        <v>5</v>
      </c>
      <c r="J48" s="32">
        <f t="shared" si="19"/>
        <v>3.75</v>
      </c>
    </row>
    <row r="49" spans="1:10" x14ac:dyDescent="0.2">
      <c r="A49" t="s">
        <v>125</v>
      </c>
      <c r="B49" s="14" t="s">
        <v>103</v>
      </c>
      <c r="C49" s="15" t="s">
        <v>50</v>
      </c>
      <c r="D49" s="19" t="s">
        <v>346</v>
      </c>
      <c r="E49" s="32">
        <f t="shared" ref="E49:J49" si="20">($F$37*10)/E37</f>
        <v>9.2826337809351287</v>
      </c>
      <c r="F49" s="40">
        <f>($F$37*10)/F37</f>
        <v>10</v>
      </c>
      <c r="G49" s="32">
        <f t="shared" ref="G49:J49" si="21">($F$37*10)/G37</f>
        <v>7.110864197530864</v>
      </c>
      <c r="H49" s="32">
        <f t="shared" si="21"/>
        <v>8.8449017199017206</v>
      </c>
      <c r="I49" s="32">
        <f t="shared" si="21"/>
        <v>9.1136075949367097</v>
      </c>
      <c r="J49" s="32">
        <f t="shared" si="21"/>
        <v>9.9975699507047135</v>
      </c>
    </row>
    <row r="50" spans="1:10" ht="15" x14ac:dyDescent="0.25">
      <c r="A50" t="s">
        <v>126</v>
      </c>
      <c r="B50" s="14" t="s">
        <v>103</v>
      </c>
      <c r="C50" s="15" t="s">
        <v>50</v>
      </c>
      <c r="D50" s="33" t="s">
        <v>347</v>
      </c>
      <c r="E50" s="34">
        <f>E48+E49</f>
        <v>14.282633780935129</v>
      </c>
      <c r="F50" s="41">
        <f t="shared" ref="F50:J50" si="22">F48+F49</f>
        <v>15</v>
      </c>
      <c r="G50" s="34">
        <f t="shared" si="22"/>
        <v>12.110864197530864</v>
      </c>
      <c r="H50" s="34">
        <f t="shared" si="22"/>
        <v>13.844901719901721</v>
      </c>
      <c r="I50" s="34">
        <f t="shared" si="22"/>
        <v>14.11360759493671</v>
      </c>
      <c r="J50" s="34">
        <f t="shared" si="22"/>
        <v>13.747569950704714</v>
      </c>
    </row>
    <row r="51" spans="1:10" ht="15" x14ac:dyDescent="0.25">
      <c r="A51" t="s">
        <v>127</v>
      </c>
      <c r="B51" s="14" t="s">
        <v>103</v>
      </c>
      <c r="C51" s="15" t="s">
        <v>59</v>
      </c>
      <c r="D51" s="21" t="s">
        <v>32</v>
      </c>
      <c r="E51" s="22">
        <v>90</v>
      </c>
      <c r="F51" s="42" t="s">
        <v>60</v>
      </c>
      <c r="G51" s="22" t="s">
        <v>61</v>
      </c>
      <c r="H51" s="22" t="s">
        <v>128</v>
      </c>
      <c r="I51" s="22" t="s">
        <v>63</v>
      </c>
      <c r="J51" s="22" t="s">
        <v>64</v>
      </c>
    </row>
    <row r="52" spans="1:10" x14ac:dyDescent="0.2">
      <c r="A52" t="s">
        <v>129</v>
      </c>
      <c r="B52" s="14" t="s">
        <v>103</v>
      </c>
      <c r="C52" s="15" t="s">
        <v>59</v>
      </c>
      <c r="D52" s="4" t="s">
        <v>66</v>
      </c>
      <c r="E52" s="2">
        <v>30</v>
      </c>
      <c r="F52" s="36" t="s">
        <v>67</v>
      </c>
      <c r="G52" s="2" t="s">
        <v>68</v>
      </c>
      <c r="H52" s="2" t="s">
        <v>68</v>
      </c>
      <c r="I52" s="2" t="s">
        <v>69</v>
      </c>
      <c r="J52" s="2" t="s">
        <v>69</v>
      </c>
    </row>
    <row r="53" spans="1:10" ht="18" x14ac:dyDescent="0.25">
      <c r="A53" t="s">
        <v>130</v>
      </c>
      <c r="B53" s="16" t="s">
        <v>131</v>
      </c>
      <c r="C53" s="17" t="s">
        <v>21</v>
      </c>
      <c r="D53" s="30" t="s">
        <v>343</v>
      </c>
      <c r="E53" s="25">
        <f t="shared" ref="E53:J53" si="23">E55</f>
        <v>375760</v>
      </c>
      <c r="F53" s="25">
        <f t="shared" si="23"/>
        <v>299000</v>
      </c>
      <c r="G53" s="25">
        <f t="shared" si="23"/>
        <v>495000</v>
      </c>
      <c r="H53" s="35">
        <f t="shared" si="23"/>
        <v>403000</v>
      </c>
      <c r="I53" s="25">
        <f t="shared" si="23"/>
        <v>367000</v>
      </c>
      <c r="J53" s="25">
        <f t="shared" si="23"/>
        <v>362000</v>
      </c>
    </row>
    <row r="54" spans="1:10" x14ac:dyDescent="0.2">
      <c r="A54" t="s">
        <v>132</v>
      </c>
      <c r="B54" s="16" t="s">
        <v>131</v>
      </c>
      <c r="C54" s="17" t="s">
        <v>21</v>
      </c>
      <c r="D54" s="5" t="s">
        <v>23</v>
      </c>
      <c r="E54" s="2" t="s">
        <v>24</v>
      </c>
      <c r="F54" s="2" t="s">
        <v>24</v>
      </c>
      <c r="G54" s="2" t="s">
        <v>24</v>
      </c>
      <c r="H54" s="36" t="s">
        <v>24</v>
      </c>
      <c r="I54" s="2" t="s">
        <v>24</v>
      </c>
      <c r="J54" s="2" t="s">
        <v>24</v>
      </c>
    </row>
    <row r="55" spans="1:10" ht="15.75" x14ac:dyDescent="0.25">
      <c r="A55" t="s">
        <v>133</v>
      </c>
      <c r="B55" s="16" t="s">
        <v>131</v>
      </c>
      <c r="C55" s="17" t="s">
        <v>21</v>
      </c>
      <c r="D55" s="29" t="s">
        <v>344</v>
      </c>
      <c r="E55" s="26">
        <f t="shared" ref="E55" si="24">E56*E62</f>
        <v>375760</v>
      </c>
      <c r="F55" s="26">
        <f t="shared" ref="F55" si="25">F56*F62</f>
        <v>299000</v>
      </c>
      <c r="G55" s="26">
        <f t="shared" ref="G55" si="26">G56*G62</f>
        <v>495000</v>
      </c>
      <c r="H55" s="37">
        <f t="shared" ref="H55" si="27">H56*H62</f>
        <v>403000</v>
      </c>
      <c r="I55" s="26">
        <f t="shared" ref="I55" si="28">I56*I62</f>
        <v>367000</v>
      </c>
      <c r="J55" s="26">
        <f t="shared" ref="J55" si="29">J56*J62</f>
        <v>362000</v>
      </c>
    </row>
    <row r="56" spans="1:10" x14ac:dyDescent="0.2">
      <c r="A56" t="s">
        <v>134</v>
      </c>
      <c r="B56" s="16" t="s">
        <v>131</v>
      </c>
      <c r="C56" s="17" t="s">
        <v>21</v>
      </c>
      <c r="D56" s="5" t="s">
        <v>28</v>
      </c>
      <c r="E56" s="27">
        <v>375760</v>
      </c>
      <c r="F56" s="27">
        <v>299000</v>
      </c>
      <c r="G56" s="27">
        <v>495000</v>
      </c>
      <c r="H56" s="38">
        <v>403000</v>
      </c>
      <c r="I56" s="27">
        <v>367000</v>
      </c>
      <c r="J56" s="27">
        <v>362000</v>
      </c>
    </row>
    <row r="57" spans="1:10" x14ac:dyDescent="0.2">
      <c r="A57" t="s">
        <v>135</v>
      </c>
      <c r="B57" s="16" t="s">
        <v>131</v>
      </c>
      <c r="C57" s="17" t="s">
        <v>21</v>
      </c>
      <c r="D57" s="5" t="s">
        <v>30</v>
      </c>
      <c r="E57" s="2">
        <v>1</v>
      </c>
      <c r="F57" s="2">
        <v>1</v>
      </c>
      <c r="G57" s="2">
        <v>1</v>
      </c>
      <c r="H57" s="36">
        <v>1</v>
      </c>
      <c r="I57" s="2">
        <v>1</v>
      </c>
      <c r="J57" s="2">
        <v>1</v>
      </c>
    </row>
    <row r="58" spans="1:10" ht="15" x14ac:dyDescent="0.25">
      <c r="A58" t="s">
        <v>136</v>
      </c>
      <c r="B58" s="16" t="s">
        <v>131</v>
      </c>
      <c r="C58" s="17" t="s">
        <v>21</v>
      </c>
      <c r="D58" s="28" t="s">
        <v>32</v>
      </c>
      <c r="E58" s="31">
        <v>15</v>
      </c>
      <c r="F58" s="31">
        <v>90</v>
      </c>
      <c r="G58" s="31">
        <v>90</v>
      </c>
      <c r="H58" s="39">
        <v>10</v>
      </c>
      <c r="I58" s="31">
        <v>90</v>
      </c>
      <c r="J58" s="31">
        <v>120</v>
      </c>
    </row>
    <row r="59" spans="1:10" x14ac:dyDescent="0.2">
      <c r="A59" t="s">
        <v>137</v>
      </c>
      <c r="B59" s="16" t="s">
        <v>131</v>
      </c>
      <c r="C59" s="17" t="s">
        <v>21</v>
      </c>
      <c r="D59" s="5" t="s">
        <v>34</v>
      </c>
      <c r="E59" s="2" t="s">
        <v>138</v>
      </c>
      <c r="F59" s="2" t="s">
        <v>139</v>
      </c>
      <c r="G59" s="2" t="s">
        <v>140</v>
      </c>
      <c r="H59" s="36" t="s">
        <v>141</v>
      </c>
      <c r="I59" s="2" t="s">
        <v>142</v>
      </c>
      <c r="J59" s="2"/>
    </row>
    <row r="60" spans="1:10" x14ac:dyDescent="0.2">
      <c r="A60" t="s">
        <v>143</v>
      </c>
      <c r="B60" s="16" t="s">
        <v>131</v>
      </c>
      <c r="C60" s="17" t="s">
        <v>21</v>
      </c>
      <c r="D60" s="5" t="s">
        <v>41</v>
      </c>
      <c r="E60" s="2">
        <v>1000421000</v>
      </c>
      <c r="F60" s="2" t="s">
        <v>144</v>
      </c>
      <c r="G60" s="2">
        <v>1000421000</v>
      </c>
      <c r="H60" s="36">
        <v>1000421000</v>
      </c>
      <c r="I60" s="2"/>
      <c r="J60" s="2"/>
    </row>
    <row r="61" spans="1:10" ht="57" x14ac:dyDescent="0.2">
      <c r="A61" t="s">
        <v>145</v>
      </c>
      <c r="B61" s="16" t="s">
        <v>131</v>
      </c>
      <c r="C61" s="17" t="s">
        <v>21</v>
      </c>
      <c r="D61" s="6" t="s">
        <v>45</v>
      </c>
      <c r="E61" s="2" t="s">
        <v>138</v>
      </c>
      <c r="F61" s="2" t="s">
        <v>139</v>
      </c>
      <c r="G61" s="2" t="s">
        <v>146</v>
      </c>
      <c r="H61" s="36" t="s">
        <v>141</v>
      </c>
      <c r="I61" s="2" t="s">
        <v>147</v>
      </c>
      <c r="J61" s="2" t="s">
        <v>148</v>
      </c>
    </row>
    <row r="62" spans="1:10" x14ac:dyDescent="0.2">
      <c r="A62" t="s">
        <v>149</v>
      </c>
      <c r="B62" s="16" t="s">
        <v>131</v>
      </c>
      <c r="C62" s="17" t="s">
        <v>50</v>
      </c>
      <c r="D62" s="5" t="s">
        <v>51</v>
      </c>
      <c r="E62" s="2">
        <v>1</v>
      </c>
      <c r="F62" s="2">
        <v>1</v>
      </c>
      <c r="G62" s="2">
        <v>1</v>
      </c>
      <c r="H62" s="36">
        <v>1</v>
      </c>
      <c r="I62" s="2">
        <v>1</v>
      </c>
      <c r="J62" s="2">
        <v>1</v>
      </c>
    </row>
    <row r="63" spans="1:10" x14ac:dyDescent="0.2">
      <c r="A63" t="s">
        <v>150</v>
      </c>
      <c r="B63" s="16" t="s">
        <v>131</v>
      </c>
      <c r="C63" s="17" t="s">
        <v>50</v>
      </c>
      <c r="D63" s="5" t="s">
        <v>53</v>
      </c>
      <c r="E63" s="2" t="s">
        <v>151</v>
      </c>
      <c r="F63" s="2" t="s">
        <v>151</v>
      </c>
      <c r="G63" s="2" t="s">
        <v>151</v>
      </c>
      <c r="H63" s="36" t="s">
        <v>151</v>
      </c>
      <c r="I63" s="2" t="s">
        <v>151</v>
      </c>
      <c r="J63" s="2" t="s">
        <v>151</v>
      </c>
    </row>
    <row r="64" spans="1:10" x14ac:dyDescent="0.2">
      <c r="A64" t="s">
        <v>152</v>
      </c>
      <c r="B64" s="16" t="s">
        <v>131</v>
      </c>
      <c r="C64" s="17" t="s">
        <v>50</v>
      </c>
      <c r="D64" s="20" t="s">
        <v>345</v>
      </c>
      <c r="E64" s="32">
        <f t="shared" ref="E64:J64" si="30">($H$58*5)/E58</f>
        <v>3.3333333333333335</v>
      </c>
      <c r="F64" s="32">
        <f t="shared" si="30"/>
        <v>0.55555555555555558</v>
      </c>
      <c r="G64" s="32">
        <f t="shared" si="30"/>
        <v>0.55555555555555558</v>
      </c>
      <c r="H64" s="40">
        <f>($H$58*5)/H58</f>
        <v>5</v>
      </c>
      <c r="I64" s="32">
        <f t="shared" ref="I64:J64" si="31">($H$58*5)/I58</f>
        <v>0.55555555555555558</v>
      </c>
      <c r="J64" s="32">
        <f t="shared" si="31"/>
        <v>0.41666666666666669</v>
      </c>
    </row>
    <row r="65" spans="1:10" x14ac:dyDescent="0.2">
      <c r="A65" t="s">
        <v>153</v>
      </c>
      <c r="B65" s="16" t="s">
        <v>131</v>
      </c>
      <c r="C65" s="17" t="s">
        <v>50</v>
      </c>
      <c r="D65" s="20" t="s">
        <v>346</v>
      </c>
      <c r="E65" s="32">
        <f t="shared" ref="E65:J65" si="32">($F$53*10)/E53</f>
        <v>7.957206727698531</v>
      </c>
      <c r="F65" s="32">
        <f>($F$53*10)/F53</f>
        <v>10</v>
      </c>
      <c r="G65" s="32">
        <f t="shared" ref="G65:J65" si="33">($F$53*10)/G53</f>
        <v>6.0404040404040407</v>
      </c>
      <c r="H65" s="40">
        <f t="shared" si="33"/>
        <v>7.419354838709677</v>
      </c>
      <c r="I65" s="32">
        <f t="shared" si="33"/>
        <v>8.1471389645776568</v>
      </c>
      <c r="J65" s="32">
        <f t="shared" si="33"/>
        <v>8.2596685082872927</v>
      </c>
    </row>
    <row r="66" spans="1:10" ht="15" x14ac:dyDescent="0.25">
      <c r="A66" t="s">
        <v>154</v>
      </c>
      <c r="B66" s="16" t="s">
        <v>131</v>
      </c>
      <c r="C66" s="17" t="s">
        <v>50</v>
      </c>
      <c r="D66" s="43" t="s">
        <v>347</v>
      </c>
      <c r="E66" s="34">
        <f>E64+E65</f>
        <v>11.290540061031864</v>
      </c>
      <c r="F66" s="34">
        <f t="shared" ref="F66:J66" si="34">F64+F65</f>
        <v>10.555555555555555</v>
      </c>
      <c r="G66" s="34">
        <f t="shared" si="34"/>
        <v>6.595959595959596</v>
      </c>
      <c r="H66" s="41">
        <f t="shared" si="34"/>
        <v>12.419354838709676</v>
      </c>
      <c r="I66" s="34">
        <f t="shared" si="34"/>
        <v>8.7026945201332122</v>
      </c>
      <c r="J66" s="34">
        <f t="shared" si="34"/>
        <v>8.6763351749539588</v>
      </c>
    </row>
    <row r="67" spans="1:10" ht="15" x14ac:dyDescent="0.25">
      <c r="A67" t="s">
        <v>155</v>
      </c>
      <c r="B67" s="16" t="s">
        <v>131</v>
      </c>
      <c r="C67" s="17" t="s">
        <v>59</v>
      </c>
      <c r="D67" s="28" t="s">
        <v>32</v>
      </c>
      <c r="E67" s="22">
        <v>15</v>
      </c>
      <c r="F67" s="22" t="s">
        <v>60</v>
      </c>
      <c r="G67" s="22" t="s">
        <v>61</v>
      </c>
      <c r="H67" s="42" t="s">
        <v>99</v>
      </c>
      <c r="I67" s="22" t="s">
        <v>63</v>
      </c>
      <c r="J67" s="22" t="s">
        <v>64</v>
      </c>
    </row>
    <row r="68" spans="1:10" x14ac:dyDescent="0.2">
      <c r="A68" t="s">
        <v>156</v>
      </c>
      <c r="B68" s="16" t="s">
        <v>131</v>
      </c>
      <c r="C68" s="17" t="s">
        <v>59</v>
      </c>
      <c r="D68" s="6" t="s">
        <v>66</v>
      </c>
      <c r="E68" s="2">
        <v>30</v>
      </c>
      <c r="F68" s="2" t="s">
        <v>67</v>
      </c>
      <c r="G68" s="2" t="s">
        <v>68</v>
      </c>
      <c r="H68" s="36" t="s">
        <v>68</v>
      </c>
      <c r="I68" s="2" t="s">
        <v>69</v>
      </c>
      <c r="J68" s="2" t="s">
        <v>69</v>
      </c>
    </row>
    <row r="69" spans="1:10" ht="18" x14ac:dyDescent="0.25">
      <c r="A69" t="s">
        <v>157</v>
      </c>
      <c r="B69" s="14" t="s">
        <v>158</v>
      </c>
      <c r="C69" s="15" t="s">
        <v>21</v>
      </c>
      <c r="D69" s="24" t="s">
        <v>343</v>
      </c>
      <c r="E69" s="25">
        <f t="shared" ref="E69:J69" si="35">E71</f>
        <v>0</v>
      </c>
      <c r="F69" s="25">
        <f t="shared" si="35"/>
        <v>2095266</v>
      </c>
      <c r="G69" s="25">
        <f t="shared" si="35"/>
        <v>2816000</v>
      </c>
      <c r="H69" s="35">
        <f t="shared" si="35"/>
        <v>1300000</v>
      </c>
      <c r="I69" s="25">
        <f t="shared" si="35"/>
        <v>2215000</v>
      </c>
      <c r="J69" s="25">
        <f t="shared" si="35"/>
        <v>0</v>
      </c>
    </row>
    <row r="70" spans="1:10" x14ac:dyDescent="0.2">
      <c r="A70" t="s">
        <v>159</v>
      </c>
      <c r="B70" s="14" t="s">
        <v>158</v>
      </c>
      <c r="C70" s="15" t="s">
        <v>21</v>
      </c>
      <c r="D70" s="3" t="s">
        <v>23</v>
      </c>
      <c r="E70" s="2" t="s">
        <v>24</v>
      </c>
      <c r="F70" s="2" t="s">
        <v>24</v>
      </c>
      <c r="G70" s="2" t="s">
        <v>24</v>
      </c>
      <c r="H70" s="36" t="s">
        <v>24</v>
      </c>
      <c r="I70" s="2" t="s">
        <v>24</v>
      </c>
      <c r="J70" s="2" t="s">
        <v>24</v>
      </c>
    </row>
    <row r="71" spans="1:10" ht="15.75" x14ac:dyDescent="0.25">
      <c r="A71" t="s">
        <v>160</v>
      </c>
      <c r="B71" s="14" t="s">
        <v>158</v>
      </c>
      <c r="C71" s="15" t="s">
        <v>21</v>
      </c>
      <c r="D71" s="23" t="s">
        <v>344</v>
      </c>
      <c r="E71" s="26">
        <f t="shared" ref="E71" si="36">E72*E78</f>
        <v>0</v>
      </c>
      <c r="F71" s="26">
        <f t="shared" ref="F71" si="37">F72*F78</f>
        <v>2095266</v>
      </c>
      <c r="G71" s="26">
        <f t="shared" ref="G71" si="38">G72*G78</f>
        <v>2816000</v>
      </c>
      <c r="H71" s="37">
        <f t="shared" ref="H71" si="39">H72*H78</f>
        <v>1300000</v>
      </c>
      <c r="I71" s="26">
        <f t="shared" ref="I71" si="40">I72*I78</f>
        <v>2215000</v>
      </c>
      <c r="J71" s="26">
        <f t="shared" ref="J71" si="41">J72*J78</f>
        <v>0</v>
      </c>
    </row>
    <row r="72" spans="1:10" x14ac:dyDescent="0.2">
      <c r="A72" t="s">
        <v>161</v>
      </c>
      <c r="B72" s="14" t="s">
        <v>158</v>
      </c>
      <c r="C72" s="15" t="s">
        <v>21</v>
      </c>
      <c r="D72" s="3" t="s">
        <v>28</v>
      </c>
      <c r="E72" s="27">
        <v>0</v>
      </c>
      <c r="F72" s="27">
        <v>2095266</v>
      </c>
      <c r="G72" s="27">
        <v>2816000</v>
      </c>
      <c r="H72" s="38">
        <v>1300000</v>
      </c>
      <c r="I72" s="27">
        <v>2215000</v>
      </c>
      <c r="J72" s="27">
        <v>0</v>
      </c>
    </row>
    <row r="73" spans="1:10" x14ac:dyDescent="0.2">
      <c r="A73" t="s">
        <v>162</v>
      </c>
      <c r="B73" s="14" t="s">
        <v>158</v>
      </c>
      <c r="C73" s="15" t="s">
        <v>21</v>
      </c>
      <c r="D73" s="3" t="s">
        <v>30</v>
      </c>
      <c r="E73" s="2">
        <v>1</v>
      </c>
      <c r="F73" s="2">
        <v>1</v>
      </c>
      <c r="G73" s="2">
        <v>1</v>
      </c>
      <c r="H73" s="36">
        <v>1</v>
      </c>
      <c r="I73" s="2">
        <v>1</v>
      </c>
      <c r="J73" s="2">
        <v>1</v>
      </c>
    </row>
    <row r="74" spans="1:10" ht="15" x14ac:dyDescent="0.25">
      <c r="A74" t="s">
        <v>163</v>
      </c>
      <c r="B74" s="14" t="s">
        <v>158</v>
      </c>
      <c r="C74" s="15" t="s">
        <v>21</v>
      </c>
      <c r="D74" s="21" t="s">
        <v>32</v>
      </c>
      <c r="E74" s="31">
        <v>0</v>
      </c>
      <c r="F74" s="31">
        <v>120</v>
      </c>
      <c r="G74" s="31">
        <v>20</v>
      </c>
      <c r="H74" s="39">
        <v>75</v>
      </c>
      <c r="I74" s="31">
        <v>90</v>
      </c>
      <c r="J74" s="31">
        <v>0</v>
      </c>
    </row>
    <row r="75" spans="1:10" x14ac:dyDescent="0.2">
      <c r="A75" t="s">
        <v>164</v>
      </c>
      <c r="B75" s="14" t="s">
        <v>158</v>
      </c>
      <c r="C75" s="15" t="s">
        <v>21</v>
      </c>
      <c r="D75" s="3" t="s">
        <v>34</v>
      </c>
      <c r="E75" s="2" t="s">
        <v>165</v>
      </c>
      <c r="F75" s="2" t="s">
        <v>166</v>
      </c>
      <c r="G75" s="2" t="s">
        <v>166</v>
      </c>
      <c r="H75" s="36" t="s">
        <v>167</v>
      </c>
      <c r="I75" s="2" t="s">
        <v>168</v>
      </c>
      <c r="J75" s="2"/>
    </row>
    <row r="76" spans="1:10" x14ac:dyDescent="0.2">
      <c r="A76" t="s">
        <v>169</v>
      </c>
      <c r="B76" s="14" t="s">
        <v>158</v>
      </c>
      <c r="C76" s="15" t="s">
        <v>21</v>
      </c>
      <c r="D76" s="3" t="s">
        <v>41</v>
      </c>
      <c r="E76" s="2" t="s">
        <v>170</v>
      </c>
      <c r="F76" s="2" t="s">
        <v>171</v>
      </c>
      <c r="G76" s="2" t="s">
        <v>171</v>
      </c>
      <c r="H76" s="36" t="s">
        <v>172</v>
      </c>
      <c r="I76" s="2"/>
      <c r="J76" s="2"/>
    </row>
    <row r="77" spans="1:10" ht="42.75" x14ac:dyDescent="0.2">
      <c r="A77" t="s">
        <v>173</v>
      </c>
      <c r="B77" s="14" t="s">
        <v>158</v>
      </c>
      <c r="C77" s="15" t="s">
        <v>21</v>
      </c>
      <c r="D77" s="4" t="s">
        <v>45</v>
      </c>
      <c r="E77" s="2" t="s">
        <v>165</v>
      </c>
      <c r="F77" s="2" t="s">
        <v>166</v>
      </c>
      <c r="G77" s="2" t="s">
        <v>174</v>
      </c>
      <c r="H77" s="36" t="s">
        <v>167</v>
      </c>
      <c r="I77" s="2" t="s">
        <v>175</v>
      </c>
      <c r="J77" s="2"/>
    </row>
    <row r="78" spans="1:10" x14ac:dyDescent="0.2">
      <c r="A78" t="s">
        <v>176</v>
      </c>
      <c r="B78" s="14" t="s">
        <v>158</v>
      </c>
      <c r="C78" s="15" t="s">
        <v>50</v>
      </c>
      <c r="D78" s="3" t="s">
        <v>51</v>
      </c>
      <c r="E78" s="2">
        <v>1</v>
      </c>
      <c r="F78" s="2">
        <v>1</v>
      </c>
      <c r="G78" s="2">
        <v>1</v>
      </c>
      <c r="H78" s="36">
        <v>1</v>
      </c>
      <c r="I78" s="2">
        <v>1</v>
      </c>
      <c r="J78" s="2">
        <v>1</v>
      </c>
    </row>
    <row r="79" spans="1:10" x14ac:dyDescent="0.2">
      <c r="A79" t="s">
        <v>177</v>
      </c>
      <c r="B79" s="14" t="s">
        <v>158</v>
      </c>
      <c r="C79" s="15" t="s">
        <v>50</v>
      </c>
      <c r="D79" s="3" t="s">
        <v>53</v>
      </c>
      <c r="E79" s="2" t="s">
        <v>123</v>
      </c>
      <c r="F79" s="2" t="s">
        <v>123</v>
      </c>
      <c r="G79" s="2" t="s">
        <v>123</v>
      </c>
      <c r="H79" s="36" t="s">
        <v>123</v>
      </c>
      <c r="I79" s="2" t="s">
        <v>123</v>
      </c>
      <c r="J79" s="2" t="s">
        <v>123</v>
      </c>
    </row>
    <row r="80" spans="1:10" x14ac:dyDescent="0.2">
      <c r="A80" t="s">
        <v>178</v>
      </c>
      <c r="B80" s="14" t="s">
        <v>158</v>
      </c>
      <c r="C80" s="15" t="s">
        <v>50</v>
      </c>
      <c r="D80" s="19" t="s">
        <v>345</v>
      </c>
      <c r="E80" s="32">
        <v>0</v>
      </c>
      <c r="F80" s="32">
        <f t="shared" ref="E80:J80" si="42">($G$74*5)/F74</f>
        <v>0.83333333333333337</v>
      </c>
      <c r="G80" s="32">
        <f>($G$74*5)/G74</f>
        <v>5</v>
      </c>
      <c r="H80" s="40">
        <f t="shared" ref="H80:J80" si="43">($G$74*5)/H74</f>
        <v>1.3333333333333333</v>
      </c>
      <c r="I80" s="32">
        <f t="shared" si="43"/>
        <v>1.1111111111111112</v>
      </c>
      <c r="J80" s="32">
        <v>0</v>
      </c>
    </row>
    <row r="81" spans="1:10" x14ac:dyDescent="0.2">
      <c r="A81" t="s">
        <v>179</v>
      </c>
      <c r="B81" s="14" t="s">
        <v>158</v>
      </c>
      <c r="C81" s="15" t="s">
        <v>50</v>
      </c>
      <c r="D81" s="19" t="s">
        <v>346</v>
      </c>
      <c r="E81" s="32">
        <v>0</v>
      </c>
      <c r="F81" s="32">
        <f t="shared" ref="E81:J81" si="44">($H$69*10)/F69</f>
        <v>6.2044628223815019</v>
      </c>
      <c r="G81" s="32">
        <f t="shared" si="44"/>
        <v>4.6164772727272725</v>
      </c>
      <c r="H81" s="40">
        <f>($H$69*10)/H69</f>
        <v>10</v>
      </c>
      <c r="I81" s="32">
        <f t="shared" ref="I81:J81" si="45">($H$69*10)/I69</f>
        <v>5.8690744920993225</v>
      </c>
      <c r="J81" s="32">
        <v>0</v>
      </c>
    </row>
    <row r="82" spans="1:10" ht="15" x14ac:dyDescent="0.25">
      <c r="A82" t="s">
        <v>180</v>
      </c>
      <c r="B82" s="14" t="s">
        <v>158</v>
      </c>
      <c r="C82" s="15" t="s">
        <v>50</v>
      </c>
      <c r="D82" s="33" t="s">
        <v>347</v>
      </c>
      <c r="E82" s="34">
        <f>E80+E81</f>
        <v>0</v>
      </c>
      <c r="F82" s="34">
        <f t="shared" ref="F82:J82" si="46">F80+F81</f>
        <v>7.037796155714835</v>
      </c>
      <c r="G82" s="34">
        <f t="shared" si="46"/>
        <v>9.6164772727272734</v>
      </c>
      <c r="H82" s="41">
        <f t="shared" si="46"/>
        <v>11.333333333333334</v>
      </c>
      <c r="I82" s="34">
        <f t="shared" si="46"/>
        <v>6.9801856032104332</v>
      </c>
      <c r="J82" s="34">
        <f t="shared" si="46"/>
        <v>0</v>
      </c>
    </row>
    <row r="83" spans="1:10" ht="15" x14ac:dyDescent="0.25">
      <c r="A83" t="s">
        <v>181</v>
      </c>
      <c r="B83" s="14" t="s">
        <v>158</v>
      </c>
      <c r="C83" s="15" t="s">
        <v>59</v>
      </c>
      <c r="D83" s="21" t="s">
        <v>32</v>
      </c>
      <c r="E83" s="22" t="s">
        <v>165</v>
      </c>
      <c r="F83" s="22" t="s">
        <v>182</v>
      </c>
      <c r="G83" s="22" t="s">
        <v>183</v>
      </c>
      <c r="H83" s="42" t="s">
        <v>184</v>
      </c>
      <c r="I83" s="22" t="s">
        <v>63</v>
      </c>
      <c r="J83" s="22">
        <v>0</v>
      </c>
    </row>
    <row r="84" spans="1:10" x14ac:dyDescent="0.2">
      <c r="A84" t="s">
        <v>185</v>
      </c>
      <c r="B84" s="14" t="s">
        <v>158</v>
      </c>
      <c r="C84" s="15" t="s">
        <v>59</v>
      </c>
      <c r="D84" s="4" t="s">
        <v>66</v>
      </c>
      <c r="E84" s="2" t="s">
        <v>165</v>
      </c>
      <c r="F84" s="2" t="s">
        <v>67</v>
      </c>
      <c r="G84" s="2" t="s">
        <v>68</v>
      </c>
      <c r="H84" s="36" t="s">
        <v>68</v>
      </c>
      <c r="I84" s="2" t="s">
        <v>69</v>
      </c>
      <c r="J84" s="2">
        <v>0</v>
      </c>
    </row>
    <row r="85" spans="1:10" ht="18" x14ac:dyDescent="0.25">
      <c r="A85" t="s">
        <v>186</v>
      </c>
      <c r="B85" s="44" t="s">
        <v>187</v>
      </c>
      <c r="C85" s="17" t="s">
        <v>21</v>
      </c>
      <c r="D85" s="30" t="s">
        <v>343</v>
      </c>
      <c r="E85" s="25">
        <f t="shared" ref="E85:J85" si="47">E87</f>
        <v>418460</v>
      </c>
      <c r="F85" s="25">
        <f t="shared" si="47"/>
        <v>697232</v>
      </c>
      <c r="G85" s="25">
        <f t="shared" si="47"/>
        <v>1379000</v>
      </c>
      <c r="H85" s="25">
        <f t="shared" si="47"/>
        <v>449000</v>
      </c>
      <c r="I85" s="25">
        <f t="shared" si="47"/>
        <v>375000</v>
      </c>
      <c r="J85" s="35">
        <f t="shared" si="47"/>
        <v>320000</v>
      </c>
    </row>
    <row r="86" spans="1:10" x14ac:dyDescent="0.2">
      <c r="A86" t="s">
        <v>188</v>
      </c>
      <c r="B86" s="16" t="s">
        <v>187</v>
      </c>
      <c r="C86" s="17" t="s">
        <v>21</v>
      </c>
      <c r="D86" s="5" t="s">
        <v>23</v>
      </c>
      <c r="E86" s="2" t="s">
        <v>24</v>
      </c>
      <c r="F86" s="2" t="s">
        <v>24</v>
      </c>
      <c r="G86" s="2" t="s">
        <v>24</v>
      </c>
      <c r="H86" s="2" t="s">
        <v>24</v>
      </c>
      <c r="I86" s="2" t="s">
        <v>24</v>
      </c>
      <c r="J86" s="36" t="s">
        <v>24</v>
      </c>
    </row>
    <row r="87" spans="1:10" ht="15.75" x14ac:dyDescent="0.25">
      <c r="A87" t="s">
        <v>189</v>
      </c>
      <c r="B87" s="16" t="s">
        <v>187</v>
      </c>
      <c r="C87" s="17" t="s">
        <v>21</v>
      </c>
      <c r="D87" s="29" t="s">
        <v>344</v>
      </c>
      <c r="E87" s="26">
        <f t="shared" ref="E87" si="48">E88*E94</f>
        <v>418460</v>
      </c>
      <c r="F87" s="26">
        <f t="shared" ref="F87" si="49">F88*F94</f>
        <v>697232</v>
      </c>
      <c r="G87" s="26">
        <f t="shared" ref="G87" si="50">G88*G94</f>
        <v>1379000</v>
      </c>
      <c r="H87" s="26">
        <f t="shared" ref="H87" si="51">H88*H94</f>
        <v>449000</v>
      </c>
      <c r="I87" s="26">
        <f t="shared" ref="I87" si="52">I88*I94</f>
        <v>375000</v>
      </c>
      <c r="J87" s="37">
        <f t="shared" ref="J87" si="53">J88*J94</f>
        <v>320000</v>
      </c>
    </row>
    <row r="88" spans="1:10" x14ac:dyDescent="0.2">
      <c r="A88" t="s">
        <v>190</v>
      </c>
      <c r="B88" s="16" t="s">
        <v>187</v>
      </c>
      <c r="C88" s="17" t="s">
        <v>21</v>
      </c>
      <c r="D88" s="5" t="s">
        <v>28</v>
      </c>
      <c r="E88" s="27">
        <v>418460</v>
      </c>
      <c r="F88" s="27">
        <v>697232</v>
      </c>
      <c r="G88" s="27">
        <v>1379000</v>
      </c>
      <c r="H88" s="27">
        <v>449000</v>
      </c>
      <c r="I88" s="27">
        <v>375000</v>
      </c>
      <c r="J88" s="38">
        <v>320000</v>
      </c>
    </row>
    <row r="89" spans="1:10" x14ac:dyDescent="0.2">
      <c r="A89" t="s">
        <v>191</v>
      </c>
      <c r="B89" s="16" t="s">
        <v>187</v>
      </c>
      <c r="C89" s="17" t="s">
        <v>21</v>
      </c>
      <c r="D89" s="5" t="s">
        <v>30</v>
      </c>
      <c r="E89" s="2">
        <v>1</v>
      </c>
      <c r="F89" s="2">
        <v>1</v>
      </c>
      <c r="G89" s="2">
        <v>1</v>
      </c>
      <c r="H89" s="2">
        <v>1</v>
      </c>
      <c r="I89" s="2">
        <v>1</v>
      </c>
      <c r="J89" s="36">
        <v>1</v>
      </c>
    </row>
    <row r="90" spans="1:10" ht="15" x14ac:dyDescent="0.25">
      <c r="A90" t="s">
        <v>192</v>
      </c>
      <c r="B90" s="16" t="s">
        <v>187</v>
      </c>
      <c r="C90" s="17" t="s">
        <v>21</v>
      </c>
      <c r="D90" s="28" t="s">
        <v>32</v>
      </c>
      <c r="E90" s="31">
        <v>60</v>
      </c>
      <c r="F90" s="31">
        <v>180</v>
      </c>
      <c r="G90" s="31">
        <v>20</v>
      </c>
      <c r="H90" s="31">
        <v>10</v>
      </c>
      <c r="I90" s="31">
        <v>90</v>
      </c>
      <c r="J90" s="39">
        <v>5</v>
      </c>
    </row>
    <row r="91" spans="1:10" x14ac:dyDescent="0.2">
      <c r="A91" t="s">
        <v>193</v>
      </c>
      <c r="B91" s="16" t="s">
        <v>187</v>
      </c>
      <c r="C91" s="17" t="s">
        <v>21</v>
      </c>
      <c r="D91" s="5" t="s">
        <v>34</v>
      </c>
      <c r="E91" s="2" t="s">
        <v>194</v>
      </c>
      <c r="F91" s="2" t="s">
        <v>195</v>
      </c>
      <c r="G91" s="2" t="s">
        <v>196</v>
      </c>
      <c r="H91" s="2" t="s">
        <v>197</v>
      </c>
      <c r="I91" s="2" t="s">
        <v>198</v>
      </c>
      <c r="J91" s="36"/>
    </row>
    <row r="92" spans="1:10" x14ac:dyDescent="0.2">
      <c r="A92" t="s">
        <v>199</v>
      </c>
      <c r="B92" s="16" t="s">
        <v>187</v>
      </c>
      <c r="C92" s="17" t="s">
        <v>21</v>
      </c>
      <c r="D92" s="5" t="s">
        <v>41</v>
      </c>
      <c r="E92" s="2">
        <v>1050430250</v>
      </c>
      <c r="F92" s="2">
        <v>1050440050</v>
      </c>
      <c r="G92" s="2">
        <v>1050431000</v>
      </c>
      <c r="H92" s="2">
        <v>1050430250</v>
      </c>
      <c r="I92" s="2"/>
      <c r="J92" s="36"/>
    </row>
    <row r="93" spans="1:10" ht="42.75" x14ac:dyDescent="0.2">
      <c r="A93" t="s">
        <v>200</v>
      </c>
      <c r="B93" s="16" t="s">
        <v>187</v>
      </c>
      <c r="C93" s="17" t="s">
        <v>21</v>
      </c>
      <c r="D93" s="6" t="s">
        <v>45</v>
      </c>
      <c r="E93" s="2" t="s">
        <v>194</v>
      </c>
      <c r="F93" s="2" t="s">
        <v>201</v>
      </c>
      <c r="G93" s="2" t="s">
        <v>202</v>
      </c>
      <c r="H93" s="2" t="s">
        <v>197</v>
      </c>
      <c r="I93" s="2" t="s">
        <v>203</v>
      </c>
      <c r="J93" s="36" t="s">
        <v>204</v>
      </c>
    </row>
    <row r="94" spans="1:10" x14ac:dyDescent="0.2">
      <c r="A94" t="s">
        <v>205</v>
      </c>
      <c r="B94" s="16" t="s">
        <v>187</v>
      </c>
      <c r="C94" s="17" t="s">
        <v>50</v>
      </c>
      <c r="D94" s="5" t="s">
        <v>51</v>
      </c>
      <c r="E94" s="2">
        <v>1</v>
      </c>
      <c r="F94" s="2">
        <v>1</v>
      </c>
      <c r="G94" s="2">
        <v>1</v>
      </c>
      <c r="H94" s="2">
        <v>1</v>
      </c>
      <c r="I94" s="2">
        <v>1</v>
      </c>
      <c r="J94" s="36">
        <v>1</v>
      </c>
    </row>
    <row r="95" spans="1:10" x14ac:dyDescent="0.2">
      <c r="A95" t="s">
        <v>206</v>
      </c>
      <c r="B95" s="16" t="s">
        <v>187</v>
      </c>
      <c r="C95" s="17" t="s">
        <v>50</v>
      </c>
      <c r="D95" s="5" t="s">
        <v>53</v>
      </c>
      <c r="E95" s="2" t="s">
        <v>207</v>
      </c>
      <c r="F95" s="2" t="s">
        <v>207</v>
      </c>
      <c r="G95" s="2" t="s">
        <v>207</v>
      </c>
      <c r="H95" s="2" t="s">
        <v>207</v>
      </c>
      <c r="I95" s="2" t="s">
        <v>207</v>
      </c>
      <c r="J95" s="36" t="s">
        <v>207</v>
      </c>
    </row>
    <row r="96" spans="1:10" x14ac:dyDescent="0.2">
      <c r="A96" t="s">
        <v>208</v>
      </c>
      <c r="B96" s="16" t="s">
        <v>187</v>
      </c>
      <c r="C96" s="17" t="s">
        <v>50</v>
      </c>
      <c r="D96" s="20" t="s">
        <v>345</v>
      </c>
      <c r="E96" s="32">
        <f t="shared" ref="E96:J96" si="54">($J$90*5)/E90</f>
        <v>0.41666666666666669</v>
      </c>
      <c r="F96" s="32">
        <f t="shared" si="54"/>
        <v>0.1388888888888889</v>
      </c>
      <c r="G96" s="32">
        <f t="shared" si="54"/>
        <v>1.25</v>
      </c>
      <c r="H96" s="32">
        <f t="shared" si="54"/>
        <v>2.5</v>
      </c>
      <c r="I96" s="32">
        <f t="shared" si="54"/>
        <v>0.27777777777777779</v>
      </c>
      <c r="J96" s="40">
        <f>($J$90*5)/J90</f>
        <v>5</v>
      </c>
    </row>
    <row r="97" spans="1:10" x14ac:dyDescent="0.2">
      <c r="A97" t="s">
        <v>209</v>
      </c>
      <c r="B97" s="16" t="s">
        <v>187</v>
      </c>
      <c r="C97" s="17" t="s">
        <v>50</v>
      </c>
      <c r="D97" s="20" t="s">
        <v>346</v>
      </c>
      <c r="E97" s="32">
        <f t="shared" ref="E97:J97" si="55">($J$102*10)/E102</f>
        <v>7.6470869378196245</v>
      </c>
      <c r="F97" s="32">
        <f t="shared" si="55"/>
        <v>0.91791541409459121</v>
      </c>
      <c r="G97" s="32">
        <f t="shared" si="55"/>
        <v>9.2820884699057284</v>
      </c>
      <c r="H97" s="32">
        <f t="shared" si="55"/>
        <v>7.1269487750556797</v>
      </c>
      <c r="I97" s="32">
        <f t="shared" si="55"/>
        <v>3.4133333333333336</v>
      </c>
      <c r="J97" s="40">
        <f>($J$102*10)/J102</f>
        <v>10</v>
      </c>
    </row>
    <row r="98" spans="1:10" ht="15" x14ac:dyDescent="0.25">
      <c r="A98" t="s">
        <v>210</v>
      </c>
      <c r="B98" s="16" t="s">
        <v>187</v>
      </c>
      <c r="C98" s="17" t="s">
        <v>50</v>
      </c>
      <c r="D98" s="43" t="s">
        <v>347</v>
      </c>
      <c r="E98" s="34">
        <f>E96+E97</f>
        <v>8.0637536044862905</v>
      </c>
      <c r="F98" s="34">
        <f t="shared" ref="F98:J98" si="56">F96+F97</f>
        <v>1.0568043029834802</v>
      </c>
      <c r="G98" s="34">
        <f t="shared" si="56"/>
        <v>10.532088469905728</v>
      </c>
      <c r="H98" s="34">
        <f t="shared" si="56"/>
        <v>9.6269487750556806</v>
      </c>
      <c r="I98" s="34">
        <f t="shared" si="56"/>
        <v>3.6911111111111112</v>
      </c>
      <c r="J98" s="41">
        <f t="shared" si="56"/>
        <v>15</v>
      </c>
    </row>
    <row r="99" spans="1:10" ht="15" x14ac:dyDescent="0.25">
      <c r="A99" t="s">
        <v>211</v>
      </c>
      <c r="B99" s="16" t="s">
        <v>187</v>
      </c>
      <c r="C99" s="17" t="s">
        <v>59</v>
      </c>
      <c r="D99" s="28" t="s">
        <v>32</v>
      </c>
      <c r="E99" s="22">
        <v>60</v>
      </c>
      <c r="F99" s="22" t="s">
        <v>212</v>
      </c>
      <c r="G99" s="22" t="s">
        <v>183</v>
      </c>
      <c r="H99" s="22" t="s">
        <v>99</v>
      </c>
      <c r="I99" s="22" t="s">
        <v>63</v>
      </c>
      <c r="J99" s="42" t="s">
        <v>213</v>
      </c>
    </row>
    <row r="100" spans="1:10" x14ac:dyDescent="0.2">
      <c r="A100" t="s">
        <v>214</v>
      </c>
      <c r="B100" s="16" t="s">
        <v>187</v>
      </c>
      <c r="C100" s="17" t="s">
        <v>59</v>
      </c>
      <c r="D100" s="6" t="s">
        <v>66</v>
      </c>
      <c r="E100" s="2">
        <v>30</v>
      </c>
      <c r="F100" s="2" t="s">
        <v>67</v>
      </c>
      <c r="G100" s="2" t="s">
        <v>68</v>
      </c>
      <c r="H100" s="2" t="s">
        <v>68</v>
      </c>
      <c r="I100" s="2" t="s">
        <v>69</v>
      </c>
      <c r="J100" s="36" t="s">
        <v>69</v>
      </c>
    </row>
    <row r="101" spans="1:10" x14ac:dyDescent="0.2">
      <c r="J101" s="47"/>
    </row>
    <row r="102" spans="1:10" ht="15" x14ac:dyDescent="0.2">
      <c r="B102" s="46" t="s">
        <v>352</v>
      </c>
      <c r="C102" s="46"/>
      <c r="D102" s="46"/>
      <c r="E102" s="45">
        <f>E87/250</f>
        <v>1673.84</v>
      </c>
      <c r="F102" s="45">
        <f>F87/50</f>
        <v>13944.64</v>
      </c>
      <c r="G102" s="45">
        <f>G87/1000</f>
        <v>1379</v>
      </c>
      <c r="H102" s="45">
        <f>H87/250</f>
        <v>1796</v>
      </c>
      <c r="I102" s="45">
        <f>I87/100</f>
        <v>3750</v>
      </c>
      <c r="J102" s="48">
        <f>J87/250</f>
        <v>1280</v>
      </c>
    </row>
  </sheetData>
  <autoFilter ref="A4:J100" xr:uid="{00000000-0009-0000-0000-000000000000}"/>
  <mergeCells count="29">
    <mergeCell ref="B85:B100"/>
    <mergeCell ref="C85:C93"/>
    <mergeCell ref="C94:C98"/>
    <mergeCell ref="C99:C100"/>
    <mergeCell ref="B102:D102"/>
    <mergeCell ref="B53:B68"/>
    <mergeCell ref="C53:C61"/>
    <mergeCell ref="C62:C66"/>
    <mergeCell ref="C67:C68"/>
    <mergeCell ref="B69:B84"/>
    <mergeCell ref="C69:C77"/>
    <mergeCell ref="C78:C82"/>
    <mergeCell ref="C83:C84"/>
    <mergeCell ref="B21:B36"/>
    <mergeCell ref="C21:C29"/>
    <mergeCell ref="C30:C34"/>
    <mergeCell ref="C35:C36"/>
    <mergeCell ref="B37:B52"/>
    <mergeCell ref="C37:C45"/>
    <mergeCell ref="C46:C50"/>
    <mergeCell ref="C51:C52"/>
    <mergeCell ref="A2:A4"/>
    <mergeCell ref="B2:B4"/>
    <mergeCell ref="C2:C4"/>
    <mergeCell ref="D2:D4"/>
    <mergeCell ref="B5:B20"/>
    <mergeCell ref="C5:C13"/>
    <mergeCell ref="C14:C18"/>
    <mergeCell ref="C19:C20"/>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9"/>
  <sheetViews>
    <sheetView showGridLines="0" showWhiteSpace="0" topLeftCell="C2" workbookViewId="0"/>
  </sheetViews>
  <sheetFormatPr baseColWidth="10" defaultColWidth="9" defaultRowHeight="14.25" x14ac:dyDescent="0.2"/>
  <cols>
    <col min="1" max="1" width="0" hidden="1"/>
    <col min="2" max="2" width="20" hidden="1" bestFit="1" customWidth="1"/>
    <col min="3" max="3" width="42.875" bestFit="1" customWidth="1"/>
    <col min="4" max="4" width="53.875" bestFit="1" customWidth="1"/>
    <col min="5" max="5" width="30.75" bestFit="1" customWidth="1"/>
    <col min="6" max="8" width="20" hidden="1" bestFit="1" customWidth="1"/>
    <col min="9" max="9" width="70.375" bestFit="1" customWidth="1"/>
    <col min="10" max="13" width="20" hidden="1" bestFit="1" customWidth="1"/>
    <col min="14" max="17" width="20" bestFit="1" customWidth="1"/>
    <col min="18" max="18" width="30.75" bestFit="1" customWidth="1"/>
    <col min="19" max="19" width="20" hidden="1" bestFit="1" customWidth="1"/>
    <col min="20" max="22" width="20" bestFit="1" customWidth="1"/>
    <col min="23" max="23" width="69.25" bestFit="1" customWidth="1"/>
    <col min="24" max="25" width="20" bestFit="1" customWidth="1"/>
    <col min="26" max="26" width="146.25" bestFit="1" customWidth="1"/>
    <col min="27" max="27" width="20.875" bestFit="1" customWidth="1"/>
    <col min="28" max="28" width="110" bestFit="1" customWidth="1"/>
  </cols>
  <sheetData>
    <row r="1" spans="1:28" hidden="1" x14ac:dyDescent="0.2">
      <c r="A1" t="s">
        <v>215</v>
      </c>
      <c r="B1" t="s">
        <v>216</v>
      </c>
      <c r="C1" t="s">
        <v>217</v>
      </c>
      <c r="D1" t="s">
        <v>218</v>
      </c>
      <c r="E1" t="s">
        <v>219</v>
      </c>
      <c r="F1" t="s">
        <v>220</v>
      </c>
      <c r="G1" t="s">
        <v>221</v>
      </c>
      <c r="H1" t="s">
        <v>222</v>
      </c>
      <c r="I1" t="s">
        <v>223</v>
      </c>
      <c r="J1" t="s">
        <v>224</v>
      </c>
      <c r="K1" t="s">
        <v>225</v>
      </c>
      <c r="L1" t="s">
        <v>226</v>
      </c>
      <c r="M1" t="s">
        <v>227</v>
      </c>
      <c r="N1" t="s">
        <v>228</v>
      </c>
      <c r="O1" t="s">
        <v>229</v>
      </c>
      <c r="P1" t="s">
        <v>230</v>
      </c>
      <c r="Q1" t="s">
        <v>231</v>
      </c>
      <c r="R1" t="s">
        <v>232</v>
      </c>
      <c r="S1" t="s">
        <v>233</v>
      </c>
      <c r="T1" t="s">
        <v>234</v>
      </c>
      <c r="U1" t="s">
        <v>235</v>
      </c>
      <c r="V1" t="s">
        <v>236</v>
      </c>
      <c r="W1" t="s">
        <v>237</v>
      </c>
      <c r="X1" t="s">
        <v>238</v>
      </c>
      <c r="Y1" t="s">
        <v>239</v>
      </c>
      <c r="Z1" t="s">
        <v>240</v>
      </c>
      <c r="AA1" t="s">
        <v>241</v>
      </c>
      <c r="AB1" t="s">
        <v>242</v>
      </c>
    </row>
    <row r="2" spans="1:28" ht="20.25" x14ac:dyDescent="0.3">
      <c r="A2" s="7"/>
      <c r="B2" s="18" t="s">
        <v>243</v>
      </c>
      <c r="C2" s="18" t="s">
        <v>243</v>
      </c>
      <c r="D2" s="18" t="s">
        <v>243</v>
      </c>
      <c r="E2" s="18" t="s">
        <v>243</v>
      </c>
      <c r="F2" s="18" t="s">
        <v>244</v>
      </c>
      <c r="G2" s="18" t="s">
        <v>244</v>
      </c>
      <c r="H2" s="18" t="s">
        <v>245</v>
      </c>
      <c r="I2" s="18" t="s">
        <v>245</v>
      </c>
      <c r="J2" s="18" t="s">
        <v>246</v>
      </c>
      <c r="K2" s="18" t="s">
        <v>246</v>
      </c>
      <c r="L2" s="18" t="s">
        <v>247</v>
      </c>
      <c r="M2" s="18" t="s">
        <v>247</v>
      </c>
      <c r="N2" s="18" t="s">
        <v>50</v>
      </c>
      <c r="O2" s="18" t="s">
        <v>50</v>
      </c>
      <c r="P2" s="18" t="s">
        <v>50</v>
      </c>
      <c r="Q2" s="18" t="s">
        <v>50</v>
      </c>
      <c r="R2" s="18" t="s">
        <v>50</v>
      </c>
      <c r="S2" s="18" t="s">
        <v>21</v>
      </c>
      <c r="T2" s="18" t="s">
        <v>21</v>
      </c>
      <c r="U2" s="18" t="s">
        <v>21</v>
      </c>
      <c r="V2" s="18" t="s">
        <v>21</v>
      </c>
      <c r="W2" s="18" t="s">
        <v>21</v>
      </c>
      <c r="X2" s="18" t="s">
        <v>21</v>
      </c>
      <c r="Y2" s="18" t="s">
        <v>21</v>
      </c>
      <c r="Z2" s="18" t="s">
        <v>21</v>
      </c>
      <c r="AA2" s="18" t="s">
        <v>21</v>
      </c>
      <c r="AB2" s="18" t="s">
        <v>21</v>
      </c>
    </row>
    <row r="3" spans="1:28" ht="45" x14ac:dyDescent="0.25">
      <c r="A3" s="1"/>
      <c r="B3" s="1" t="s">
        <v>248</v>
      </c>
      <c r="C3" s="1" t="s">
        <v>249</v>
      </c>
      <c r="D3" s="1" t="s">
        <v>250</v>
      </c>
      <c r="E3" s="1" t="s">
        <v>251</v>
      </c>
      <c r="F3" s="1" t="s">
        <v>252</v>
      </c>
      <c r="G3" s="1" t="s">
        <v>253</v>
      </c>
      <c r="H3" s="1" t="s">
        <v>254</v>
      </c>
      <c r="I3" s="1" t="s">
        <v>3</v>
      </c>
      <c r="J3" s="1" t="s">
        <v>255</v>
      </c>
      <c r="K3" s="1" t="s">
        <v>256</v>
      </c>
      <c r="L3" s="1" t="s">
        <v>257</v>
      </c>
      <c r="M3" s="1" t="s">
        <v>258</v>
      </c>
      <c r="N3" s="1" t="s">
        <v>259</v>
      </c>
      <c r="O3" s="1" t="s">
        <v>260</v>
      </c>
      <c r="P3" s="1" t="s">
        <v>261</v>
      </c>
      <c r="Q3" s="1" t="s">
        <v>262</v>
      </c>
      <c r="R3" s="1" t="s">
        <v>263</v>
      </c>
      <c r="S3" s="1" t="s">
        <v>264</v>
      </c>
      <c r="T3" s="1" t="s">
        <v>265</v>
      </c>
      <c r="U3" s="1" t="s">
        <v>266</v>
      </c>
      <c r="V3" s="1" t="s">
        <v>267</v>
      </c>
      <c r="W3" s="1" t="s">
        <v>268</v>
      </c>
      <c r="X3" s="1" t="s">
        <v>269</v>
      </c>
      <c r="Y3" s="1" t="s">
        <v>270</v>
      </c>
      <c r="Z3" s="1" t="s">
        <v>271</v>
      </c>
      <c r="AA3" s="1" t="s">
        <v>272</v>
      </c>
      <c r="AB3" s="1" t="s">
        <v>3</v>
      </c>
    </row>
    <row r="4" spans="1:28" x14ac:dyDescent="0.2">
      <c r="B4" s="8">
        <v>645558</v>
      </c>
      <c r="C4" s="8" t="s">
        <v>6</v>
      </c>
      <c r="D4" s="8" t="s">
        <v>12</v>
      </c>
      <c r="E4" s="9">
        <v>46148.645243055558</v>
      </c>
      <c r="F4" s="8"/>
      <c r="G4" s="8" t="s">
        <v>273</v>
      </c>
      <c r="H4" s="8">
        <v>790302</v>
      </c>
      <c r="I4" s="8" t="s">
        <v>20</v>
      </c>
      <c r="J4" s="10"/>
      <c r="K4" s="8"/>
      <c r="L4" s="8"/>
      <c r="M4" s="10"/>
      <c r="N4">
        <v>1</v>
      </c>
      <c r="O4" s="8" t="s">
        <v>54</v>
      </c>
      <c r="P4">
        <v>294081.5</v>
      </c>
      <c r="Q4" s="8" t="s">
        <v>24</v>
      </c>
      <c r="R4" s="9">
        <v>46171</v>
      </c>
      <c r="S4" s="8">
        <v>3556849</v>
      </c>
      <c r="T4">
        <v>1</v>
      </c>
      <c r="U4">
        <f t="shared" ref="U4:U39" ca="1" si="0">OFFSET($A$1, ROW() - 1, COLUMN() + 2)</f>
        <v>304390</v>
      </c>
      <c r="V4" s="8" t="s">
        <v>24</v>
      </c>
      <c r="W4" s="8" t="s">
        <v>26</v>
      </c>
      <c r="X4">
        <v>304390</v>
      </c>
      <c r="Y4" s="10">
        <v>90</v>
      </c>
      <c r="Z4" s="8" t="s">
        <v>35</v>
      </c>
      <c r="AA4" s="8" t="s">
        <v>42</v>
      </c>
      <c r="AB4" s="8" t="s">
        <v>46</v>
      </c>
    </row>
    <row r="5" spans="1:28" x14ac:dyDescent="0.2">
      <c r="B5" s="8">
        <v>645558</v>
      </c>
      <c r="C5" s="8" t="s">
        <v>6</v>
      </c>
      <c r="D5" s="8" t="s">
        <v>12</v>
      </c>
      <c r="E5" s="9">
        <v>46148.645243055558</v>
      </c>
      <c r="F5" s="8"/>
      <c r="G5" s="8" t="s">
        <v>273</v>
      </c>
      <c r="H5" s="8">
        <v>790303</v>
      </c>
      <c r="I5" s="8" t="s">
        <v>71</v>
      </c>
      <c r="J5" s="10"/>
      <c r="K5" s="8"/>
      <c r="L5" s="8"/>
      <c r="M5" s="10"/>
      <c r="N5">
        <v>1</v>
      </c>
      <c r="O5" s="8" t="s">
        <v>92</v>
      </c>
      <c r="P5">
        <v>410940.33333300002</v>
      </c>
      <c r="Q5" s="8" t="s">
        <v>24</v>
      </c>
      <c r="R5" s="9">
        <v>46171</v>
      </c>
      <c r="S5" s="8">
        <v>3556850</v>
      </c>
      <c r="T5">
        <v>1</v>
      </c>
      <c r="U5">
        <f t="shared" ca="1" si="0"/>
        <v>259860</v>
      </c>
      <c r="V5" s="8" t="s">
        <v>24</v>
      </c>
      <c r="W5" s="8" t="s">
        <v>26</v>
      </c>
      <c r="X5">
        <v>259860</v>
      </c>
      <c r="Y5" s="10">
        <v>15</v>
      </c>
      <c r="Z5" s="8" t="s">
        <v>78</v>
      </c>
      <c r="AA5" s="8">
        <v>1037760500</v>
      </c>
      <c r="AB5" s="8" t="s">
        <v>86</v>
      </c>
    </row>
    <row r="6" spans="1:28" x14ac:dyDescent="0.2">
      <c r="B6" s="8">
        <v>645558</v>
      </c>
      <c r="C6" s="8" t="s">
        <v>6</v>
      </c>
      <c r="D6" s="8" t="s">
        <v>12</v>
      </c>
      <c r="E6" s="9">
        <v>46148.645243055558</v>
      </c>
      <c r="F6" s="8"/>
      <c r="G6" s="8" t="s">
        <v>273</v>
      </c>
      <c r="H6" s="8">
        <v>790304</v>
      </c>
      <c r="I6" s="8" t="s">
        <v>103</v>
      </c>
      <c r="J6" s="10"/>
      <c r="K6" s="8"/>
      <c r="L6" s="8"/>
      <c r="M6" s="10"/>
      <c r="N6">
        <v>1</v>
      </c>
      <c r="O6" s="8" t="s">
        <v>123</v>
      </c>
      <c r="P6">
        <v>1610746.6666669999</v>
      </c>
      <c r="Q6" s="8" t="s">
        <v>24</v>
      </c>
      <c r="R6" s="9">
        <v>46171</v>
      </c>
      <c r="S6" s="8">
        <v>3556851</v>
      </c>
      <c r="T6">
        <v>1</v>
      </c>
      <c r="U6">
        <f t="shared" ca="1" si="0"/>
        <v>1551230</v>
      </c>
      <c r="V6" s="8" t="s">
        <v>24</v>
      </c>
      <c r="W6" s="8" t="s">
        <v>26</v>
      </c>
      <c r="X6">
        <v>1551230</v>
      </c>
      <c r="Y6" s="10">
        <v>90</v>
      </c>
      <c r="Z6" s="8" t="s">
        <v>110</v>
      </c>
      <c r="AA6" s="8" t="s">
        <v>116</v>
      </c>
      <c r="AB6" s="8" t="s">
        <v>110</v>
      </c>
    </row>
    <row r="7" spans="1:28" x14ac:dyDescent="0.2">
      <c r="B7" s="8">
        <v>645558</v>
      </c>
      <c r="C7" s="8" t="s">
        <v>6</v>
      </c>
      <c r="D7" s="8" t="s">
        <v>12</v>
      </c>
      <c r="E7" s="9">
        <v>46148.645243055558</v>
      </c>
      <c r="F7" s="8"/>
      <c r="G7" s="8" t="s">
        <v>273</v>
      </c>
      <c r="H7" s="8">
        <v>790305</v>
      </c>
      <c r="I7" s="8" t="s">
        <v>131</v>
      </c>
      <c r="J7" s="10"/>
      <c r="K7" s="8"/>
      <c r="L7" s="8"/>
      <c r="M7" s="10"/>
      <c r="N7">
        <v>1</v>
      </c>
      <c r="O7" s="8" t="s">
        <v>151</v>
      </c>
      <c r="P7">
        <v>383626.66666699998</v>
      </c>
      <c r="Q7" s="8" t="s">
        <v>24</v>
      </c>
      <c r="R7" s="9">
        <v>46171</v>
      </c>
      <c r="S7" s="8">
        <v>3556852</v>
      </c>
      <c r="T7">
        <v>1</v>
      </c>
      <c r="U7">
        <f t="shared" ca="1" si="0"/>
        <v>375760</v>
      </c>
      <c r="V7" s="8" t="s">
        <v>24</v>
      </c>
      <c r="W7" s="8" t="s">
        <v>26</v>
      </c>
      <c r="X7">
        <v>375760</v>
      </c>
      <c r="Y7" s="10">
        <v>15</v>
      </c>
      <c r="Z7" s="8" t="s">
        <v>138</v>
      </c>
      <c r="AA7" s="8">
        <v>1000421000</v>
      </c>
      <c r="AB7" s="8" t="s">
        <v>138</v>
      </c>
    </row>
    <row r="8" spans="1:28" x14ac:dyDescent="0.2">
      <c r="B8" s="8">
        <v>645558</v>
      </c>
      <c r="C8" s="8" t="s">
        <v>6</v>
      </c>
      <c r="D8" s="8" t="s">
        <v>12</v>
      </c>
      <c r="E8" s="9">
        <v>46148.645243055558</v>
      </c>
      <c r="F8" s="8"/>
      <c r="G8" s="8" t="s">
        <v>273</v>
      </c>
      <c r="H8" s="8">
        <v>790306</v>
      </c>
      <c r="I8" s="8" t="s">
        <v>158</v>
      </c>
      <c r="J8" s="10"/>
      <c r="K8" s="8"/>
      <c r="L8" s="8"/>
      <c r="M8" s="10"/>
      <c r="N8">
        <v>1</v>
      </c>
      <c r="O8" s="8" t="s">
        <v>123</v>
      </c>
      <c r="P8">
        <v>2106566.5</v>
      </c>
      <c r="Q8" s="8" t="s">
        <v>24</v>
      </c>
      <c r="R8" s="9">
        <v>46171</v>
      </c>
      <c r="S8" s="8">
        <v>3556853</v>
      </c>
      <c r="T8">
        <v>1</v>
      </c>
      <c r="U8">
        <f t="shared" ca="1" si="0"/>
        <v>0</v>
      </c>
      <c r="V8" s="8" t="s">
        <v>24</v>
      </c>
      <c r="W8" s="8" t="s">
        <v>26</v>
      </c>
      <c r="X8">
        <v>0</v>
      </c>
      <c r="Y8" s="10">
        <v>0</v>
      </c>
      <c r="Z8" s="8" t="s">
        <v>165</v>
      </c>
      <c r="AA8" s="8" t="s">
        <v>170</v>
      </c>
      <c r="AB8" s="8" t="s">
        <v>165</v>
      </c>
    </row>
    <row r="9" spans="1:28" x14ac:dyDescent="0.2">
      <c r="B9" s="8">
        <v>645558</v>
      </c>
      <c r="C9" s="8" t="s">
        <v>6</v>
      </c>
      <c r="D9" s="8" t="s">
        <v>12</v>
      </c>
      <c r="E9" s="9">
        <v>46148.645243055558</v>
      </c>
      <c r="F9" s="8"/>
      <c r="G9" s="8" t="s">
        <v>273</v>
      </c>
      <c r="H9" s="8">
        <v>790307</v>
      </c>
      <c r="I9" s="8" t="s">
        <v>187</v>
      </c>
      <c r="J9" s="10"/>
      <c r="K9" s="8"/>
      <c r="L9" s="8"/>
      <c r="M9" s="10"/>
      <c r="N9">
        <v>1</v>
      </c>
      <c r="O9" s="8" t="s">
        <v>207</v>
      </c>
      <c r="P9">
        <v>606448.66666700004</v>
      </c>
      <c r="Q9" s="8" t="s">
        <v>24</v>
      </c>
      <c r="R9" s="9">
        <v>46171</v>
      </c>
      <c r="S9" s="8">
        <v>3556854</v>
      </c>
      <c r="T9">
        <v>1</v>
      </c>
      <c r="U9">
        <f t="shared" ca="1" si="0"/>
        <v>418460</v>
      </c>
      <c r="V9" s="8" t="s">
        <v>24</v>
      </c>
      <c r="W9" s="8" t="s">
        <v>26</v>
      </c>
      <c r="X9">
        <v>418460</v>
      </c>
      <c r="Y9" s="10">
        <v>60</v>
      </c>
      <c r="Z9" s="8" t="s">
        <v>194</v>
      </c>
      <c r="AA9" s="8">
        <v>1050430250</v>
      </c>
      <c r="AB9" s="8" t="s">
        <v>194</v>
      </c>
    </row>
    <row r="10" spans="1:28" x14ac:dyDescent="0.2">
      <c r="B10" s="8">
        <v>645690</v>
      </c>
      <c r="C10" s="8" t="s">
        <v>7</v>
      </c>
      <c r="D10" s="8" t="s">
        <v>13</v>
      </c>
      <c r="E10" s="9">
        <v>46149.721134259256</v>
      </c>
      <c r="F10" s="8"/>
      <c r="G10" s="8" t="s">
        <v>273</v>
      </c>
      <c r="H10" s="8">
        <v>790302</v>
      </c>
      <c r="I10" s="8" t="s">
        <v>20</v>
      </c>
      <c r="J10" s="10"/>
      <c r="K10" s="8"/>
      <c r="L10" s="8"/>
      <c r="M10" s="10"/>
      <c r="N10">
        <v>1</v>
      </c>
      <c r="O10" s="8" t="s">
        <v>54</v>
      </c>
      <c r="P10">
        <v>294081.5</v>
      </c>
      <c r="Q10" s="8" t="s">
        <v>24</v>
      </c>
      <c r="R10" s="9">
        <v>46171</v>
      </c>
      <c r="S10" s="8">
        <v>3558006</v>
      </c>
      <c r="T10">
        <v>1</v>
      </c>
      <c r="U10">
        <f t="shared" ca="1" si="0"/>
        <v>239599</v>
      </c>
      <c r="V10" s="8" t="s">
        <v>24</v>
      </c>
      <c r="W10" s="8" t="s">
        <v>26</v>
      </c>
      <c r="X10">
        <v>239599</v>
      </c>
      <c r="Y10" s="10">
        <v>90</v>
      </c>
      <c r="Z10" s="8" t="s">
        <v>36</v>
      </c>
      <c r="AA10" s="8" t="s">
        <v>43</v>
      </c>
      <c r="AB10" s="8" t="s">
        <v>36</v>
      </c>
    </row>
    <row r="11" spans="1:28" ht="42.75" x14ac:dyDescent="0.2">
      <c r="B11" s="8">
        <v>645690</v>
      </c>
      <c r="C11" s="8" t="s">
        <v>7</v>
      </c>
      <c r="D11" s="8" t="s">
        <v>13</v>
      </c>
      <c r="E11" s="9">
        <v>46149.721134259256</v>
      </c>
      <c r="F11" s="8"/>
      <c r="G11" s="8" t="s">
        <v>273</v>
      </c>
      <c r="H11" s="8">
        <v>790303</v>
      </c>
      <c r="I11" s="8" t="s">
        <v>71</v>
      </c>
      <c r="J11" s="10"/>
      <c r="K11" s="8"/>
      <c r="L11" s="8"/>
      <c r="M11" s="10"/>
      <c r="N11">
        <v>1</v>
      </c>
      <c r="O11" s="8" t="s">
        <v>92</v>
      </c>
      <c r="P11">
        <v>410940.33333300002</v>
      </c>
      <c r="Q11" s="8" t="s">
        <v>24</v>
      </c>
      <c r="R11" s="9">
        <v>46171</v>
      </c>
      <c r="S11" s="8">
        <v>3558007</v>
      </c>
      <c r="T11">
        <v>1</v>
      </c>
      <c r="U11">
        <f t="shared" ca="1" si="0"/>
        <v>349782</v>
      </c>
      <c r="V11" s="8" t="s">
        <v>24</v>
      </c>
      <c r="W11" s="8" t="s">
        <v>26</v>
      </c>
      <c r="X11">
        <v>349782</v>
      </c>
      <c r="Y11" s="10"/>
      <c r="Z11" s="8" t="s">
        <v>79</v>
      </c>
      <c r="AA11" s="8">
        <v>1037760500</v>
      </c>
      <c r="AB11" s="8" t="s">
        <v>87</v>
      </c>
    </row>
    <row r="12" spans="1:28" x14ac:dyDescent="0.2">
      <c r="B12" s="8">
        <v>645690</v>
      </c>
      <c r="C12" s="8" t="s">
        <v>7</v>
      </c>
      <c r="D12" s="8" t="s">
        <v>13</v>
      </c>
      <c r="E12" s="9">
        <v>46149.721134259256</v>
      </c>
      <c r="F12" s="8"/>
      <c r="G12" s="8" t="s">
        <v>273</v>
      </c>
      <c r="H12" s="8">
        <v>790304</v>
      </c>
      <c r="I12" s="8" t="s">
        <v>103</v>
      </c>
      <c r="J12" s="10"/>
      <c r="K12" s="8"/>
      <c r="L12" s="8"/>
      <c r="M12" s="10"/>
      <c r="N12">
        <v>1</v>
      </c>
      <c r="O12" s="8" t="s">
        <v>123</v>
      </c>
      <c r="P12">
        <v>1610746.6666669999</v>
      </c>
      <c r="Q12" s="8" t="s">
        <v>24</v>
      </c>
      <c r="R12" s="9">
        <v>46171</v>
      </c>
      <c r="S12" s="8">
        <v>3558008</v>
      </c>
      <c r="T12">
        <v>1</v>
      </c>
      <c r="U12">
        <f t="shared" ca="1" si="0"/>
        <v>1439950</v>
      </c>
      <c r="V12" s="8" t="s">
        <v>24</v>
      </c>
      <c r="W12" s="8" t="s">
        <v>26</v>
      </c>
      <c r="X12">
        <v>1439950</v>
      </c>
      <c r="Y12" s="10">
        <v>90</v>
      </c>
      <c r="Z12" s="8" t="s">
        <v>111</v>
      </c>
      <c r="AA12" s="8" t="s">
        <v>117</v>
      </c>
      <c r="AB12" s="8" t="s">
        <v>111</v>
      </c>
    </row>
    <row r="13" spans="1:28" x14ac:dyDescent="0.2">
      <c r="B13" s="8">
        <v>645690</v>
      </c>
      <c r="C13" s="8" t="s">
        <v>7</v>
      </c>
      <c r="D13" s="8" t="s">
        <v>13</v>
      </c>
      <c r="E13" s="9">
        <v>46149.721134259256</v>
      </c>
      <c r="F13" s="8"/>
      <c r="G13" s="8" t="s">
        <v>273</v>
      </c>
      <c r="H13" s="8">
        <v>790305</v>
      </c>
      <c r="I13" s="8" t="s">
        <v>131</v>
      </c>
      <c r="J13" s="10"/>
      <c r="K13" s="8"/>
      <c r="L13" s="8"/>
      <c r="M13" s="10"/>
      <c r="N13">
        <v>1</v>
      </c>
      <c r="O13" s="8" t="s">
        <v>151</v>
      </c>
      <c r="P13">
        <v>383626.66666699998</v>
      </c>
      <c r="Q13" s="8" t="s">
        <v>24</v>
      </c>
      <c r="R13" s="9">
        <v>46171</v>
      </c>
      <c r="S13" s="8">
        <v>3558009</v>
      </c>
      <c r="T13">
        <v>1</v>
      </c>
      <c r="U13">
        <f t="shared" ca="1" si="0"/>
        <v>299000</v>
      </c>
      <c r="V13" s="8" t="s">
        <v>24</v>
      </c>
      <c r="W13" s="8" t="s">
        <v>26</v>
      </c>
      <c r="X13">
        <v>299000</v>
      </c>
      <c r="Y13" s="10">
        <v>90</v>
      </c>
      <c r="Z13" s="8" t="s">
        <v>139</v>
      </c>
      <c r="AA13" s="8" t="s">
        <v>144</v>
      </c>
      <c r="AB13" s="8" t="s">
        <v>139</v>
      </c>
    </row>
    <row r="14" spans="1:28" x14ac:dyDescent="0.2">
      <c r="B14" s="8">
        <v>645690</v>
      </c>
      <c r="C14" s="8" t="s">
        <v>7</v>
      </c>
      <c r="D14" s="8" t="s">
        <v>13</v>
      </c>
      <c r="E14" s="9">
        <v>46149.721134259256</v>
      </c>
      <c r="F14" s="8"/>
      <c r="G14" s="8" t="s">
        <v>273</v>
      </c>
      <c r="H14" s="8">
        <v>790306</v>
      </c>
      <c r="I14" s="8" t="s">
        <v>158</v>
      </c>
      <c r="J14" s="10"/>
      <c r="K14" s="8"/>
      <c r="L14" s="8"/>
      <c r="M14" s="10"/>
      <c r="N14">
        <v>1</v>
      </c>
      <c r="O14" s="8" t="s">
        <v>123</v>
      </c>
      <c r="P14">
        <v>2106566.5</v>
      </c>
      <c r="Q14" s="8" t="s">
        <v>24</v>
      </c>
      <c r="R14" s="9">
        <v>46171</v>
      </c>
      <c r="S14" s="8">
        <v>3558010</v>
      </c>
      <c r="T14">
        <v>1</v>
      </c>
      <c r="U14">
        <f t="shared" ca="1" si="0"/>
        <v>2095266</v>
      </c>
      <c r="V14" s="8" t="s">
        <v>24</v>
      </c>
      <c r="W14" s="8" t="s">
        <v>26</v>
      </c>
      <c r="X14">
        <v>2095266</v>
      </c>
      <c r="Y14" s="10">
        <v>120</v>
      </c>
      <c r="Z14" s="8" t="s">
        <v>166</v>
      </c>
      <c r="AA14" s="8" t="s">
        <v>171</v>
      </c>
      <c r="AB14" s="8" t="s">
        <v>166</v>
      </c>
    </row>
    <row r="15" spans="1:28" ht="28.5" x14ac:dyDescent="0.2">
      <c r="B15" s="8">
        <v>645690</v>
      </c>
      <c r="C15" s="8" t="s">
        <v>7</v>
      </c>
      <c r="D15" s="8" t="s">
        <v>13</v>
      </c>
      <c r="E15" s="9">
        <v>46149.721134259256</v>
      </c>
      <c r="F15" s="8"/>
      <c r="G15" s="8" t="s">
        <v>273</v>
      </c>
      <c r="H15" s="8">
        <v>790307</v>
      </c>
      <c r="I15" s="8" t="s">
        <v>187</v>
      </c>
      <c r="J15" s="10"/>
      <c r="K15" s="8"/>
      <c r="L15" s="8"/>
      <c r="M15" s="10"/>
      <c r="N15">
        <v>1</v>
      </c>
      <c r="O15" s="8" t="s">
        <v>207</v>
      </c>
      <c r="P15">
        <v>606448.66666700004</v>
      </c>
      <c r="Q15" s="8" t="s">
        <v>24</v>
      </c>
      <c r="R15" s="9">
        <v>46171</v>
      </c>
      <c r="S15" s="8">
        <v>3558011</v>
      </c>
      <c r="T15">
        <v>1</v>
      </c>
      <c r="U15">
        <f t="shared" ca="1" si="0"/>
        <v>697232</v>
      </c>
      <c r="V15" s="8" t="s">
        <v>24</v>
      </c>
      <c r="W15" s="8" t="s">
        <v>26</v>
      </c>
      <c r="X15">
        <v>697232</v>
      </c>
      <c r="Y15" s="10">
        <v>180</v>
      </c>
      <c r="Z15" s="8" t="s">
        <v>195</v>
      </c>
      <c r="AA15" s="8">
        <v>1050440050</v>
      </c>
      <c r="AB15" s="8" t="s">
        <v>201</v>
      </c>
    </row>
    <row r="16" spans="1:28" x14ac:dyDescent="0.2">
      <c r="B16" s="8">
        <v>645750</v>
      </c>
      <c r="C16" s="8" t="s">
        <v>8</v>
      </c>
      <c r="D16" s="8" t="s">
        <v>14</v>
      </c>
      <c r="E16" s="9">
        <v>46149.667060185187</v>
      </c>
      <c r="F16" s="8"/>
      <c r="G16" s="8" t="s">
        <v>273</v>
      </c>
      <c r="H16" s="8">
        <v>790302</v>
      </c>
      <c r="I16" s="8" t="s">
        <v>20</v>
      </c>
      <c r="J16" s="10"/>
      <c r="K16" s="8"/>
      <c r="L16" s="8"/>
      <c r="M16" s="10"/>
      <c r="N16">
        <v>1</v>
      </c>
      <c r="O16" s="8" t="s">
        <v>54</v>
      </c>
      <c r="P16">
        <v>294081.5</v>
      </c>
      <c r="Q16" s="8" t="s">
        <v>24</v>
      </c>
      <c r="R16" s="9">
        <v>46171</v>
      </c>
      <c r="S16" s="8">
        <v>3558317</v>
      </c>
      <c r="T16">
        <v>1</v>
      </c>
      <c r="U16">
        <f t="shared" ca="1" si="0"/>
        <v>338000</v>
      </c>
      <c r="V16" s="8" t="s">
        <v>24</v>
      </c>
      <c r="W16" s="8" t="s">
        <v>26</v>
      </c>
      <c r="X16">
        <v>338000</v>
      </c>
      <c r="Y16" s="10">
        <v>60</v>
      </c>
      <c r="Z16" s="8" t="s">
        <v>37</v>
      </c>
      <c r="AA16" s="8" t="s">
        <v>43</v>
      </c>
      <c r="AB16" s="8" t="s">
        <v>47</v>
      </c>
    </row>
    <row r="17" spans="2:28" x14ac:dyDescent="0.2">
      <c r="B17" s="8">
        <v>645750</v>
      </c>
      <c r="C17" s="8" t="s">
        <v>8</v>
      </c>
      <c r="D17" s="8" t="s">
        <v>14</v>
      </c>
      <c r="E17" s="9">
        <v>46149.667060185187</v>
      </c>
      <c r="F17" s="8"/>
      <c r="G17" s="8" t="s">
        <v>273</v>
      </c>
      <c r="H17" s="8">
        <v>790303</v>
      </c>
      <c r="I17" s="8" t="s">
        <v>71</v>
      </c>
      <c r="J17" s="10"/>
      <c r="K17" s="8"/>
      <c r="L17" s="8"/>
      <c r="M17" s="10"/>
      <c r="N17">
        <v>1</v>
      </c>
      <c r="O17" s="8" t="s">
        <v>92</v>
      </c>
      <c r="P17">
        <v>410940.33333300002</v>
      </c>
      <c r="Q17" s="8" t="s">
        <v>24</v>
      </c>
      <c r="R17" s="9">
        <v>46171</v>
      </c>
      <c r="S17" s="8">
        <v>3558318</v>
      </c>
      <c r="T17">
        <v>1</v>
      </c>
      <c r="U17">
        <f t="shared" ca="1" si="0"/>
        <v>494000</v>
      </c>
      <c r="V17" s="8" t="s">
        <v>24</v>
      </c>
      <c r="W17" s="8" t="s">
        <v>26</v>
      </c>
      <c r="X17">
        <v>494000</v>
      </c>
      <c r="Y17" s="10">
        <v>15</v>
      </c>
      <c r="Z17" s="8" t="s">
        <v>80</v>
      </c>
      <c r="AA17" s="8" t="s">
        <v>84</v>
      </c>
      <c r="AB17" s="8" t="s">
        <v>88</v>
      </c>
    </row>
    <row r="18" spans="2:28" ht="28.5" x14ac:dyDescent="0.2">
      <c r="B18" s="8">
        <v>645750</v>
      </c>
      <c r="C18" s="8" t="s">
        <v>8</v>
      </c>
      <c r="D18" s="8" t="s">
        <v>14</v>
      </c>
      <c r="E18" s="9">
        <v>46149.667060185187</v>
      </c>
      <c r="F18" s="8"/>
      <c r="G18" s="8" t="s">
        <v>273</v>
      </c>
      <c r="H18" s="8">
        <v>790304</v>
      </c>
      <c r="I18" s="8" t="s">
        <v>103</v>
      </c>
      <c r="J18" s="10"/>
      <c r="K18" s="8"/>
      <c r="L18" s="8"/>
      <c r="M18" s="10"/>
      <c r="N18">
        <v>1</v>
      </c>
      <c r="O18" s="8" t="s">
        <v>123</v>
      </c>
      <c r="P18">
        <v>1610746.6666669999</v>
      </c>
      <c r="Q18" s="8" t="s">
        <v>24</v>
      </c>
      <c r="R18" s="9">
        <v>46171</v>
      </c>
      <c r="S18" s="8">
        <v>3558319</v>
      </c>
      <c r="T18">
        <v>1</v>
      </c>
      <c r="U18">
        <f t="shared" ca="1" si="0"/>
        <v>2025000</v>
      </c>
      <c r="V18" s="8" t="s">
        <v>24</v>
      </c>
      <c r="W18" s="8" t="s">
        <v>26</v>
      </c>
      <c r="X18">
        <v>2025000</v>
      </c>
      <c r="Y18" s="10">
        <v>60</v>
      </c>
      <c r="Z18" s="8" t="s">
        <v>112</v>
      </c>
      <c r="AA18" s="8" t="s">
        <v>117</v>
      </c>
      <c r="AB18" s="8" t="s">
        <v>119</v>
      </c>
    </row>
    <row r="19" spans="2:28" x14ac:dyDescent="0.2">
      <c r="B19" s="8">
        <v>645750</v>
      </c>
      <c r="C19" s="8" t="s">
        <v>8</v>
      </c>
      <c r="D19" s="8" t="s">
        <v>14</v>
      </c>
      <c r="E19" s="9">
        <v>46149.667060185187</v>
      </c>
      <c r="F19" s="8"/>
      <c r="G19" s="8" t="s">
        <v>273</v>
      </c>
      <c r="H19" s="8">
        <v>790305</v>
      </c>
      <c r="I19" s="8" t="s">
        <v>131</v>
      </c>
      <c r="J19" s="10"/>
      <c r="K19" s="8"/>
      <c r="L19" s="8"/>
      <c r="M19" s="10"/>
      <c r="N19">
        <v>1</v>
      </c>
      <c r="O19" s="8" t="s">
        <v>151</v>
      </c>
      <c r="P19">
        <v>383626.66666699998</v>
      </c>
      <c r="Q19" s="8" t="s">
        <v>24</v>
      </c>
      <c r="R19" s="9">
        <v>46171</v>
      </c>
      <c r="S19" s="8">
        <v>3558320</v>
      </c>
      <c r="T19">
        <v>1</v>
      </c>
      <c r="U19">
        <f t="shared" ca="1" si="0"/>
        <v>495000</v>
      </c>
      <c r="V19" s="8" t="s">
        <v>24</v>
      </c>
      <c r="W19" s="8" t="s">
        <v>26</v>
      </c>
      <c r="X19">
        <v>495000</v>
      </c>
      <c r="Y19" s="10">
        <v>60</v>
      </c>
      <c r="Z19" s="8" t="s">
        <v>140</v>
      </c>
      <c r="AA19" s="8">
        <v>1000421000</v>
      </c>
      <c r="AB19" s="8" t="s">
        <v>146</v>
      </c>
    </row>
    <row r="20" spans="2:28" x14ac:dyDescent="0.2">
      <c r="B20" s="8">
        <v>645750</v>
      </c>
      <c r="C20" s="8" t="s">
        <v>8</v>
      </c>
      <c r="D20" s="8" t="s">
        <v>14</v>
      </c>
      <c r="E20" s="9">
        <v>46149.667060185187</v>
      </c>
      <c r="F20" s="8"/>
      <c r="G20" s="8" t="s">
        <v>273</v>
      </c>
      <c r="H20" s="8">
        <v>790306</v>
      </c>
      <c r="I20" s="8" t="s">
        <v>158</v>
      </c>
      <c r="J20" s="10"/>
      <c r="K20" s="8"/>
      <c r="L20" s="8"/>
      <c r="M20" s="10"/>
      <c r="N20">
        <v>1</v>
      </c>
      <c r="O20" s="8" t="s">
        <v>123</v>
      </c>
      <c r="P20">
        <v>2106566.5</v>
      </c>
      <c r="Q20" s="8" t="s">
        <v>24</v>
      </c>
      <c r="R20" s="9">
        <v>46171</v>
      </c>
      <c r="S20" s="8">
        <v>3558321</v>
      </c>
      <c r="T20">
        <v>1</v>
      </c>
      <c r="U20">
        <f t="shared" ca="1" si="0"/>
        <v>2816000</v>
      </c>
      <c r="V20" s="8" t="s">
        <v>24</v>
      </c>
      <c r="W20" s="8" t="s">
        <v>26</v>
      </c>
      <c r="X20">
        <v>2816000</v>
      </c>
      <c r="Y20" s="10">
        <v>15</v>
      </c>
      <c r="Z20" s="8" t="s">
        <v>166</v>
      </c>
      <c r="AA20" s="8" t="s">
        <v>171</v>
      </c>
      <c r="AB20" s="8" t="s">
        <v>174</v>
      </c>
    </row>
    <row r="21" spans="2:28" ht="28.5" x14ac:dyDescent="0.2">
      <c r="B21" s="8">
        <v>645750</v>
      </c>
      <c r="C21" s="8" t="s">
        <v>8</v>
      </c>
      <c r="D21" s="8" t="s">
        <v>14</v>
      </c>
      <c r="E21" s="9">
        <v>46149.667060185187</v>
      </c>
      <c r="F21" s="8"/>
      <c r="G21" s="8" t="s">
        <v>273</v>
      </c>
      <c r="H21" s="8">
        <v>790307</v>
      </c>
      <c r="I21" s="8" t="s">
        <v>187</v>
      </c>
      <c r="J21" s="10"/>
      <c r="K21" s="8"/>
      <c r="L21" s="8"/>
      <c r="M21" s="10"/>
      <c r="N21">
        <v>1</v>
      </c>
      <c r="O21" s="8" t="s">
        <v>207</v>
      </c>
      <c r="P21">
        <v>606448.66666700004</v>
      </c>
      <c r="Q21" s="8" t="s">
        <v>24</v>
      </c>
      <c r="R21" s="9">
        <v>46171</v>
      </c>
      <c r="S21" s="8">
        <v>3558322</v>
      </c>
      <c r="T21">
        <v>1</v>
      </c>
      <c r="U21">
        <f t="shared" ca="1" si="0"/>
        <v>1379000</v>
      </c>
      <c r="V21" s="8" t="s">
        <v>24</v>
      </c>
      <c r="W21" s="8" t="s">
        <v>26</v>
      </c>
      <c r="X21">
        <v>1379000</v>
      </c>
      <c r="Y21" s="10">
        <v>15</v>
      </c>
      <c r="Z21" s="8" t="s">
        <v>196</v>
      </c>
      <c r="AA21" s="8">
        <v>1050431000</v>
      </c>
      <c r="AB21" s="8" t="s">
        <v>202</v>
      </c>
    </row>
    <row r="22" spans="2:28" x14ac:dyDescent="0.2">
      <c r="B22" s="8">
        <v>645676</v>
      </c>
      <c r="C22" s="8" t="s">
        <v>9</v>
      </c>
      <c r="D22" s="8" t="s">
        <v>15</v>
      </c>
      <c r="E22" s="9">
        <v>46150.606481481482</v>
      </c>
      <c r="F22" s="8"/>
      <c r="G22" s="8" t="s">
        <v>273</v>
      </c>
      <c r="H22" s="8">
        <v>790302</v>
      </c>
      <c r="I22" s="8" t="s">
        <v>20</v>
      </c>
      <c r="J22" s="10"/>
      <c r="K22" s="8"/>
      <c r="L22" s="8"/>
      <c r="M22" s="10"/>
      <c r="N22">
        <v>1</v>
      </c>
      <c r="O22" s="8" t="s">
        <v>54</v>
      </c>
      <c r="P22">
        <v>294081.5</v>
      </c>
      <c r="Q22" s="8" t="s">
        <v>24</v>
      </c>
      <c r="R22" s="9">
        <v>46171</v>
      </c>
      <c r="S22" s="8">
        <v>3557877</v>
      </c>
      <c r="T22">
        <v>1</v>
      </c>
      <c r="U22">
        <f t="shared" ca="1" si="0"/>
        <v>320000</v>
      </c>
      <c r="V22" s="8" t="s">
        <v>24</v>
      </c>
      <c r="W22" s="8" t="s">
        <v>26</v>
      </c>
      <c r="X22">
        <v>320000</v>
      </c>
      <c r="Y22" s="10">
        <v>90</v>
      </c>
      <c r="Z22" s="8" t="s">
        <v>38</v>
      </c>
      <c r="AA22" s="8" t="s">
        <v>43</v>
      </c>
      <c r="AB22" s="8" t="s">
        <v>38</v>
      </c>
    </row>
    <row r="23" spans="2:28" x14ac:dyDescent="0.2">
      <c r="B23" s="8">
        <v>645676</v>
      </c>
      <c r="C23" s="8" t="s">
        <v>9</v>
      </c>
      <c r="D23" s="8" t="s">
        <v>15</v>
      </c>
      <c r="E23" s="9">
        <v>46150.606481481482</v>
      </c>
      <c r="F23" s="8"/>
      <c r="G23" s="8" t="s">
        <v>273</v>
      </c>
      <c r="H23" s="8">
        <v>790303</v>
      </c>
      <c r="I23" s="8" t="s">
        <v>71</v>
      </c>
      <c r="J23" s="10"/>
      <c r="K23" s="8"/>
      <c r="L23" s="8"/>
      <c r="M23" s="10"/>
      <c r="N23">
        <v>1</v>
      </c>
      <c r="O23" s="8" t="s">
        <v>92</v>
      </c>
      <c r="P23">
        <v>410940.33333300002</v>
      </c>
      <c r="Q23" s="8" t="s">
        <v>24</v>
      </c>
      <c r="R23" s="9">
        <v>46171</v>
      </c>
      <c r="S23" s="8">
        <v>3557878</v>
      </c>
      <c r="T23">
        <v>1</v>
      </c>
      <c r="U23">
        <f t="shared" ca="1" si="0"/>
        <v>279000</v>
      </c>
      <c r="V23" s="8" t="s">
        <v>24</v>
      </c>
      <c r="W23" s="8" t="s">
        <v>26</v>
      </c>
      <c r="X23">
        <v>279000</v>
      </c>
      <c r="Y23" s="10">
        <v>3</v>
      </c>
      <c r="Z23" s="8" t="s">
        <v>81</v>
      </c>
      <c r="AA23" s="8">
        <v>1037760500</v>
      </c>
      <c r="AB23" s="8" t="s">
        <v>81</v>
      </c>
    </row>
    <row r="24" spans="2:28" x14ac:dyDescent="0.2">
      <c r="B24" s="8">
        <v>645676</v>
      </c>
      <c r="C24" s="8" t="s">
        <v>9</v>
      </c>
      <c r="D24" s="8" t="s">
        <v>15</v>
      </c>
      <c r="E24" s="9">
        <v>46150.606481481482</v>
      </c>
      <c r="F24" s="8"/>
      <c r="G24" s="8" t="s">
        <v>273</v>
      </c>
      <c r="H24" s="8">
        <v>790304</v>
      </c>
      <c r="I24" s="8" t="s">
        <v>103</v>
      </c>
      <c r="J24" s="10"/>
      <c r="K24" s="8"/>
      <c r="L24" s="8"/>
      <c r="M24" s="10"/>
      <c r="N24">
        <v>1</v>
      </c>
      <c r="O24" s="8" t="s">
        <v>123</v>
      </c>
      <c r="P24">
        <v>1610746.6666669999</v>
      </c>
      <c r="Q24" s="8" t="s">
        <v>24</v>
      </c>
      <c r="R24" s="9">
        <v>46171</v>
      </c>
      <c r="S24" s="8">
        <v>3557879</v>
      </c>
      <c r="T24">
        <v>1</v>
      </c>
      <c r="U24">
        <f t="shared" ca="1" si="0"/>
        <v>1628000</v>
      </c>
      <c r="V24" s="8" t="s">
        <v>24</v>
      </c>
      <c r="W24" s="8" t="s">
        <v>26</v>
      </c>
      <c r="X24">
        <v>1628000</v>
      </c>
      <c r="Y24" s="10">
        <v>75</v>
      </c>
      <c r="Z24" s="8" t="s">
        <v>113</v>
      </c>
      <c r="AA24" s="8" t="s">
        <v>117</v>
      </c>
      <c r="AB24" s="8" t="s">
        <v>113</v>
      </c>
    </row>
    <row r="25" spans="2:28" x14ac:dyDescent="0.2">
      <c r="B25" s="8">
        <v>645676</v>
      </c>
      <c r="C25" s="8" t="s">
        <v>9</v>
      </c>
      <c r="D25" s="8" t="s">
        <v>15</v>
      </c>
      <c r="E25" s="9">
        <v>46150.606481481482</v>
      </c>
      <c r="F25" s="8"/>
      <c r="G25" s="8" t="s">
        <v>273</v>
      </c>
      <c r="H25" s="8">
        <v>790305</v>
      </c>
      <c r="I25" s="8" t="s">
        <v>131</v>
      </c>
      <c r="J25" s="10"/>
      <c r="K25" s="8"/>
      <c r="L25" s="8"/>
      <c r="M25" s="10"/>
      <c r="N25">
        <v>1</v>
      </c>
      <c r="O25" s="8" t="s">
        <v>151</v>
      </c>
      <c r="P25">
        <v>383626.66666699998</v>
      </c>
      <c r="Q25" s="8" t="s">
        <v>24</v>
      </c>
      <c r="R25" s="9">
        <v>46171</v>
      </c>
      <c r="S25" s="8">
        <v>3557880</v>
      </c>
      <c r="T25">
        <v>1</v>
      </c>
      <c r="U25">
        <f t="shared" ca="1" si="0"/>
        <v>403000</v>
      </c>
      <c r="V25" s="8" t="s">
        <v>24</v>
      </c>
      <c r="W25" s="8" t="s">
        <v>26</v>
      </c>
      <c r="X25">
        <v>403000</v>
      </c>
      <c r="Y25" s="10">
        <v>3</v>
      </c>
      <c r="Z25" s="8" t="s">
        <v>141</v>
      </c>
      <c r="AA25" s="8">
        <v>1000421000</v>
      </c>
      <c r="AB25" s="8" t="s">
        <v>141</v>
      </c>
    </row>
    <row r="26" spans="2:28" x14ac:dyDescent="0.2">
      <c r="B26" s="8">
        <v>645676</v>
      </c>
      <c r="C26" s="8" t="s">
        <v>9</v>
      </c>
      <c r="D26" s="8" t="s">
        <v>15</v>
      </c>
      <c r="E26" s="9">
        <v>46150.606481481482</v>
      </c>
      <c r="F26" s="8"/>
      <c r="G26" s="8" t="s">
        <v>273</v>
      </c>
      <c r="H26" s="8">
        <v>790306</v>
      </c>
      <c r="I26" s="8" t="s">
        <v>158</v>
      </c>
      <c r="J26" s="10"/>
      <c r="K26" s="8"/>
      <c r="L26" s="8"/>
      <c r="M26" s="10"/>
      <c r="N26">
        <v>1</v>
      </c>
      <c r="O26" s="8" t="s">
        <v>123</v>
      </c>
      <c r="P26">
        <v>2106566.5</v>
      </c>
      <c r="Q26" s="8" t="s">
        <v>24</v>
      </c>
      <c r="R26" s="9">
        <v>46171</v>
      </c>
      <c r="S26" s="8">
        <v>3557881</v>
      </c>
      <c r="T26">
        <v>1</v>
      </c>
      <c r="U26">
        <f t="shared" ca="1" si="0"/>
        <v>1300000</v>
      </c>
      <c r="V26" s="8" t="s">
        <v>24</v>
      </c>
      <c r="W26" s="8" t="s">
        <v>26</v>
      </c>
      <c r="X26">
        <v>1300000</v>
      </c>
      <c r="Y26" s="10">
        <v>50</v>
      </c>
      <c r="Z26" s="8" t="s">
        <v>167</v>
      </c>
      <c r="AA26" s="8" t="s">
        <v>172</v>
      </c>
      <c r="AB26" s="8" t="s">
        <v>167</v>
      </c>
    </row>
    <row r="27" spans="2:28" x14ac:dyDescent="0.2">
      <c r="B27" s="8">
        <v>645676</v>
      </c>
      <c r="C27" s="8" t="s">
        <v>9</v>
      </c>
      <c r="D27" s="8" t="s">
        <v>15</v>
      </c>
      <c r="E27" s="9">
        <v>46150.606481481482</v>
      </c>
      <c r="F27" s="8"/>
      <c r="G27" s="8" t="s">
        <v>273</v>
      </c>
      <c r="H27" s="8">
        <v>790307</v>
      </c>
      <c r="I27" s="8" t="s">
        <v>187</v>
      </c>
      <c r="J27" s="10"/>
      <c r="K27" s="8"/>
      <c r="L27" s="8"/>
      <c r="M27" s="10"/>
      <c r="N27">
        <v>1</v>
      </c>
      <c r="O27" s="8" t="s">
        <v>207</v>
      </c>
      <c r="P27">
        <v>606448.66666700004</v>
      </c>
      <c r="Q27" s="8" t="s">
        <v>24</v>
      </c>
      <c r="R27" s="9">
        <v>46171</v>
      </c>
      <c r="S27" s="8">
        <v>3557882</v>
      </c>
      <c r="T27">
        <v>1</v>
      </c>
      <c r="U27">
        <f t="shared" ca="1" si="0"/>
        <v>449000</v>
      </c>
      <c r="V27" s="8" t="s">
        <v>24</v>
      </c>
      <c r="W27" s="8" t="s">
        <v>26</v>
      </c>
      <c r="X27">
        <v>449000</v>
      </c>
      <c r="Y27" s="10">
        <v>3</v>
      </c>
      <c r="Z27" s="8" t="s">
        <v>197</v>
      </c>
      <c r="AA27" s="8">
        <v>1050430250</v>
      </c>
      <c r="AB27" s="8" t="s">
        <v>197</v>
      </c>
    </row>
    <row r="28" spans="2:28" ht="42.75" x14ac:dyDescent="0.2">
      <c r="B28" s="8">
        <v>645345</v>
      </c>
      <c r="C28" s="8" t="s">
        <v>10</v>
      </c>
      <c r="D28" s="8" t="s">
        <v>16</v>
      </c>
      <c r="E28" s="9">
        <v>46148.602534722224</v>
      </c>
      <c r="F28" s="8"/>
      <c r="G28" s="8" t="s">
        <v>273</v>
      </c>
      <c r="H28" s="8">
        <v>790302</v>
      </c>
      <c r="I28" s="8" t="s">
        <v>20</v>
      </c>
      <c r="J28" s="10"/>
      <c r="K28" s="8"/>
      <c r="L28" s="8"/>
      <c r="M28" s="10"/>
      <c r="N28">
        <v>1</v>
      </c>
      <c r="O28" s="8" t="s">
        <v>54</v>
      </c>
      <c r="P28">
        <v>294081.5</v>
      </c>
      <c r="Q28" s="8" t="s">
        <v>24</v>
      </c>
      <c r="R28" s="9">
        <v>46171</v>
      </c>
      <c r="S28" s="8">
        <v>3555578</v>
      </c>
      <c r="T28">
        <v>1</v>
      </c>
      <c r="U28">
        <f t="shared" ca="1" si="0"/>
        <v>280000</v>
      </c>
      <c r="V28" s="8" t="s">
        <v>24</v>
      </c>
      <c r="W28" s="8" t="s">
        <v>26</v>
      </c>
      <c r="X28">
        <v>280000</v>
      </c>
      <c r="Y28" s="10">
        <v>90</v>
      </c>
      <c r="Z28" s="8" t="s">
        <v>39</v>
      </c>
      <c r="AA28" s="8"/>
      <c r="AB28" s="8" t="s">
        <v>48</v>
      </c>
    </row>
    <row r="29" spans="2:28" ht="42.75" x14ac:dyDescent="0.2">
      <c r="B29" s="8">
        <v>645345</v>
      </c>
      <c r="C29" s="8" t="s">
        <v>10</v>
      </c>
      <c r="D29" s="8" t="s">
        <v>16</v>
      </c>
      <c r="E29" s="9">
        <v>46148.602534722224</v>
      </c>
      <c r="F29" s="8"/>
      <c r="G29" s="8" t="s">
        <v>273</v>
      </c>
      <c r="H29" s="8">
        <v>790303</v>
      </c>
      <c r="I29" s="8" t="s">
        <v>71</v>
      </c>
      <c r="J29" s="10"/>
      <c r="K29" s="8"/>
      <c r="L29" s="8"/>
      <c r="M29" s="10"/>
      <c r="N29">
        <v>1</v>
      </c>
      <c r="O29" s="8" t="s">
        <v>92</v>
      </c>
      <c r="P29">
        <v>410940.33333300002</v>
      </c>
      <c r="Q29" s="8" t="s">
        <v>24</v>
      </c>
      <c r="R29" s="9">
        <v>46171</v>
      </c>
      <c r="S29" s="8">
        <v>3555579</v>
      </c>
      <c r="T29">
        <v>1</v>
      </c>
      <c r="U29">
        <f t="shared" ca="1" si="0"/>
        <v>665000</v>
      </c>
      <c r="V29" s="8" t="s">
        <v>24</v>
      </c>
      <c r="W29" s="8" t="s">
        <v>26</v>
      </c>
      <c r="X29">
        <v>665000</v>
      </c>
      <c r="Y29" s="10">
        <v>90</v>
      </c>
      <c r="Z29" s="8" t="s">
        <v>82</v>
      </c>
      <c r="AA29" s="8"/>
      <c r="AB29" s="8" t="s">
        <v>89</v>
      </c>
    </row>
    <row r="30" spans="2:28" ht="42.75" x14ac:dyDescent="0.2">
      <c r="B30" s="8">
        <v>645345</v>
      </c>
      <c r="C30" s="8" t="s">
        <v>10</v>
      </c>
      <c r="D30" s="8" t="s">
        <v>16</v>
      </c>
      <c r="E30" s="9">
        <v>46148.602534722224</v>
      </c>
      <c r="F30" s="8"/>
      <c r="G30" s="8" t="s">
        <v>273</v>
      </c>
      <c r="H30" s="8">
        <v>790304</v>
      </c>
      <c r="I30" s="8" t="s">
        <v>103</v>
      </c>
      <c r="J30" s="10"/>
      <c r="K30" s="8"/>
      <c r="L30" s="8"/>
      <c r="M30" s="10"/>
      <c r="N30">
        <v>1</v>
      </c>
      <c r="O30" s="8" t="s">
        <v>123</v>
      </c>
      <c r="P30">
        <v>1610746.6666669999</v>
      </c>
      <c r="Q30" s="8" t="s">
        <v>24</v>
      </c>
      <c r="R30" s="9">
        <v>46171</v>
      </c>
      <c r="S30" s="8">
        <v>3555580</v>
      </c>
      <c r="T30">
        <v>1</v>
      </c>
      <c r="U30">
        <f t="shared" ca="1" si="0"/>
        <v>1580000</v>
      </c>
      <c r="V30" s="8" t="s">
        <v>24</v>
      </c>
      <c r="W30" s="8" t="s">
        <v>26</v>
      </c>
      <c r="X30">
        <v>1580000</v>
      </c>
      <c r="Y30" s="10">
        <v>90</v>
      </c>
      <c r="Z30" s="8" t="s">
        <v>114</v>
      </c>
      <c r="AA30" s="8"/>
      <c r="AB30" s="8" t="s">
        <v>120</v>
      </c>
    </row>
    <row r="31" spans="2:28" ht="57" x14ac:dyDescent="0.2">
      <c r="B31" s="8">
        <v>645345</v>
      </c>
      <c r="C31" s="8" t="s">
        <v>10</v>
      </c>
      <c r="D31" s="8" t="s">
        <v>16</v>
      </c>
      <c r="E31" s="9">
        <v>46148.602534722224</v>
      </c>
      <c r="F31" s="8"/>
      <c r="G31" s="8" t="s">
        <v>273</v>
      </c>
      <c r="H31" s="8">
        <v>790305</v>
      </c>
      <c r="I31" s="8" t="s">
        <v>131</v>
      </c>
      <c r="J31" s="10"/>
      <c r="K31" s="8"/>
      <c r="L31" s="8"/>
      <c r="M31" s="10"/>
      <c r="N31">
        <v>1</v>
      </c>
      <c r="O31" s="8" t="s">
        <v>151</v>
      </c>
      <c r="P31">
        <v>383626.66666699998</v>
      </c>
      <c r="Q31" s="8" t="s">
        <v>24</v>
      </c>
      <c r="R31" s="9">
        <v>46171</v>
      </c>
      <c r="S31" s="8">
        <v>3555581</v>
      </c>
      <c r="T31">
        <v>1</v>
      </c>
      <c r="U31">
        <f t="shared" ca="1" si="0"/>
        <v>367000</v>
      </c>
      <c r="V31" s="8" t="s">
        <v>24</v>
      </c>
      <c r="W31" s="8" t="s">
        <v>26</v>
      </c>
      <c r="X31">
        <v>367000</v>
      </c>
      <c r="Y31" s="10">
        <v>15</v>
      </c>
      <c r="Z31" s="8" t="s">
        <v>142</v>
      </c>
      <c r="AA31" s="8"/>
      <c r="AB31" s="8" t="s">
        <v>147</v>
      </c>
    </row>
    <row r="32" spans="2:28" ht="42.75" x14ac:dyDescent="0.2">
      <c r="B32" s="8">
        <v>645345</v>
      </c>
      <c r="C32" s="8" t="s">
        <v>10</v>
      </c>
      <c r="D32" s="8" t="s">
        <v>16</v>
      </c>
      <c r="E32" s="9">
        <v>46148.602534722224</v>
      </c>
      <c r="F32" s="8"/>
      <c r="G32" s="8" t="s">
        <v>273</v>
      </c>
      <c r="H32" s="8">
        <v>790306</v>
      </c>
      <c r="I32" s="8" t="s">
        <v>158</v>
      </c>
      <c r="J32" s="10"/>
      <c r="K32" s="8"/>
      <c r="L32" s="8"/>
      <c r="M32" s="10"/>
      <c r="N32">
        <v>1</v>
      </c>
      <c r="O32" s="8" t="s">
        <v>123</v>
      </c>
      <c r="P32">
        <v>2106566.5</v>
      </c>
      <c r="Q32" s="8" t="s">
        <v>24</v>
      </c>
      <c r="R32" s="9">
        <v>46171</v>
      </c>
      <c r="S32" s="8">
        <v>3555582</v>
      </c>
      <c r="T32">
        <v>1</v>
      </c>
      <c r="U32">
        <f t="shared" ca="1" si="0"/>
        <v>2215000</v>
      </c>
      <c r="V32" s="8" t="s">
        <v>24</v>
      </c>
      <c r="W32" s="8" t="s">
        <v>26</v>
      </c>
      <c r="X32">
        <v>2215000</v>
      </c>
      <c r="Y32" s="10">
        <v>90</v>
      </c>
      <c r="Z32" s="8" t="s">
        <v>168</v>
      </c>
      <c r="AA32" s="8"/>
      <c r="AB32" s="8" t="s">
        <v>175</v>
      </c>
    </row>
    <row r="33" spans="2:28" ht="42.75" x14ac:dyDescent="0.2">
      <c r="B33" s="8">
        <v>645345</v>
      </c>
      <c r="C33" s="8" t="s">
        <v>10</v>
      </c>
      <c r="D33" s="8" t="s">
        <v>16</v>
      </c>
      <c r="E33" s="9">
        <v>46148.602534722224</v>
      </c>
      <c r="F33" s="8"/>
      <c r="G33" s="8" t="s">
        <v>273</v>
      </c>
      <c r="H33" s="8">
        <v>790307</v>
      </c>
      <c r="I33" s="8" t="s">
        <v>187</v>
      </c>
      <c r="J33" s="10"/>
      <c r="K33" s="8"/>
      <c r="L33" s="8"/>
      <c r="M33" s="10"/>
      <c r="N33">
        <v>1</v>
      </c>
      <c r="O33" s="8" t="s">
        <v>207</v>
      </c>
      <c r="P33">
        <v>606448.66666700004</v>
      </c>
      <c r="Q33" s="8" t="s">
        <v>24</v>
      </c>
      <c r="R33" s="9">
        <v>46171</v>
      </c>
      <c r="S33" s="8">
        <v>3555583</v>
      </c>
      <c r="T33">
        <v>1</v>
      </c>
      <c r="U33">
        <f t="shared" ca="1" si="0"/>
        <v>375000</v>
      </c>
      <c r="V33" s="8" t="s">
        <v>24</v>
      </c>
      <c r="W33" s="8" t="s">
        <v>26</v>
      </c>
      <c r="X33">
        <v>375000</v>
      </c>
      <c r="Y33" s="10">
        <v>90</v>
      </c>
      <c r="Z33" s="8" t="s">
        <v>198</v>
      </c>
      <c r="AA33" s="8"/>
      <c r="AB33" s="8" t="s">
        <v>203</v>
      </c>
    </row>
    <row r="34" spans="2:28" x14ac:dyDescent="0.2">
      <c r="B34" s="8">
        <v>645348</v>
      </c>
      <c r="C34" s="8" t="s">
        <v>11</v>
      </c>
      <c r="D34" s="8" t="s">
        <v>17</v>
      </c>
      <c r="E34" s="9">
        <v>46148.620104166665</v>
      </c>
      <c r="F34" s="8"/>
      <c r="G34" s="8" t="s">
        <v>273</v>
      </c>
      <c r="H34" s="8">
        <v>790302</v>
      </c>
      <c r="I34" s="8" t="s">
        <v>20</v>
      </c>
      <c r="J34" s="10"/>
      <c r="K34" s="8"/>
      <c r="L34" s="8"/>
      <c r="M34" s="10"/>
      <c r="N34">
        <v>1</v>
      </c>
      <c r="O34" s="8" t="s">
        <v>54</v>
      </c>
      <c r="P34">
        <v>294081.5</v>
      </c>
      <c r="Q34" s="8" t="s">
        <v>24</v>
      </c>
      <c r="R34" s="9">
        <v>46171</v>
      </c>
      <c r="S34" s="8">
        <v>3555586</v>
      </c>
      <c r="T34">
        <v>1</v>
      </c>
      <c r="U34">
        <f t="shared" ca="1" si="0"/>
        <v>282500</v>
      </c>
      <c r="V34" s="8" t="s">
        <v>24</v>
      </c>
      <c r="W34" s="8" t="s">
        <v>26</v>
      </c>
      <c r="X34">
        <v>282500</v>
      </c>
      <c r="Y34" s="10"/>
      <c r="Z34" s="8"/>
      <c r="AA34" s="8"/>
      <c r="AB34" s="8"/>
    </row>
    <row r="35" spans="2:28" x14ac:dyDescent="0.2">
      <c r="B35" s="8">
        <v>645348</v>
      </c>
      <c r="C35" s="8" t="s">
        <v>11</v>
      </c>
      <c r="D35" s="8" t="s">
        <v>17</v>
      </c>
      <c r="E35" s="9">
        <v>46148.620104166665</v>
      </c>
      <c r="F35" s="8"/>
      <c r="G35" s="8" t="s">
        <v>273</v>
      </c>
      <c r="H35" s="8">
        <v>790303</v>
      </c>
      <c r="I35" s="8" t="s">
        <v>71</v>
      </c>
      <c r="J35" s="10"/>
      <c r="K35" s="8"/>
      <c r="L35" s="8"/>
      <c r="M35" s="10"/>
      <c r="N35">
        <v>1</v>
      </c>
      <c r="O35" s="8" t="s">
        <v>92</v>
      </c>
      <c r="P35">
        <v>410940.33333300002</v>
      </c>
      <c r="Q35" s="8" t="s">
        <v>24</v>
      </c>
      <c r="R35" s="9">
        <v>46171</v>
      </c>
      <c r="S35" s="8">
        <v>3555587</v>
      </c>
      <c r="T35">
        <v>1</v>
      </c>
      <c r="U35">
        <f t="shared" ca="1" si="0"/>
        <v>418000</v>
      </c>
      <c r="V35" s="8" t="s">
        <v>24</v>
      </c>
      <c r="W35" s="8" t="s">
        <v>26</v>
      </c>
      <c r="X35">
        <v>418000</v>
      </c>
      <c r="Y35" s="10"/>
      <c r="Z35" s="8"/>
      <c r="AA35" s="8"/>
      <c r="AB35" s="8"/>
    </row>
    <row r="36" spans="2:28" x14ac:dyDescent="0.2">
      <c r="B36" s="8">
        <v>645348</v>
      </c>
      <c r="C36" s="8" t="s">
        <v>11</v>
      </c>
      <c r="D36" s="8" t="s">
        <v>17</v>
      </c>
      <c r="E36" s="9">
        <v>46148.620104166665</v>
      </c>
      <c r="F36" s="8"/>
      <c r="G36" s="8" t="s">
        <v>273</v>
      </c>
      <c r="H36" s="8">
        <v>790304</v>
      </c>
      <c r="I36" s="8" t="s">
        <v>103</v>
      </c>
      <c r="J36" s="10"/>
      <c r="K36" s="8"/>
      <c r="L36" s="8"/>
      <c r="M36" s="10"/>
      <c r="N36">
        <v>1</v>
      </c>
      <c r="O36" s="8" t="s">
        <v>123</v>
      </c>
      <c r="P36">
        <v>1610746.6666669999</v>
      </c>
      <c r="Q36" s="8" t="s">
        <v>24</v>
      </c>
      <c r="R36" s="9">
        <v>46171</v>
      </c>
      <c r="S36" s="8">
        <v>3555588</v>
      </c>
      <c r="T36">
        <v>1</v>
      </c>
      <c r="U36">
        <f t="shared" ca="1" si="0"/>
        <v>1440300</v>
      </c>
      <c r="V36" s="8" t="s">
        <v>24</v>
      </c>
      <c r="W36" s="8" t="s">
        <v>26</v>
      </c>
      <c r="X36">
        <v>1440300</v>
      </c>
      <c r="Y36" s="10"/>
      <c r="Z36" s="8"/>
      <c r="AA36" s="8"/>
      <c r="AB36" s="8"/>
    </row>
    <row r="37" spans="2:28" x14ac:dyDescent="0.2">
      <c r="B37" s="8">
        <v>645348</v>
      </c>
      <c r="C37" s="8" t="s">
        <v>11</v>
      </c>
      <c r="D37" s="8" t="s">
        <v>17</v>
      </c>
      <c r="E37" s="9">
        <v>46148.620104166665</v>
      </c>
      <c r="F37" s="8"/>
      <c r="G37" s="8" t="s">
        <v>273</v>
      </c>
      <c r="H37" s="8">
        <v>790305</v>
      </c>
      <c r="I37" s="8" t="s">
        <v>131</v>
      </c>
      <c r="J37" s="10"/>
      <c r="K37" s="8"/>
      <c r="L37" s="8"/>
      <c r="M37" s="10"/>
      <c r="N37">
        <v>1</v>
      </c>
      <c r="O37" s="8" t="s">
        <v>151</v>
      </c>
      <c r="P37">
        <v>383626.66666699998</v>
      </c>
      <c r="Q37" s="8" t="s">
        <v>24</v>
      </c>
      <c r="R37" s="9">
        <v>46171</v>
      </c>
      <c r="S37" s="8">
        <v>3555589</v>
      </c>
      <c r="T37">
        <v>1</v>
      </c>
      <c r="U37">
        <f t="shared" ca="1" si="0"/>
        <v>362000</v>
      </c>
      <c r="V37" s="8" t="s">
        <v>24</v>
      </c>
      <c r="W37" s="8" t="s">
        <v>26</v>
      </c>
      <c r="X37">
        <v>362000</v>
      </c>
      <c r="Y37" s="10"/>
      <c r="Z37" s="8"/>
      <c r="AA37" s="8"/>
      <c r="AB37" s="8" t="s">
        <v>148</v>
      </c>
    </row>
    <row r="38" spans="2:28" x14ac:dyDescent="0.2">
      <c r="B38" s="8">
        <v>645348</v>
      </c>
      <c r="C38" s="8" t="s">
        <v>11</v>
      </c>
      <c r="D38" s="8" t="s">
        <v>17</v>
      </c>
      <c r="E38" s="9">
        <v>46148.620104166665</v>
      </c>
      <c r="F38" s="8"/>
      <c r="G38" s="8" t="s">
        <v>273</v>
      </c>
      <c r="H38" s="8">
        <v>790306</v>
      </c>
      <c r="I38" s="8" t="s">
        <v>158</v>
      </c>
      <c r="J38" s="10"/>
      <c r="K38" s="8"/>
      <c r="L38" s="8"/>
      <c r="M38" s="10"/>
      <c r="N38">
        <v>1</v>
      </c>
      <c r="O38" s="8" t="s">
        <v>123</v>
      </c>
      <c r="P38">
        <v>2106566.5</v>
      </c>
      <c r="Q38" s="8" t="s">
        <v>24</v>
      </c>
      <c r="R38" s="9">
        <v>46171</v>
      </c>
      <c r="S38" s="8">
        <v>3555590</v>
      </c>
      <c r="T38">
        <v>1</v>
      </c>
      <c r="U38">
        <f t="shared" ca="1" si="0"/>
        <v>0</v>
      </c>
      <c r="V38" s="8" t="s">
        <v>24</v>
      </c>
      <c r="W38" s="8" t="s">
        <v>26</v>
      </c>
      <c r="X38">
        <v>0</v>
      </c>
      <c r="Y38" s="10"/>
      <c r="Z38" s="8"/>
      <c r="AA38" s="8"/>
      <c r="AB38" s="8"/>
    </row>
    <row r="39" spans="2:28" x14ac:dyDescent="0.2">
      <c r="B39" s="8">
        <v>645348</v>
      </c>
      <c r="C39" s="8" t="s">
        <v>11</v>
      </c>
      <c r="D39" s="8" t="s">
        <v>17</v>
      </c>
      <c r="E39" s="9">
        <v>46148.620104166665</v>
      </c>
      <c r="F39" s="8"/>
      <c r="G39" s="8" t="s">
        <v>273</v>
      </c>
      <c r="H39" s="8">
        <v>790307</v>
      </c>
      <c r="I39" s="8" t="s">
        <v>187</v>
      </c>
      <c r="J39" s="10"/>
      <c r="K39" s="8"/>
      <c r="L39" s="8"/>
      <c r="M39" s="10"/>
      <c r="N39">
        <v>1</v>
      </c>
      <c r="O39" s="8" t="s">
        <v>207</v>
      </c>
      <c r="P39">
        <v>606448.66666700004</v>
      </c>
      <c r="Q39" s="8" t="s">
        <v>24</v>
      </c>
      <c r="R39" s="9">
        <v>46171</v>
      </c>
      <c r="S39" s="8">
        <v>3555591</v>
      </c>
      <c r="T39">
        <v>1</v>
      </c>
      <c r="U39">
        <f t="shared" ca="1" si="0"/>
        <v>320000</v>
      </c>
      <c r="V39" s="8" t="s">
        <v>24</v>
      </c>
      <c r="W39" s="8" t="s">
        <v>26</v>
      </c>
      <c r="X39">
        <v>320000</v>
      </c>
      <c r="Y39" s="10"/>
      <c r="Z39" s="8"/>
      <c r="AA39" s="8"/>
      <c r="AB39" s="8" t="s">
        <v>204</v>
      </c>
    </row>
  </sheetData>
  <autoFilter ref="A3:AB39" xr:uid="{00000000-0009-0000-0000-000001000000}"/>
  <mergeCells count="7">
    <mergeCell ref="N2:R2"/>
    <mergeCell ref="S2:AB2"/>
    <mergeCell ref="B2:E2"/>
    <mergeCell ref="F2:G2"/>
    <mergeCell ref="H2:I2"/>
    <mergeCell ref="J2:K2"/>
    <mergeCell ref="L2:M2"/>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9"/>
  <sheetViews>
    <sheetView showGridLines="0" showWhiteSpace="0" topLeftCell="C2" workbookViewId="0"/>
  </sheetViews>
  <sheetFormatPr baseColWidth="10" defaultColWidth="9" defaultRowHeight="14.25" x14ac:dyDescent="0.2"/>
  <cols>
    <col min="1" max="1" width="0" hidden="1"/>
    <col min="2" max="2" width="20" hidden="1" bestFit="1" customWidth="1"/>
    <col min="3" max="3" width="42.875" bestFit="1" customWidth="1"/>
    <col min="4" max="4" width="53.875" bestFit="1" customWidth="1"/>
    <col min="5" max="5" width="30.75" bestFit="1" customWidth="1"/>
    <col min="6" max="8" width="20" hidden="1" bestFit="1" customWidth="1"/>
    <col min="9" max="9" width="70.375" bestFit="1" customWidth="1"/>
    <col min="10" max="11" width="20" hidden="1" bestFit="1" customWidth="1"/>
    <col min="12" max="16" width="20" bestFit="1" customWidth="1"/>
    <col min="17" max="17" width="26.375" bestFit="1" customWidth="1"/>
  </cols>
  <sheetData>
    <row r="1" spans="1:17" hidden="1" x14ac:dyDescent="0.2">
      <c r="A1" t="s">
        <v>274</v>
      </c>
      <c r="B1" t="s">
        <v>216</v>
      </c>
      <c r="C1" t="s">
        <v>217</v>
      </c>
      <c r="D1" t="s">
        <v>218</v>
      </c>
      <c r="E1" t="s">
        <v>219</v>
      </c>
      <c r="F1" t="s">
        <v>220</v>
      </c>
      <c r="G1" t="s">
        <v>221</v>
      </c>
      <c r="H1" t="s">
        <v>222</v>
      </c>
      <c r="I1" t="s">
        <v>223</v>
      </c>
      <c r="J1" t="s">
        <v>226</v>
      </c>
      <c r="K1" t="s">
        <v>227</v>
      </c>
      <c r="L1" t="s">
        <v>228</v>
      </c>
      <c r="M1" t="s">
        <v>229</v>
      </c>
      <c r="N1" t="s">
        <v>275</v>
      </c>
      <c r="O1" t="s">
        <v>276</v>
      </c>
      <c r="P1" t="s">
        <v>277</v>
      </c>
      <c r="Q1" t="s">
        <v>278</v>
      </c>
    </row>
    <row r="2" spans="1:17" ht="20.25" x14ac:dyDescent="0.3">
      <c r="A2" s="7"/>
      <c r="B2" s="18" t="s">
        <v>243</v>
      </c>
      <c r="C2" s="18" t="s">
        <v>243</v>
      </c>
      <c r="D2" s="18" t="s">
        <v>243</v>
      </c>
      <c r="E2" s="18" t="s">
        <v>243</v>
      </c>
      <c r="F2" s="18" t="s">
        <v>244</v>
      </c>
      <c r="G2" s="18" t="s">
        <v>244</v>
      </c>
      <c r="H2" s="18" t="s">
        <v>245</v>
      </c>
      <c r="I2" s="18" t="s">
        <v>245</v>
      </c>
      <c r="J2" s="18" t="s">
        <v>247</v>
      </c>
      <c r="K2" s="18" t="s">
        <v>247</v>
      </c>
      <c r="L2" s="18" t="s">
        <v>50</v>
      </c>
      <c r="M2" s="18" t="s">
        <v>50</v>
      </c>
      <c r="N2" s="18" t="s">
        <v>279</v>
      </c>
      <c r="O2" s="18" t="s">
        <v>279</v>
      </c>
      <c r="P2" s="18" t="s">
        <v>279</v>
      </c>
      <c r="Q2" s="18" t="s">
        <v>279</v>
      </c>
    </row>
    <row r="3" spans="1:17" ht="45" x14ac:dyDescent="0.25">
      <c r="A3" s="1"/>
      <c r="B3" s="1" t="s">
        <v>248</v>
      </c>
      <c r="C3" s="1" t="s">
        <v>249</v>
      </c>
      <c r="D3" s="1" t="s">
        <v>250</v>
      </c>
      <c r="E3" s="1" t="s">
        <v>251</v>
      </c>
      <c r="F3" s="1" t="s">
        <v>252</v>
      </c>
      <c r="G3" s="1" t="s">
        <v>253</v>
      </c>
      <c r="H3" s="1" t="s">
        <v>254</v>
      </c>
      <c r="I3" s="1" t="s">
        <v>3</v>
      </c>
      <c r="J3" s="1" t="s">
        <v>257</v>
      </c>
      <c r="K3" s="1" t="s">
        <v>258</v>
      </c>
      <c r="L3" s="1" t="s">
        <v>259</v>
      </c>
      <c r="M3" s="1" t="s">
        <v>260</v>
      </c>
      <c r="N3" s="1" t="s">
        <v>280</v>
      </c>
      <c r="O3" s="1" t="s">
        <v>281</v>
      </c>
      <c r="P3" s="1" t="s">
        <v>282</v>
      </c>
      <c r="Q3" s="1" t="s">
        <v>283</v>
      </c>
    </row>
    <row r="4" spans="1:17" x14ac:dyDescent="0.2">
      <c r="B4" s="8">
        <v>645558</v>
      </c>
      <c r="C4" s="8" t="s">
        <v>6</v>
      </c>
      <c r="D4" s="8" t="s">
        <v>12</v>
      </c>
      <c r="E4" s="9">
        <v>46148.645243055558</v>
      </c>
      <c r="F4" s="8"/>
      <c r="G4" s="8" t="s">
        <v>273</v>
      </c>
      <c r="H4" s="8">
        <v>790302</v>
      </c>
      <c r="I4" s="8" t="s">
        <v>20</v>
      </c>
      <c r="J4" s="8"/>
      <c r="K4" s="10"/>
      <c r="L4">
        <v>1</v>
      </c>
      <c r="M4" s="8" t="s">
        <v>54</v>
      </c>
      <c r="N4">
        <v>294081.5</v>
      </c>
      <c r="O4">
        <v>304390</v>
      </c>
      <c r="P4">
        <v>-10308.5</v>
      </c>
      <c r="Q4" s="11">
        <v>-3.5053208039268029E-2</v>
      </c>
    </row>
    <row r="5" spans="1:17" x14ac:dyDescent="0.2">
      <c r="B5" s="8">
        <v>645558</v>
      </c>
      <c r="C5" s="8" t="s">
        <v>6</v>
      </c>
      <c r="D5" s="8" t="s">
        <v>12</v>
      </c>
      <c r="E5" s="9">
        <v>46148.645243055558</v>
      </c>
      <c r="F5" s="8"/>
      <c r="G5" s="8" t="s">
        <v>273</v>
      </c>
      <c r="H5" s="8">
        <v>790303</v>
      </c>
      <c r="I5" s="8" t="s">
        <v>71</v>
      </c>
      <c r="J5" s="8"/>
      <c r="K5" s="10"/>
      <c r="L5">
        <v>1</v>
      </c>
      <c r="M5" s="8" t="s">
        <v>92</v>
      </c>
      <c r="N5">
        <v>410940.33333300002</v>
      </c>
      <c r="O5">
        <v>259860</v>
      </c>
      <c r="P5">
        <v>151080.33333299999</v>
      </c>
      <c r="Q5" s="11">
        <v>0.36764542459884092</v>
      </c>
    </row>
    <row r="6" spans="1:17" x14ac:dyDescent="0.2">
      <c r="B6" s="8">
        <v>645558</v>
      </c>
      <c r="C6" s="8" t="s">
        <v>6</v>
      </c>
      <c r="D6" s="8" t="s">
        <v>12</v>
      </c>
      <c r="E6" s="9">
        <v>46148.645243055558</v>
      </c>
      <c r="F6" s="8"/>
      <c r="G6" s="8" t="s">
        <v>273</v>
      </c>
      <c r="H6" s="8">
        <v>790304</v>
      </c>
      <c r="I6" s="8" t="s">
        <v>103</v>
      </c>
      <c r="J6" s="8"/>
      <c r="K6" s="10"/>
      <c r="L6">
        <v>1</v>
      </c>
      <c r="M6" s="8" t="s">
        <v>123</v>
      </c>
      <c r="N6">
        <v>1610746.6666669999</v>
      </c>
      <c r="O6">
        <v>1551230</v>
      </c>
      <c r="P6">
        <v>59516.666666999998</v>
      </c>
      <c r="Q6" s="11">
        <v>3.6949737596014075E-2</v>
      </c>
    </row>
    <row r="7" spans="1:17" x14ac:dyDescent="0.2">
      <c r="B7" s="8">
        <v>645558</v>
      </c>
      <c r="C7" s="8" t="s">
        <v>6</v>
      </c>
      <c r="D7" s="8" t="s">
        <v>12</v>
      </c>
      <c r="E7" s="9">
        <v>46148.645243055558</v>
      </c>
      <c r="F7" s="8"/>
      <c r="G7" s="8" t="s">
        <v>273</v>
      </c>
      <c r="H7" s="8">
        <v>790305</v>
      </c>
      <c r="I7" s="8" t="s">
        <v>131</v>
      </c>
      <c r="J7" s="8"/>
      <c r="K7" s="10"/>
      <c r="L7">
        <v>1</v>
      </c>
      <c r="M7" s="8" t="s">
        <v>151</v>
      </c>
      <c r="N7">
        <v>383626.66666699998</v>
      </c>
      <c r="O7">
        <v>375760</v>
      </c>
      <c r="P7">
        <v>7866.6666670000004</v>
      </c>
      <c r="Q7" s="11">
        <v>2.0506047547076578E-2</v>
      </c>
    </row>
    <row r="8" spans="1:17" x14ac:dyDescent="0.2">
      <c r="B8" s="8">
        <v>645558</v>
      </c>
      <c r="C8" s="8" t="s">
        <v>6</v>
      </c>
      <c r="D8" s="8" t="s">
        <v>12</v>
      </c>
      <c r="E8" s="9">
        <v>46148.645243055558</v>
      </c>
      <c r="F8" s="8"/>
      <c r="G8" s="8" t="s">
        <v>273</v>
      </c>
      <c r="H8" s="8">
        <v>790306</v>
      </c>
      <c r="I8" s="8" t="s">
        <v>158</v>
      </c>
      <c r="J8" s="8"/>
      <c r="K8" s="10"/>
      <c r="L8">
        <v>1</v>
      </c>
      <c r="M8" s="8" t="s">
        <v>123</v>
      </c>
      <c r="N8">
        <v>2106566.5</v>
      </c>
      <c r="O8">
        <v>0</v>
      </c>
      <c r="P8">
        <v>2106566.5</v>
      </c>
      <c r="Q8" s="11">
        <v>1</v>
      </c>
    </row>
    <row r="9" spans="1:17" x14ac:dyDescent="0.2">
      <c r="B9" s="8">
        <v>645558</v>
      </c>
      <c r="C9" s="8" t="s">
        <v>6</v>
      </c>
      <c r="D9" s="8" t="s">
        <v>12</v>
      </c>
      <c r="E9" s="9">
        <v>46148.645243055558</v>
      </c>
      <c r="F9" s="8"/>
      <c r="G9" s="8" t="s">
        <v>273</v>
      </c>
      <c r="H9" s="8">
        <v>790307</v>
      </c>
      <c r="I9" s="8" t="s">
        <v>187</v>
      </c>
      <c r="J9" s="8"/>
      <c r="K9" s="10"/>
      <c r="L9">
        <v>1</v>
      </c>
      <c r="M9" s="8" t="s">
        <v>207</v>
      </c>
      <c r="N9">
        <v>606448.66666700004</v>
      </c>
      <c r="O9">
        <v>418460</v>
      </c>
      <c r="P9">
        <v>187988.66666700001</v>
      </c>
      <c r="Q9" s="11">
        <v>0.30998281800201283</v>
      </c>
    </row>
    <row r="10" spans="1:17" x14ac:dyDescent="0.2">
      <c r="B10" s="8">
        <v>645690</v>
      </c>
      <c r="C10" s="8" t="s">
        <v>7</v>
      </c>
      <c r="D10" s="8" t="s">
        <v>13</v>
      </c>
      <c r="E10" s="9">
        <v>46149.721134259256</v>
      </c>
      <c r="F10" s="8"/>
      <c r="G10" s="8" t="s">
        <v>273</v>
      </c>
      <c r="H10" s="8">
        <v>790302</v>
      </c>
      <c r="I10" s="8" t="s">
        <v>20</v>
      </c>
      <c r="J10" s="8"/>
      <c r="K10" s="10"/>
      <c r="L10">
        <v>1</v>
      </c>
      <c r="M10" s="8" t="s">
        <v>54</v>
      </c>
      <c r="N10">
        <v>294081.5</v>
      </c>
      <c r="O10">
        <v>239599</v>
      </c>
      <c r="P10">
        <v>54482.5</v>
      </c>
      <c r="Q10" s="11">
        <v>0.18526326885574237</v>
      </c>
    </row>
    <row r="11" spans="1:17" x14ac:dyDescent="0.2">
      <c r="B11" s="8">
        <v>645690</v>
      </c>
      <c r="C11" s="8" t="s">
        <v>7</v>
      </c>
      <c r="D11" s="8" t="s">
        <v>13</v>
      </c>
      <c r="E11" s="9">
        <v>46149.721134259256</v>
      </c>
      <c r="F11" s="8"/>
      <c r="G11" s="8" t="s">
        <v>273</v>
      </c>
      <c r="H11" s="8">
        <v>790303</v>
      </c>
      <c r="I11" s="8" t="s">
        <v>71</v>
      </c>
      <c r="J11" s="8"/>
      <c r="K11" s="10"/>
      <c r="L11">
        <v>1</v>
      </c>
      <c r="M11" s="8" t="s">
        <v>92</v>
      </c>
      <c r="N11">
        <v>410940.33333300002</v>
      </c>
      <c r="O11">
        <v>349782</v>
      </c>
      <c r="P11">
        <v>61158.333333000002</v>
      </c>
      <c r="Q11" s="11">
        <v>0.14882533636200942</v>
      </c>
    </row>
    <row r="12" spans="1:17" x14ac:dyDescent="0.2">
      <c r="B12" s="8">
        <v>645690</v>
      </c>
      <c r="C12" s="8" t="s">
        <v>7</v>
      </c>
      <c r="D12" s="8" t="s">
        <v>13</v>
      </c>
      <c r="E12" s="9">
        <v>46149.721134259256</v>
      </c>
      <c r="F12" s="8"/>
      <c r="G12" s="8" t="s">
        <v>273</v>
      </c>
      <c r="H12" s="8">
        <v>790304</v>
      </c>
      <c r="I12" s="8" t="s">
        <v>103</v>
      </c>
      <c r="J12" s="8"/>
      <c r="K12" s="10"/>
      <c r="L12">
        <v>1</v>
      </c>
      <c r="M12" s="8" t="s">
        <v>123</v>
      </c>
      <c r="N12">
        <v>1610746.6666669999</v>
      </c>
      <c r="O12">
        <v>1439950</v>
      </c>
      <c r="P12">
        <v>170796.66666700001</v>
      </c>
      <c r="Q12" s="11">
        <v>0.10603571014703202</v>
      </c>
    </row>
    <row r="13" spans="1:17" x14ac:dyDescent="0.2">
      <c r="B13" s="8">
        <v>645690</v>
      </c>
      <c r="C13" s="8" t="s">
        <v>7</v>
      </c>
      <c r="D13" s="8" t="s">
        <v>13</v>
      </c>
      <c r="E13" s="9">
        <v>46149.721134259256</v>
      </c>
      <c r="F13" s="8"/>
      <c r="G13" s="8" t="s">
        <v>273</v>
      </c>
      <c r="H13" s="8">
        <v>790305</v>
      </c>
      <c r="I13" s="8" t="s">
        <v>131</v>
      </c>
      <c r="J13" s="8"/>
      <c r="K13" s="10"/>
      <c r="L13">
        <v>1</v>
      </c>
      <c r="M13" s="8" t="s">
        <v>151</v>
      </c>
      <c r="N13">
        <v>383626.66666699998</v>
      </c>
      <c r="O13">
        <v>299000</v>
      </c>
      <c r="P13">
        <v>84626.666666999998</v>
      </c>
      <c r="Q13" s="11">
        <v>0.22059641318015727</v>
      </c>
    </row>
    <row r="14" spans="1:17" x14ac:dyDescent="0.2">
      <c r="B14" s="8">
        <v>645690</v>
      </c>
      <c r="C14" s="8" t="s">
        <v>7</v>
      </c>
      <c r="D14" s="8" t="s">
        <v>13</v>
      </c>
      <c r="E14" s="9">
        <v>46149.721134259256</v>
      </c>
      <c r="F14" s="8"/>
      <c r="G14" s="8" t="s">
        <v>273</v>
      </c>
      <c r="H14" s="8">
        <v>790306</v>
      </c>
      <c r="I14" s="8" t="s">
        <v>158</v>
      </c>
      <c r="J14" s="8"/>
      <c r="K14" s="10"/>
      <c r="L14">
        <v>1</v>
      </c>
      <c r="M14" s="8" t="s">
        <v>123</v>
      </c>
      <c r="N14">
        <v>2106566.5</v>
      </c>
      <c r="O14">
        <v>2095266</v>
      </c>
      <c r="P14">
        <v>11300.5</v>
      </c>
      <c r="Q14" s="11">
        <v>5.3644164568267842E-3</v>
      </c>
    </row>
    <row r="15" spans="1:17" x14ac:dyDescent="0.2">
      <c r="B15" s="8">
        <v>645690</v>
      </c>
      <c r="C15" s="8" t="s">
        <v>7</v>
      </c>
      <c r="D15" s="8" t="s">
        <v>13</v>
      </c>
      <c r="E15" s="9">
        <v>46149.721134259256</v>
      </c>
      <c r="F15" s="8"/>
      <c r="G15" s="8" t="s">
        <v>273</v>
      </c>
      <c r="H15" s="8">
        <v>790307</v>
      </c>
      <c r="I15" s="8" t="s">
        <v>187</v>
      </c>
      <c r="J15" s="8"/>
      <c r="K15" s="10"/>
      <c r="L15">
        <v>1</v>
      </c>
      <c r="M15" s="8" t="s">
        <v>207</v>
      </c>
      <c r="N15">
        <v>606448.66666700004</v>
      </c>
      <c r="O15">
        <v>697232</v>
      </c>
      <c r="P15">
        <v>-90783.333333000002</v>
      </c>
      <c r="Q15" s="11">
        <v>-0.14969664923486259</v>
      </c>
    </row>
    <row r="16" spans="1:17" x14ac:dyDescent="0.2">
      <c r="B16" s="8">
        <v>645750</v>
      </c>
      <c r="C16" s="8" t="s">
        <v>8</v>
      </c>
      <c r="D16" s="8" t="s">
        <v>14</v>
      </c>
      <c r="E16" s="9">
        <v>46149.667060185187</v>
      </c>
      <c r="F16" s="8"/>
      <c r="G16" s="8" t="s">
        <v>273</v>
      </c>
      <c r="H16" s="8">
        <v>790302</v>
      </c>
      <c r="I16" s="8" t="s">
        <v>20</v>
      </c>
      <c r="J16" s="8"/>
      <c r="K16" s="10"/>
      <c r="L16">
        <v>1</v>
      </c>
      <c r="M16" s="8" t="s">
        <v>54</v>
      </c>
      <c r="N16">
        <v>294081.5</v>
      </c>
      <c r="O16">
        <v>338000</v>
      </c>
      <c r="P16">
        <v>-43918.5</v>
      </c>
      <c r="Q16" s="11">
        <v>-0.14934125404012152</v>
      </c>
    </row>
    <row r="17" spans="2:17" x14ac:dyDescent="0.2">
      <c r="B17" s="8">
        <v>645750</v>
      </c>
      <c r="C17" s="8" t="s">
        <v>8</v>
      </c>
      <c r="D17" s="8" t="s">
        <v>14</v>
      </c>
      <c r="E17" s="9">
        <v>46149.667060185187</v>
      </c>
      <c r="F17" s="8"/>
      <c r="G17" s="8" t="s">
        <v>273</v>
      </c>
      <c r="H17" s="8">
        <v>790303</v>
      </c>
      <c r="I17" s="8" t="s">
        <v>71</v>
      </c>
      <c r="J17" s="8"/>
      <c r="K17" s="10"/>
      <c r="L17">
        <v>1</v>
      </c>
      <c r="M17" s="8" t="s">
        <v>92</v>
      </c>
      <c r="N17">
        <v>410940.33333300002</v>
      </c>
      <c r="O17">
        <v>494000</v>
      </c>
      <c r="P17">
        <v>-83059.666666999998</v>
      </c>
      <c r="Q17" s="11">
        <v>-0.20212098917945276</v>
      </c>
    </row>
    <row r="18" spans="2:17" x14ac:dyDescent="0.2">
      <c r="B18" s="8">
        <v>645750</v>
      </c>
      <c r="C18" s="8" t="s">
        <v>8</v>
      </c>
      <c r="D18" s="8" t="s">
        <v>14</v>
      </c>
      <c r="E18" s="9">
        <v>46149.667060185187</v>
      </c>
      <c r="F18" s="8"/>
      <c r="G18" s="8" t="s">
        <v>273</v>
      </c>
      <c r="H18" s="8">
        <v>790304</v>
      </c>
      <c r="I18" s="8" t="s">
        <v>103</v>
      </c>
      <c r="J18" s="8"/>
      <c r="K18" s="10"/>
      <c r="L18">
        <v>1</v>
      </c>
      <c r="M18" s="8" t="s">
        <v>123</v>
      </c>
      <c r="N18">
        <v>1610746.6666669999</v>
      </c>
      <c r="O18">
        <v>2025000</v>
      </c>
      <c r="P18">
        <v>-414253.33333300002</v>
      </c>
      <c r="Q18" s="11">
        <v>-0.2571809347215252</v>
      </c>
    </row>
    <row r="19" spans="2:17" x14ac:dyDescent="0.2">
      <c r="B19" s="8">
        <v>645750</v>
      </c>
      <c r="C19" s="8" t="s">
        <v>8</v>
      </c>
      <c r="D19" s="8" t="s">
        <v>14</v>
      </c>
      <c r="E19" s="9">
        <v>46149.667060185187</v>
      </c>
      <c r="F19" s="8"/>
      <c r="G19" s="8" t="s">
        <v>273</v>
      </c>
      <c r="H19" s="8">
        <v>790305</v>
      </c>
      <c r="I19" s="8" t="s">
        <v>131</v>
      </c>
      <c r="J19" s="8"/>
      <c r="K19" s="10"/>
      <c r="L19">
        <v>1</v>
      </c>
      <c r="M19" s="8" t="s">
        <v>151</v>
      </c>
      <c r="N19">
        <v>383626.66666699998</v>
      </c>
      <c r="O19">
        <v>495000</v>
      </c>
      <c r="P19">
        <v>-111373.333333</v>
      </c>
      <c r="Q19" s="11">
        <v>-0.2903169748355256</v>
      </c>
    </row>
    <row r="20" spans="2:17" x14ac:dyDescent="0.2">
      <c r="B20" s="8">
        <v>645750</v>
      </c>
      <c r="C20" s="8" t="s">
        <v>8</v>
      </c>
      <c r="D20" s="8" t="s">
        <v>14</v>
      </c>
      <c r="E20" s="9">
        <v>46149.667060185187</v>
      </c>
      <c r="F20" s="8"/>
      <c r="G20" s="8" t="s">
        <v>273</v>
      </c>
      <c r="H20" s="8">
        <v>790306</v>
      </c>
      <c r="I20" s="8" t="s">
        <v>158</v>
      </c>
      <c r="J20" s="8"/>
      <c r="K20" s="10"/>
      <c r="L20">
        <v>1</v>
      </c>
      <c r="M20" s="8" t="s">
        <v>123</v>
      </c>
      <c r="N20">
        <v>2106566.5</v>
      </c>
      <c r="O20">
        <v>2816000</v>
      </c>
      <c r="P20">
        <v>-709433.5</v>
      </c>
      <c r="Q20" s="11">
        <v>-0.33677242090387366</v>
      </c>
    </row>
    <row r="21" spans="2:17" x14ac:dyDescent="0.2">
      <c r="B21" s="8">
        <v>645750</v>
      </c>
      <c r="C21" s="8" t="s">
        <v>8</v>
      </c>
      <c r="D21" s="8" t="s">
        <v>14</v>
      </c>
      <c r="E21" s="9">
        <v>46149.667060185187</v>
      </c>
      <c r="F21" s="8"/>
      <c r="G21" s="8" t="s">
        <v>273</v>
      </c>
      <c r="H21" s="8">
        <v>790307</v>
      </c>
      <c r="I21" s="8" t="s">
        <v>187</v>
      </c>
      <c r="J21" s="8"/>
      <c r="K21" s="10"/>
      <c r="L21">
        <v>1</v>
      </c>
      <c r="M21" s="8" t="s">
        <v>207</v>
      </c>
      <c r="N21">
        <v>606448.66666700004</v>
      </c>
      <c r="O21">
        <v>1379000</v>
      </c>
      <c r="P21">
        <v>-772551.33333299996</v>
      </c>
      <c r="Q21" s="11">
        <v>-1.2738940256541231</v>
      </c>
    </row>
    <row r="22" spans="2:17" x14ac:dyDescent="0.2">
      <c r="B22" s="8">
        <v>645676</v>
      </c>
      <c r="C22" s="8" t="s">
        <v>9</v>
      </c>
      <c r="D22" s="8" t="s">
        <v>15</v>
      </c>
      <c r="E22" s="9">
        <v>46150.606481481482</v>
      </c>
      <c r="F22" s="8"/>
      <c r="G22" s="8" t="s">
        <v>273</v>
      </c>
      <c r="H22" s="8">
        <v>790302</v>
      </c>
      <c r="I22" s="8" t="s">
        <v>20</v>
      </c>
      <c r="J22" s="8"/>
      <c r="K22" s="10"/>
      <c r="L22">
        <v>1</v>
      </c>
      <c r="M22" s="8" t="s">
        <v>54</v>
      </c>
      <c r="N22">
        <v>294081.5</v>
      </c>
      <c r="O22">
        <v>320000</v>
      </c>
      <c r="P22">
        <v>-25918.5</v>
      </c>
      <c r="Q22" s="11">
        <v>-8.8133731635618023E-2</v>
      </c>
    </row>
    <row r="23" spans="2:17" x14ac:dyDescent="0.2">
      <c r="B23" s="8">
        <v>645676</v>
      </c>
      <c r="C23" s="8" t="s">
        <v>9</v>
      </c>
      <c r="D23" s="8" t="s">
        <v>15</v>
      </c>
      <c r="E23" s="9">
        <v>46150.606481481482</v>
      </c>
      <c r="F23" s="8"/>
      <c r="G23" s="8" t="s">
        <v>273</v>
      </c>
      <c r="H23" s="8">
        <v>790303</v>
      </c>
      <c r="I23" s="8" t="s">
        <v>71</v>
      </c>
      <c r="J23" s="8"/>
      <c r="K23" s="10"/>
      <c r="L23">
        <v>1</v>
      </c>
      <c r="M23" s="8" t="s">
        <v>92</v>
      </c>
      <c r="N23">
        <v>410940.33333300002</v>
      </c>
      <c r="O23">
        <v>279000</v>
      </c>
      <c r="P23">
        <v>131940.33333299999</v>
      </c>
      <c r="Q23" s="11">
        <v>0.32106931987638193</v>
      </c>
    </row>
    <row r="24" spans="2:17" x14ac:dyDescent="0.2">
      <c r="B24" s="8">
        <v>645676</v>
      </c>
      <c r="C24" s="8" t="s">
        <v>9</v>
      </c>
      <c r="D24" s="8" t="s">
        <v>15</v>
      </c>
      <c r="E24" s="9">
        <v>46150.606481481482</v>
      </c>
      <c r="F24" s="8"/>
      <c r="G24" s="8" t="s">
        <v>273</v>
      </c>
      <c r="H24" s="8">
        <v>790304</v>
      </c>
      <c r="I24" s="8" t="s">
        <v>103</v>
      </c>
      <c r="J24" s="8"/>
      <c r="K24" s="10"/>
      <c r="L24">
        <v>1</v>
      </c>
      <c r="M24" s="8" t="s">
        <v>123</v>
      </c>
      <c r="N24">
        <v>1610746.6666669999</v>
      </c>
      <c r="O24">
        <v>1628000</v>
      </c>
      <c r="P24">
        <v>-17253.333332999999</v>
      </c>
      <c r="Q24" s="11">
        <v>-1.0711388506984191E-2</v>
      </c>
    </row>
    <row r="25" spans="2:17" x14ac:dyDescent="0.2">
      <c r="B25" s="8">
        <v>645676</v>
      </c>
      <c r="C25" s="8" t="s">
        <v>9</v>
      </c>
      <c r="D25" s="8" t="s">
        <v>15</v>
      </c>
      <c r="E25" s="9">
        <v>46150.606481481482</v>
      </c>
      <c r="F25" s="8"/>
      <c r="G25" s="8" t="s">
        <v>273</v>
      </c>
      <c r="H25" s="8">
        <v>790305</v>
      </c>
      <c r="I25" s="8" t="s">
        <v>131</v>
      </c>
      <c r="J25" s="8"/>
      <c r="K25" s="10"/>
      <c r="L25">
        <v>1</v>
      </c>
      <c r="M25" s="8" t="s">
        <v>151</v>
      </c>
      <c r="N25">
        <v>383626.66666699998</v>
      </c>
      <c r="O25">
        <v>403000</v>
      </c>
      <c r="P25">
        <v>-19373.333332999999</v>
      </c>
      <c r="Q25" s="11">
        <v>-5.050048658326628E-2</v>
      </c>
    </row>
    <row r="26" spans="2:17" x14ac:dyDescent="0.2">
      <c r="B26" s="8">
        <v>645676</v>
      </c>
      <c r="C26" s="8" t="s">
        <v>9</v>
      </c>
      <c r="D26" s="8" t="s">
        <v>15</v>
      </c>
      <c r="E26" s="9">
        <v>46150.606481481482</v>
      </c>
      <c r="F26" s="8"/>
      <c r="G26" s="8" t="s">
        <v>273</v>
      </c>
      <c r="H26" s="8">
        <v>790306</v>
      </c>
      <c r="I26" s="8" t="s">
        <v>158</v>
      </c>
      <c r="J26" s="8"/>
      <c r="K26" s="10"/>
      <c r="L26">
        <v>1</v>
      </c>
      <c r="M26" s="8" t="s">
        <v>123</v>
      </c>
      <c r="N26">
        <v>2106566.5</v>
      </c>
      <c r="O26">
        <v>1300000</v>
      </c>
      <c r="P26">
        <v>806566.5</v>
      </c>
      <c r="Q26" s="11">
        <v>0.38288205000886516</v>
      </c>
    </row>
    <row r="27" spans="2:17" x14ac:dyDescent="0.2">
      <c r="B27" s="8">
        <v>645676</v>
      </c>
      <c r="C27" s="8" t="s">
        <v>9</v>
      </c>
      <c r="D27" s="8" t="s">
        <v>15</v>
      </c>
      <c r="E27" s="9">
        <v>46150.606481481482</v>
      </c>
      <c r="F27" s="8"/>
      <c r="G27" s="8" t="s">
        <v>273</v>
      </c>
      <c r="H27" s="8">
        <v>790307</v>
      </c>
      <c r="I27" s="8" t="s">
        <v>187</v>
      </c>
      <c r="J27" s="8"/>
      <c r="K27" s="10"/>
      <c r="L27">
        <v>1</v>
      </c>
      <c r="M27" s="8" t="s">
        <v>207</v>
      </c>
      <c r="N27">
        <v>606448.66666700004</v>
      </c>
      <c r="O27">
        <v>449000</v>
      </c>
      <c r="P27">
        <v>157448.66666700001</v>
      </c>
      <c r="Q27" s="11">
        <v>0.25962406271305205</v>
      </c>
    </row>
    <row r="28" spans="2:17" x14ac:dyDescent="0.2">
      <c r="B28" s="8">
        <v>645345</v>
      </c>
      <c r="C28" s="8" t="s">
        <v>10</v>
      </c>
      <c r="D28" s="8" t="s">
        <v>16</v>
      </c>
      <c r="E28" s="9">
        <v>46148.602534722224</v>
      </c>
      <c r="F28" s="8"/>
      <c r="G28" s="8" t="s">
        <v>273</v>
      </c>
      <c r="H28" s="8">
        <v>790302</v>
      </c>
      <c r="I28" s="8" t="s">
        <v>20</v>
      </c>
      <c r="J28" s="8"/>
      <c r="K28" s="10"/>
      <c r="L28">
        <v>1</v>
      </c>
      <c r="M28" s="8" t="s">
        <v>54</v>
      </c>
      <c r="N28">
        <v>294081.5</v>
      </c>
      <c r="O28">
        <v>280000</v>
      </c>
      <c r="P28">
        <v>14081.5</v>
      </c>
      <c r="Q28" s="11">
        <v>4.7882984818834233E-2</v>
      </c>
    </row>
    <row r="29" spans="2:17" x14ac:dyDescent="0.2">
      <c r="B29" s="8">
        <v>645345</v>
      </c>
      <c r="C29" s="8" t="s">
        <v>10</v>
      </c>
      <c r="D29" s="8" t="s">
        <v>16</v>
      </c>
      <c r="E29" s="9">
        <v>46148.602534722224</v>
      </c>
      <c r="F29" s="8"/>
      <c r="G29" s="8" t="s">
        <v>273</v>
      </c>
      <c r="H29" s="8">
        <v>790303</v>
      </c>
      <c r="I29" s="8" t="s">
        <v>71</v>
      </c>
      <c r="J29" s="8"/>
      <c r="K29" s="10"/>
      <c r="L29">
        <v>1</v>
      </c>
      <c r="M29" s="8" t="s">
        <v>92</v>
      </c>
      <c r="N29">
        <v>410940.33333300002</v>
      </c>
      <c r="O29">
        <v>665000</v>
      </c>
      <c r="P29">
        <v>-254059.66666700001</v>
      </c>
      <c r="Q29" s="11">
        <v>-0.61823979312618638</v>
      </c>
    </row>
    <row r="30" spans="2:17" x14ac:dyDescent="0.2">
      <c r="B30" s="8">
        <v>645345</v>
      </c>
      <c r="C30" s="8" t="s">
        <v>10</v>
      </c>
      <c r="D30" s="8" t="s">
        <v>16</v>
      </c>
      <c r="E30" s="9">
        <v>46148.602534722224</v>
      </c>
      <c r="F30" s="8"/>
      <c r="G30" s="8" t="s">
        <v>273</v>
      </c>
      <c r="H30" s="8">
        <v>790304</v>
      </c>
      <c r="I30" s="8" t="s">
        <v>103</v>
      </c>
      <c r="J30" s="8"/>
      <c r="K30" s="10"/>
      <c r="L30">
        <v>1</v>
      </c>
      <c r="M30" s="8" t="s">
        <v>123</v>
      </c>
      <c r="N30">
        <v>1610746.6666669999</v>
      </c>
      <c r="O30">
        <v>1580000</v>
      </c>
      <c r="P30">
        <v>30746.666667000001</v>
      </c>
      <c r="Q30" s="11">
        <v>1.9088455871600109E-2</v>
      </c>
    </row>
    <row r="31" spans="2:17" x14ac:dyDescent="0.2">
      <c r="B31" s="8">
        <v>645345</v>
      </c>
      <c r="C31" s="8" t="s">
        <v>10</v>
      </c>
      <c r="D31" s="8" t="s">
        <v>16</v>
      </c>
      <c r="E31" s="9">
        <v>46148.602534722224</v>
      </c>
      <c r="F31" s="8"/>
      <c r="G31" s="8" t="s">
        <v>273</v>
      </c>
      <c r="H31" s="8">
        <v>790305</v>
      </c>
      <c r="I31" s="8" t="s">
        <v>131</v>
      </c>
      <c r="J31" s="8"/>
      <c r="K31" s="10"/>
      <c r="L31">
        <v>1</v>
      </c>
      <c r="M31" s="8" t="s">
        <v>151</v>
      </c>
      <c r="N31">
        <v>383626.66666699998</v>
      </c>
      <c r="O31">
        <v>367000</v>
      </c>
      <c r="P31">
        <v>16626.666667000001</v>
      </c>
      <c r="Q31" s="11">
        <v>4.3340747950226487E-2</v>
      </c>
    </row>
    <row r="32" spans="2:17" x14ac:dyDescent="0.2">
      <c r="B32" s="8">
        <v>645345</v>
      </c>
      <c r="C32" s="8" t="s">
        <v>10</v>
      </c>
      <c r="D32" s="8" t="s">
        <v>16</v>
      </c>
      <c r="E32" s="9">
        <v>46148.602534722224</v>
      </c>
      <c r="F32" s="8"/>
      <c r="G32" s="8" t="s">
        <v>273</v>
      </c>
      <c r="H32" s="8">
        <v>790306</v>
      </c>
      <c r="I32" s="8" t="s">
        <v>158</v>
      </c>
      <c r="J32" s="8"/>
      <c r="K32" s="10"/>
      <c r="L32">
        <v>1</v>
      </c>
      <c r="M32" s="8" t="s">
        <v>123</v>
      </c>
      <c r="N32">
        <v>2106566.5</v>
      </c>
      <c r="O32">
        <v>2215000</v>
      </c>
      <c r="P32">
        <v>-108433.5</v>
      </c>
      <c r="Q32" s="11">
        <v>-5.1474045561818248E-2</v>
      </c>
    </row>
    <row r="33" spans="2:17" x14ac:dyDescent="0.2">
      <c r="B33" s="8">
        <v>645345</v>
      </c>
      <c r="C33" s="8" t="s">
        <v>10</v>
      </c>
      <c r="D33" s="8" t="s">
        <v>16</v>
      </c>
      <c r="E33" s="9">
        <v>46148.602534722224</v>
      </c>
      <c r="F33" s="8"/>
      <c r="G33" s="8" t="s">
        <v>273</v>
      </c>
      <c r="H33" s="8">
        <v>790307</v>
      </c>
      <c r="I33" s="8" t="s">
        <v>187</v>
      </c>
      <c r="J33" s="8"/>
      <c r="K33" s="10"/>
      <c r="L33">
        <v>1</v>
      </c>
      <c r="M33" s="8" t="s">
        <v>207</v>
      </c>
      <c r="N33">
        <v>606448.66666700004</v>
      </c>
      <c r="O33">
        <v>375000</v>
      </c>
      <c r="P33">
        <v>231448.66666700001</v>
      </c>
      <c r="Q33" s="11">
        <v>0.38164593211001008</v>
      </c>
    </row>
    <row r="34" spans="2:17" x14ac:dyDescent="0.2">
      <c r="B34" s="8">
        <v>645348</v>
      </c>
      <c r="C34" s="8" t="s">
        <v>11</v>
      </c>
      <c r="D34" s="8" t="s">
        <v>17</v>
      </c>
      <c r="E34" s="9">
        <v>46148.620104166665</v>
      </c>
      <c r="F34" s="8"/>
      <c r="G34" s="8" t="s">
        <v>273</v>
      </c>
      <c r="H34" s="8">
        <v>790302</v>
      </c>
      <c r="I34" s="8" t="s">
        <v>20</v>
      </c>
      <c r="J34" s="8"/>
      <c r="K34" s="10"/>
      <c r="L34">
        <v>1</v>
      </c>
      <c r="M34" s="8" t="s">
        <v>54</v>
      </c>
      <c r="N34">
        <v>294081.5</v>
      </c>
      <c r="O34">
        <v>282500</v>
      </c>
      <c r="P34">
        <v>11581.5</v>
      </c>
      <c r="Q34" s="11">
        <v>3.9381940040430968E-2</v>
      </c>
    </row>
    <row r="35" spans="2:17" x14ac:dyDescent="0.2">
      <c r="B35" s="8">
        <v>645348</v>
      </c>
      <c r="C35" s="8" t="s">
        <v>11</v>
      </c>
      <c r="D35" s="8" t="s">
        <v>17</v>
      </c>
      <c r="E35" s="9">
        <v>46148.620104166665</v>
      </c>
      <c r="F35" s="8"/>
      <c r="G35" s="8" t="s">
        <v>273</v>
      </c>
      <c r="H35" s="8">
        <v>790303</v>
      </c>
      <c r="I35" s="8" t="s">
        <v>71</v>
      </c>
      <c r="J35" s="8"/>
      <c r="K35" s="10"/>
      <c r="L35">
        <v>1</v>
      </c>
      <c r="M35" s="8" t="s">
        <v>92</v>
      </c>
      <c r="N35">
        <v>410940.33333300002</v>
      </c>
      <c r="O35">
        <v>418000</v>
      </c>
      <c r="P35">
        <v>-7059.6666670000004</v>
      </c>
      <c r="Q35" s="11">
        <v>-1.7179298536460021E-2</v>
      </c>
    </row>
    <row r="36" spans="2:17" x14ac:dyDescent="0.2">
      <c r="B36" s="8">
        <v>645348</v>
      </c>
      <c r="C36" s="8" t="s">
        <v>11</v>
      </c>
      <c r="D36" s="8" t="s">
        <v>17</v>
      </c>
      <c r="E36" s="9">
        <v>46148.620104166665</v>
      </c>
      <c r="F36" s="8"/>
      <c r="G36" s="8" t="s">
        <v>273</v>
      </c>
      <c r="H36" s="8">
        <v>790304</v>
      </c>
      <c r="I36" s="8" t="s">
        <v>103</v>
      </c>
      <c r="J36" s="8"/>
      <c r="K36" s="10"/>
      <c r="L36">
        <v>1</v>
      </c>
      <c r="M36" s="8" t="s">
        <v>123</v>
      </c>
      <c r="N36">
        <v>1610746.6666669999</v>
      </c>
      <c r="O36">
        <v>1440300</v>
      </c>
      <c r="P36">
        <v>170446.66666700001</v>
      </c>
      <c r="Q36" s="11">
        <v>0.10581841961510484</v>
      </c>
    </row>
    <row r="37" spans="2:17" x14ac:dyDescent="0.2">
      <c r="B37" s="8">
        <v>645348</v>
      </c>
      <c r="C37" s="8" t="s">
        <v>11</v>
      </c>
      <c r="D37" s="8" t="s">
        <v>17</v>
      </c>
      <c r="E37" s="9">
        <v>46148.620104166665</v>
      </c>
      <c r="F37" s="8"/>
      <c r="G37" s="8" t="s">
        <v>273</v>
      </c>
      <c r="H37" s="8">
        <v>790305</v>
      </c>
      <c r="I37" s="8" t="s">
        <v>131</v>
      </c>
      <c r="J37" s="8"/>
      <c r="K37" s="10"/>
      <c r="L37">
        <v>1</v>
      </c>
      <c r="M37" s="8" t="s">
        <v>151</v>
      </c>
      <c r="N37">
        <v>383626.66666699998</v>
      </c>
      <c r="O37">
        <v>362000</v>
      </c>
      <c r="P37">
        <v>21626.666667000001</v>
      </c>
      <c r="Q37" s="11">
        <v>5.637425274654493E-2</v>
      </c>
    </row>
    <row r="38" spans="2:17" x14ac:dyDescent="0.2">
      <c r="B38" s="8">
        <v>645348</v>
      </c>
      <c r="C38" s="8" t="s">
        <v>11</v>
      </c>
      <c r="D38" s="8" t="s">
        <v>17</v>
      </c>
      <c r="E38" s="9">
        <v>46148.620104166665</v>
      </c>
      <c r="F38" s="8"/>
      <c r="G38" s="8" t="s">
        <v>273</v>
      </c>
      <c r="H38" s="8">
        <v>790306</v>
      </c>
      <c r="I38" s="8" t="s">
        <v>158</v>
      </c>
      <c r="J38" s="8"/>
      <c r="K38" s="10"/>
      <c r="L38">
        <v>1</v>
      </c>
      <c r="M38" s="8" t="s">
        <v>123</v>
      </c>
      <c r="N38">
        <v>2106566.5</v>
      </c>
      <c r="O38">
        <v>0</v>
      </c>
      <c r="P38">
        <v>2106566.5</v>
      </c>
      <c r="Q38" s="11">
        <v>1</v>
      </c>
    </row>
    <row r="39" spans="2:17" x14ac:dyDescent="0.2">
      <c r="B39" s="8">
        <v>645348</v>
      </c>
      <c r="C39" s="8" t="s">
        <v>11</v>
      </c>
      <c r="D39" s="8" t="s">
        <v>17</v>
      </c>
      <c r="E39" s="9">
        <v>46148.620104166665</v>
      </c>
      <c r="F39" s="8"/>
      <c r="G39" s="8" t="s">
        <v>273</v>
      </c>
      <c r="H39" s="8">
        <v>790307</v>
      </c>
      <c r="I39" s="8" t="s">
        <v>187</v>
      </c>
      <c r="J39" s="8"/>
      <c r="K39" s="10"/>
      <c r="L39">
        <v>1</v>
      </c>
      <c r="M39" s="8" t="s">
        <v>207</v>
      </c>
      <c r="N39">
        <v>606448.66666700004</v>
      </c>
      <c r="O39">
        <v>320000</v>
      </c>
      <c r="P39">
        <v>286448.66666699998</v>
      </c>
      <c r="Q39" s="11">
        <v>0.47233786206720857</v>
      </c>
    </row>
  </sheetData>
  <autoFilter ref="A3:Q39" xr:uid="{00000000-0009-0000-0000-000002000000}"/>
  <mergeCells count="6">
    <mergeCell ref="N2:Q2"/>
    <mergeCell ref="B2:E2"/>
    <mergeCell ref="F2:G2"/>
    <mergeCell ref="H2:I2"/>
    <mergeCell ref="J2:K2"/>
    <mergeCell ref="L2:M2"/>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9"/>
  <sheetViews>
    <sheetView showGridLines="0" showWhiteSpace="0" topLeftCell="C2" workbookViewId="0"/>
  </sheetViews>
  <sheetFormatPr baseColWidth="10" defaultColWidth="9" defaultRowHeight="14.25" x14ac:dyDescent="0.2"/>
  <cols>
    <col min="1" max="1" width="0" hidden="1"/>
    <col min="2" max="2" width="20" hidden="1" bestFit="1" customWidth="1"/>
    <col min="3" max="3" width="42.875" bestFit="1" customWidth="1"/>
    <col min="4" max="4" width="53.875" bestFit="1" customWidth="1"/>
    <col min="5" max="5" width="30.75" bestFit="1" customWidth="1"/>
    <col min="6" max="8" width="20" bestFit="1" customWidth="1"/>
    <col min="9" max="9" width="26.375" bestFit="1" customWidth="1"/>
  </cols>
  <sheetData>
    <row r="1" spans="1:9" hidden="1" x14ac:dyDescent="0.2">
      <c r="A1" t="s">
        <v>284</v>
      </c>
      <c r="B1" t="s">
        <v>216</v>
      </c>
      <c r="C1" t="s">
        <v>217</v>
      </c>
      <c r="D1" t="s">
        <v>218</v>
      </c>
      <c r="E1" t="s">
        <v>219</v>
      </c>
      <c r="F1" t="s">
        <v>285</v>
      </c>
      <c r="G1" t="s">
        <v>286</v>
      </c>
      <c r="H1" t="s">
        <v>287</v>
      </c>
      <c r="I1" t="s">
        <v>288</v>
      </c>
    </row>
    <row r="2" spans="1:9" ht="20.25" x14ac:dyDescent="0.3">
      <c r="A2" s="7"/>
      <c r="B2" s="18" t="s">
        <v>243</v>
      </c>
      <c r="C2" s="18" t="s">
        <v>243</v>
      </c>
      <c r="D2" s="18" t="s">
        <v>243</v>
      </c>
      <c r="E2" s="18" t="s">
        <v>243</v>
      </c>
      <c r="F2" s="18" t="s">
        <v>289</v>
      </c>
      <c r="G2" s="18" t="s">
        <v>289</v>
      </c>
      <c r="H2" s="18" t="s">
        <v>289</v>
      </c>
      <c r="I2" s="18" t="s">
        <v>289</v>
      </c>
    </row>
    <row r="3" spans="1:9" ht="45" x14ac:dyDescent="0.25">
      <c r="A3" s="1"/>
      <c r="B3" s="1" t="s">
        <v>248</v>
      </c>
      <c r="C3" s="1" t="s">
        <v>249</v>
      </c>
      <c r="D3" s="1" t="s">
        <v>250</v>
      </c>
      <c r="E3" s="1" t="s">
        <v>251</v>
      </c>
      <c r="F3" s="1" t="s">
        <v>290</v>
      </c>
      <c r="G3" s="1" t="s">
        <v>291</v>
      </c>
      <c r="H3" s="1" t="s">
        <v>282</v>
      </c>
      <c r="I3" s="1" t="s">
        <v>283</v>
      </c>
    </row>
    <row r="4" spans="1:9" x14ac:dyDescent="0.2">
      <c r="B4" s="8">
        <v>645345</v>
      </c>
      <c r="C4" s="8" t="s">
        <v>10</v>
      </c>
      <c r="D4" s="8" t="s">
        <v>16</v>
      </c>
      <c r="E4" s="9">
        <v>46148.602534722224</v>
      </c>
      <c r="F4">
        <v>5412410.3333339998</v>
      </c>
      <c r="G4">
        <v>5482000</v>
      </c>
      <c r="H4">
        <v>-69589.666666000005</v>
      </c>
      <c r="I4" s="11">
        <v>-1.2857426244534816E-2</v>
      </c>
    </row>
    <row r="5" spans="1:9" x14ac:dyDescent="0.2">
      <c r="B5" s="8">
        <v>645348</v>
      </c>
      <c r="C5" s="8" t="s">
        <v>11</v>
      </c>
      <c r="D5" s="8" t="s">
        <v>17</v>
      </c>
      <c r="E5" s="9">
        <v>46148.620104166665</v>
      </c>
      <c r="F5">
        <v>5412410.3333339998</v>
      </c>
      <c r="G5">
        <v>2822800</v>
      </c>
      <c r="H5">
        <v>2589610.3333339998</v>
      </c>
      <c r="I5" s="11">
        <v>0.47845787252771382</v>
      </c>
    </row>
    <row r="6" spans="1:9" x14ac:dyDescent="0.2">
      <c r="B6" s="8">
        <v>645558</v>
      </c>
      <c r="C6" s="8" t="s">
        <v>6</v>
      </c>
      <c r="D6" s="8" t="s">
        <v>12</v>
      </c>
      <c r="E6" s="9">
        <v>46148.645243055558</v>
      </c>
      <c r="F6">
        <v>5412410.3333339998</v>
      </c>
      <c r="G6">
        <v>2909700</v>
      </c>
      <c r="H6">
        <v>2502710.3333339998</v>
      </c>
      <c r="I6" s="11">
        <v>0.46240217928790167</v>
      </c>
    </row>
    <row r="7" spans="1:9" x14ac:dyDescent="0.2">
      <c r="B7" s="8">
        <v>645676</v>
      </c>
      <c r="C7" s="8" t="s">
        <v>9</v>
      </c>
      <c r="D7" s="8" t="s">
        <v>15</v>
      </c>
      <c r="E7" s="9">
        <v>46150.606481481482</v>
      </c>
      <c r="F7">
        <v>5412410.3333339998</v>
      </c>
      <c r="G7">
        <v>4379000</v>
      </c>
      <c r="H7">
        <v>1033410.333334</v>
      </c>
      <c r="I7" s="11">
        <v>0.19093347874410471</v>
      </c>
    </row>
    <row r="8" spans="1:9" x14ac:dyDescent="0.2">
      <c r="B8" s="8">
        <v>645690</v>
      </c>
      <c r="C8" s="8" t="s">
        <v>7</v>
      </c>
      <c r="D8" s="8" t="s">
        <v>13</v>
      </c>
      <c r="E8" s="9">
        <v>46149.721134259256</v>
      </c>
      <c r="F8">
        <v>5412410.3333339998</v>
      </c>
      <c r="G8">
        <v>5120829</v>
      </c>
      <c r="H8">
        <v>291581.33333400002</v>
      </c>
      <c r="I8" s="11">
        <v>5.3872732364397123E-2</v>
      </c>
    </row>
    <row r="9" spans="1:9" x14ac:dyDescent="0.2">
      <c r="B9" s="8">
        <v>645750</v>
      </c>
      <c r="C9" s="8" t="s">
        <v>8</v>
      </c>
      <c r="D9" s="8" t="s">
        <v>14</v>
      </c>
      <c r="E9" s="9">
        <v>46149.667060185187</v>
      </c>
      <c r="F9">
        <v>5412410.3333339998</v>
      </c>
      <c r="G9">
        <v>7547000</v>
      </c>
      <c r="H9">
        <v>-2134589.6666660002</v>
      </c>
      <c r="I9" s="11">
        <v>-0.39438799632752725</v>
      </c>
    </row>
  </sheetData>
  <autoFilter ref="A3:I9" xr:uid="{00000000-0009-0000-0000-000003000000}"/>
  <mergeCells count="2">
    <mergeCell ref="B2:E2"/>
    <mergeCell ref="F2:I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75"/>
  <sheetViews>
    <sheetView showGridLines="0" showWhiteSpace="0" topLeftCell="C2" workbookViewId="0"/>
  </sheetViews>
  <sheetFormatPr baseColWidth="10" defaultColWidth="9" defaultRowHeight="14.25" x14ac:dyDescent="0.2"/>
  <cols>
    <col min="1" max="1" width="0" hidden="1"/>
    <col min="2" max="2" width="20" hidden="1" bestFit="1" customWidth="1"/>
    <col min="3" max="3" width="42.875" bestFit="1" customWidth="1"/>
    <col min="4" max="4" width="53.875" bestFit="1" customWidth="1"/>
    <col min="5" max="5" width="30.75" bestFit="1" customWidth="1"/>
    <col min="6" max="8" width="20" hidden="1" bestFit="1" customWidth="1"/>
    <col min="9" max="9" width="70.375" bestFit="1" customWidth="1"/>
    <col min="10" max="10" width="40.75" bestFit="1" customWidth="1"/>
    <col min="11" max="11" width="20" hidden="1" bestFit="1" customWidth="1"/>
    <col min="12" max="12" width="22" bestFit="1" customWidth="1"/>
    <col min="13" max="14" width="20" bestFit="1" customWidth="1"/>
    <col min="15" max="15" width="20" hidden="1" bestFit="1" customWidth="1"/>
    <col min="16" max="16" width="24.25" bestFit="1" customWidth="1"/>
  </cols>
  <sheetData>
    <row r="1" spans="1:16" hidden="1" x14ac:dyDescent="0.2">
      <c r="A1" t="s">
        <v>292</v>
      </c>
      <c r="B1" t="s">
        <v>216</v>
      </c>
      <c r="C1" t="s">
        <v>217</v>
      </c>
      <c r="D1" t="s">
        <v>218</v>
      </c>
      <c r="E1" t="s">
        <v>219</v>
      </c>
      <c r="F1" t="s">
        <v>220</v>
      </c>
      <c r="G1" t="s">
        <v>221</v>
      </c>
      <c r="H1" t="s">
        <v>222</v>
      </c>
      <c r="I1" t="s">
        <v>223</v>
      </c>
      <c r="J1" t="s">
        <v>293</v>
      </c>
      <c r="K1" t="s">
        <v>294</v>
      </c>
      <c r="L1" t="s">
        <v>295</v>
      </c>
      <c r="M1" t="s">
        <v>296</v>
      </c>
      <c r="N1" t="s">
        <v>297</v>
      </c>
      <c r="O1" t="s">
        <v>298</v>
      </c>
      <c r="P1" t="s">
        <v>299</v>
      </c>
    </row>
    <row r="2" spans="1:16" ht="20.25" x14ac:dyDescent="0.3">
      <c r="A2" s="7"/>
      <c r="B2" s="18" t="s">
        <v>243</v>
      </c>
      <c r="C2" s="18" t="s">
        <v>243</v>
      </c>
      <c r="D2" s="18" t="s">
        <v>243</v>
      </c>
      <c r="E2" s="18" t="s">
        <v>243</v>
      </c>
      <c r="F2" s="18" t="s">
        <v>244</v>
      </c>
      <c r="G2" s="18" t="s">
        <v>244</v>
      </c>
      <c r="H2" s="18" t="s">
        <v>245</v>
      </c>
      <c r="I2" s="18" t="s">
        <v>245</v>
      </c>
      <c r="J2" s="7" t="s">
        <v>300</v>
      </c>
      <c r="K2" s="18" t="s">
        <v>301</v>
      </c>
      <c r="L2" s="18" t="s">
        <v>301</v>
      </c>
      <c r="M2" s="18" t="s">
        <v>301</v>
      </c>
      <c r="N2" s="18" t="s">
        <v>301</v>
      </c>
      <c r="O2" s="18" t="s">
        <v>302</v>
      </c>
      <c r="P2" s="18" t="s">
        <v>302</v>
      </c>
    </row>
    <row r="3" spans="1:16" ht="45" x14ac:dyDescent="0.25">
      <c r="A3" s="1"/>
      <c r="B3" s="1" t="s">
        <v>248</v>
      </c>
      <c r="C3" s="1" t="s">
        <v>249</v>
      </c>
      <c r="D3" s="1" t="s">
        <v>250</v>
      </c>
      <c r="E3" s="1" t="s">
        <v>251</v>
      </c>
      <c r="F3" s="1" t="s">
        <v>252</v>
      </c>
      <c r="G3" s="1" t="s">
        <v>253</v>
      </c>
      <c r="H3" s="1" t="s">
        <v>254</v>
      </c>
      <c r="I3" s="1" t="s">
        <v>3</v>
      </c>
      <c r="J3" s="1" t="s">
        <v>303</v>
      </c>
      <c r="K3" s="1" t="s">
        <v>304</v>
      </c>
      <c r="L3" s="1" t="s">
        <v>305</v>
      </c>
      <c r="M3" s="1" t="s">
        <v>306</v>
      </c>
      <c r="N3" s="1" t="s">
        <v>307</v>
      </c>
      <c r="O3" s="1" t="s">
        <v>308</v>
      </c>
      <c r="P3" s="1" t="s">
        <v>243</v>
      </c>
    </row>
    <row r="4" spans="1:16" x14ac:dyDescent="0.2">
      <c r="B4" s="8">
        <v>645558</v>
      </c>
      <c r="C4" s="8" t="s">
        <v>6</v>
      </c>
      <c r="D4" s="8" t="s">
        <v>12</v>
      </c>
      <c r="E4" s="9">
        <v>46148.645243055558</v>
      </c>
      <c r="F4" s="8"/>
      <c r="G4" s="8" t="s">
        <v>273</v>
      </c>
      <c r="H4" s="8">
        <v>790302</v>
      </c>
      <c r="I4" s="8" t="s">
        <v>20</v>
      </c>
      <c r="J4" s="8" t="s">
        <v>59</v>
      </c>
      <c r="K4" s="8">
        <v>1699</v>
      </c>
      <c r="L4" s="8" t="s">
        <v>32</v>
      </c>
      <c r="M4" s="8" t="s">
        <v>309</v>
      </c>
      <c r="N4" s="8" t="s">
        <v>310</v>
      </c>
      <c r="O4">
        <v>5702955</v>
      </c>
      <c r="P4" s="8">
        <v>90</v>
      </c>
    </row>
    <row r="5" spans="1:16" x14ac:dyDescent="0.2">
      <c r="B5" s="8">
        <v>645558</v>
      </c>
      <c r="C5" s="8" t="s">
        <v>6</v>
      </c>
      <c r="D5" s="8" t="s">
        <v>12</v>
      </c>
      <c r="E5" s="9">
        <v>46148.645243055558</v>
      </c>
      <c r="F5" s="8"/>
      <c r="G5" s="8" t="s">
        <v>273</v>
      </c>
      <c r="H5" s="8">
        <v>790302</v>
      </c>
      <c r="I5" s="8" t="s">
        <v>20</v>
      </c>
      <c r="J5" s="8" t="s">
        <v>59</v>
      </c>
      <c r="K5" s="8">
        <v>1701</v>
      </c>
      <c r="L5" s="8" t="s">
        <v>66</v>
      </c>
      <c r="M5" s="8" t="s">
        <v>309</v>
      </c>
      <c r="N5" s="8" t="s">
        <v>310</v>
      </c>
      <c r="O5">
        <v>5702956</v>
      </c>
      <c r="P5" s="8">
        <v>30</v>
      </c>
    </row>
    <row r="6" spans="1:16" x14ac:dyDescent="0.2">
      <c r="B6" s="8">
        <v>645558</v>
      </c>
      <c r="C6" s="8" t="s">
        <v>6</v>
      </c>
      <c r="D6" s="8" t="s">
        <v>12</v>
      </c>
      <c r="E6" s="9">
        <v>46148.645243055558</v>
      </c>
      <c r="F6" s="8"/>
      <c r="G6" s="8" t="s">
        <v>273</v>
      </c>
      <c r="H6" s="8">
        <v>790303</v>
      </c>
      <c r="I6" s="8" t="s">
        <v>71</v>
      </c>
      <c r="J6" s="8" t="s">
        <v>59</v>
      </c>
      <c r="K6" s="8">
        <v>1699</v>
      </c>
      <c r="L6" s="8" t="s">
        <v>32</v>
      </c>
      <c r="M6" s="8" t="s">
        <v>309</v>
      </c>
      <c r="N6" s="8" t="s">
        <v>310</v>
      </c>
      <c r="O6">
        <v>5703008</v>
      </c>
      <c r="P6" s="8">
        <v>15</v>
      </c>
    </row>
    <row r="7" spans="1:16" x14ac:dyDescent="0.2">
      <c r="B7" s="8">
        <v>645558</v>
      </c>
      <c r="C7" s="8" t="s">
        <v>6</v>
      </c>
      <c r="D7" s="8" t="s">
        <v>12</v>
      </c>
      <c r="E7" s="9">
        <v>46148.645243055558</v>
      </c>
      <c r="F7" s="8"/>
      <c r="G7" s="8" t="s">
        <v>273</v>
      </c>
      <c r="H7" s="8">
        <v>790303</v>
      </c>
      <c r="I7" s="8" t="s">
        <v>71</v>
      </c>
      <c r="J7" s="8" t="s">
        <v>59</v>
      </c>
      <c r="K7" s="8">
        <v>1701</v>
      </c>
      <c r="L7" s="8" t="s">
        <v>66</v>
      </c>
      <c r="M7" s="8" t="s">
        <v>309</v>
      </c>
      <c r="N7" s="8" t="s">
        <v>310</v>
      </c>
      <c r="O7">
        <v>5703009</v>
      </c>
      <c r="P7" s="8">
        <v>30</v>
      </c>
    </row>
    <row r="8" spans="1:16" x14ac:dyDescent="0.2">
      <c r="B8" s="8">
        <v>645558</v>
      </c>
      <c r="C8" s="8" t="s">
        <v>6</v>
      </c>
      <c r="D8" s="8" t="s">
        <v>12</v>
      </c>
      <c r="E8" s="9">
        <v>46148.645243055558</v>
      </c>
      <c r="F8" s="8"/>
      <c r="G8" s="8" t="s">
        <v>273</v>
      </c>
      <c r="H8" s="8">
        <v>790304</v>
      </c>
      <c r="I8" s="8" t="s">
        <v>103</v>
      </c>
      <c r="J8" s="8" t="s">
        <v>59</v>
      </c>
      <c r="K8" s="8">
        <v>1699</v>
      </c>
      <c r="L8" s="8" t="s">
        <v>32</v>
      </c>
      <c r="M8" s="8" t="s">
        <v>309</v>
      </c>
      <c r="N8" s="8" t="s">
        <v>310</v>
      </c>
      <c r="O8">
        <v>5703058</v>
      </c>
      <c r="P8" s="8">
        <v>90</v>
      </c>
    </row>
    <row r="9" spans="1:16" x14ac:dyDescent="0.2">
      <c r="B9" s="8">
        <v>645558</v>
      </c>
      <c r="C9" s="8" t="s">
        <v>6</v>
      </c>
      <c r="D9" s="8" t="s">
        <v>12</v>
      </c>
      <c r="E9" s="9">
        <v>46148.645243055558</v>
      </c>
      <c r="F9" s="8"/>
      <c r="G9" s="8" t="s">
        <v>273</v>
      </c>
      <c r="H9" s="8">
        <v>790304</v>
      </c>
      <c r="I9" s="8" t="s">
        <v>103</v>
      </c>
      <c r="J9" s="8" t="s">
        <v>59</v>
      </c>
      <c r="K9" s="8">
        <v>1701</v>
      </c>
      <c r="L9" s="8" t="s">
        <v>66</v>
      </c>
      <c r="M9" s="8" t="s">
        <v>309</v>
      </c>
      <c r="N9" s="8" t="s">
        <v>310</v>
      </c>
      <c r="O9">
        <v>5703059</v>
      </c>
      <c r="P9" s="8">
        <v>30</v>
      </c>
    </row>
    <row r="10" spans="1:16" x14ac:dyDescent="0.2">
      <c r="B10" s="8">
        <v>645558</v>
      </c>
      <c r="C10" s="8" t="s">
        <v>6</v>
      </c>
      <c r="D10" s="8" t="s">
        <v>12</v>
      </c>
      <c r="E10" s="9">
        <v>46148.645243055558</v>
      </c>
      <c r="F10" s="8"/>
      <c r="G10" s="8" t="s">
        <v>273</v>
      </c>
      <c r="H10" s="8">
        <v>790305</v>
      </c>
      <c r="I10" s="8" t="s">
        <v>131</v>
      </c>
      <c r="J10" s="8" t="s">
        <v>59</v>
      </c>
      <c r="K10" s="8">
        <v>1699</v>
      </c>
      <c r="L10" s="8" t="s">
        <v>32</v>
      </c>
      <c r="M10" s="8" t="s">
        <v>309</v>
      </c>
      <c r="N10" s="8" t="s">
        <v>310</v>
      </c>
      <c r="O10">
        <v>5703154</v>
      </c>
      <c r="P10" s="8">
        <v>15</v>
      </c>
    </row>
    <row r="11" spans="1:16" x14ac:dyDescent="0.2">
      <c r="B11" s="8">
        <v>645558</v>
      </c>
      <c r="C11" s="8" t="s">
        <v>6</v>
      </c>
      <c r="D11" s="8" t="s">
        <v>12</v>
      </c>
      <c r="E11" s="9">
        <v>46148.645243055558</v>
      </c>
      <c r="F11" s="8"/>
      <c r="G11" s="8" t="s">
        <v>273</v>
      </c>
      <c r="H11" s="8">
        <v>790305</v>
      </c>
      <c r="I11" s="8" t="s">
        <v>131</v>
      </c>
      <c r="J11" s="8" t="s">
        <v>59</v>
      </c>
      <c r="K11" s="8">
        <v>1701</v>
      </c>
      <c r="L11" s="8" t="s">
        <v>66</v>
      </c>
      <c r="M11" s="8" t="s">
        <v>309</v>
      </c>
      <c r="N11" s="8" t="s">
        <v>310</v>
      </c>
      <c r="O11">
        <v>5703155</v>
      </c>
      <c r="P11" s="8">
        <v>30</v>
      </c>
    </row>
    <row r="12" spans="1:16" x14ac:dyDescent="0.2">
      <c r="B12" s="8">
        <v>645558</v>
      </c>
      <c r="C12" s="8" t="s">
        <v>6</v>
      </c>
      <c r="D12" s="8" t="s">
        <v>12</v>
      </c>
      <c r="E12" s="9">
        <v>46148.645243055558</v>
      </c>
      <c r="F12" s="8"/>
      <c r="G12" s="8" t="s">
        <v>273</v>
      </c>
      <c r="H12" s="8">
        <v>790306</v>
      </c>
      <c r="I12" s="8" t="s">
        <v>158</v>
      </c>
      <c r="J12" s="8" t="s">
        <v>59</v>
      </c>
      <c r="K12" s="8">
        <v>1699</v>
      </c>
      <c r="L12" s="8" t="s">
        <v>32</v>
      </c>
      <c r="M12" s="8" t="s">
        <v>309</v>
      </c>
      <c r="N12" s="8" t="s">
        <v>310</v>
      </c>
      <c r="O12">
        <v>5703174</v>
      </c>
      <c r="P12" s="8" t="s">
        <v>165</v>
      </c>
    </row>
    <row r="13" spans="1:16" x14ac:dyDescent="0.2">
      <c r="B13" s="8">
        <v>645558</v>
      </c>
      <c r="C13" s="8" t="s">
        <v>6</v>
      </c>
      <c r="D13" s="8" t="s">
        <v>12</v>
      </c>
      <c r="E13" s="9">
        <v>46148.645243055558</v>
      </c>
      <c r="F13" s="8"/>
      <c r="G13" s="8" t="s">
        <v>273</v>
      </c>
      <c r="H13" s="8">
        <v>790306</v>
      </c>
      <c r="I13" s="8" t="s">
        <v>158</v>
      </c>
      <c r="J13" s="8" t="s">
        <v>59</v>
      </c>
      <c r="K13" s="8">
        <v>1701</v>
      </c>
      <c r="L13" s="8" t="s">
        <v>66</v>
      </c>
      <c r="M13" s="8" t="s">
        <v>309</v>
      </c>
      <c r="N13" s="8" t="s">
        <v>310</v>
      </c>
      <c r="O13">
        <v>5703175</v>
      </c>
      <c r="P13" s="8" t="s">
        <v>165</v>
      </c>
    </row>
    <row r="14" spans="1:16" x14ac:dyDescent="0.2">
      <c r="B14" s="8">
        <v>645558</v>
      </c>
      <c r="C14" s="8" t="s">
        <v>6</v>
      </c>
      <c r="D14" s="8" t="s">
        <v>12</v>
      </c>
      <c r="E14" s="9">
        <v>46148.645243055558</v>
      </c>
      <c r="F14" s="8"/>
      <c r="G14" s="8" t="s">
        <v>273</v>
      </c>
      <c r="H14" s="8">
        <v>790307</v>
      </c>
      <c r="I14" s="8" t="s">
        <v>187</v>
      </c>
      <c r="J14" s="8" t="s">
        <v>59</v>
      </c>
      <c r="K14" s="8">
        <v>1699</v>
      </c>
      <c r="L14" s="8" t="s">
        <v>32</v>
      </c>
      <c r="M14" s="8" t="s">
        <v>309</v>
      </c>
      <c r="N14" s="8" t="s">
        <v>310</v>
      </c>
      <c r="O14">
        <v>5703232</v>
      </c>
      <c r="P14" s="8">
        <v>60</v>
      </c>
    </row>
    <row r="15" spans="1:16" x14ac:dyDescent="0.2">
      <c r="B15" s="8">
        <v>645558</v>
      </c>
      <c r="C15" s="8" t="s">
        <v>6</v>
      </c>
      <c r="D15" s="8" t="s">
        <v>12</v>
      </c>
      <c r="E15" s="9">
        <v>46148.645243055558</v>
      </c>
      <c r="F15" s="8"/>
      <c r="G15" s="8" t="s">
        <v>273</v>
      </c>
      <c r="H15" s="8">
        <v>790307</v>
      </c>
      <c r="I15" s="8" t="s">
        <v>187</v>
      </c>
      <c r="J15" s="8" t="s">
        <v>59</v>
      </c>
      <c r="K15" s="8">
        <v>1701</v>
      </c>
      <c r="L15" s="8" t="s">
        <v>66</v>
      </c>
      <c r="M15" s="8" t="s">
        <v>309</v>
      </c>
      <c r="N15" s="8" t="s">
        <v>310</v>
      </c>
      <c r="O15">
        <v>5703233</v>
      </c>
      <c r="P15" s="8">
        <v>30</v>
      </c>
    </row>
    <row r="16" spans="1:16" x14ac:dyDescent="0.2">
      <c r="B16" s="8">
        <v>645690</v>
      </c>
      <c r="C16" s="8" t="s">
        <v>7</v>
      </c>
      <c r="D16" s="8" t="s">
        <v>13</v>
      </c>
      <c r="E16" s="9">
        <v>46149.721134259256</v>
      </c>
      <c r="F16" s="8"/>
      <c r="G16" s="8" t="s">
        <v>273</v>
      </c>
      <c r="H16" s="8">
        <v>790302</v>
      </c>
      <c r="I16" s="8" t="s">
        <v>20</v>
      </c>
      <c r="J16" s="8" t="s">
        <v>59</v>
      </c>
      <c r="K16" s="8">
        <v>1699</v>
      </c>
      <c r="L16" s="8" t="s">
        <v>32</v>
      </c>
      <c r="M16" s="8" t="s">
        <v>309</v>
      </c>
      <c r="N16" s="8" t="s">
        <v>310</v>
      </c>
      <c r="O16">
        <v>5707608</v>
      </c>
      <c r="P16" s="8" t="s">
        <v>60</v>
      </c>
    </row>
    <row r="17" spans="2:16" x14ac:dyDescent="0.2">
      <c r="B17" s="8">
        <v>645690</v>
      </c>
      <c r="C17" s="8" t="s">
        <v>7</v>
      </c>
      <c r="D17" s="8" t="s">
        <v>13</v>
      </c>
      <c r="E17" s="9">
        <v>46149.721134259256</v>
      </c>
      <c r="F17" s="8"/>
      <c r="G17" s="8" t="s">
        <v>273</v>
      </c>
      <c r="H17" s="8">
        <v>790302</v>
      </c>
      <c r="I17" s="8" t="s">
        <v>20</v>
      </c>
      <c r="J17" s="8" t="s">
        <v>59</v>
      </c>
      <c r="K17" s="8">
        <v>1701</v>
      </c>
      <c r="L17" s="8" t="s">
        <v>66</v>
      </c>
      <c r="M17" s="8" t="s">
        <v>309</v>
      </c>
      <c r="N17" s="8" t="s">
        <v>310</v>
      </c>
      <c r="O17">
        <v>5707609</v>
      </c>
      <c r="P17" s="8" t="s">
        <v>67</v>
      </c>
    </row>
    <row r="18" spans="2:16" x14ac:dyDescent="0.2">
      <c r="B18" s="8">
        <v>645690</v>
      </c>
      <c r="C18" s="8" t="s">
        <v>7</v>
      </c>
      <c r="D18" s="8" t="s">
        <v>13</v>
      </c>
      <c r="E18" s="9">
        <v>46149.721134259256</v>
      </c>
      <c r="F18" s="8"/>
      <c r="G18" s="8" t="s">
        <v>273</v>
      </c>
      <c r="H18" s="8">
        <v>790303</v>
      </c>
      <c r="I18" s="8" t="s">
        <v>71</v>
      </c>
      <c r="J18" s="8" t="s">
        <v>59</v>
      </c>
      <c r="K18" s="8">
        <v>1699</v>
      </c>
      <c r="L18" s="8" t="s">
        <v>32</v>
      </c>
      <c r="M18" s="8" t="s">
        <v>309</v>
      </c>
      <c r="N18" s="8" t="s">
        <v>310</v>
      </c>
      <c r="O18">
        <v>5707610</v>
      </c>
      <c r="P18" s="8" t="s">
        <v>97</v>
      </c>
    </row>
    <row r="19" spans="2:16" x14ac:dyDescent="0.2">
      <c r="B19" s="8">
        <v>645690</v>
      </c>
      <c r="C19" s="8" t="s">
        <v>7</v>
      </c>
      <c r="D19" s="8" t="s">
        <v>13</v>
      </c>
      <c r="E19" s="9">
        <v>46149.721134259256</v>
      </c>
      <c r="F19" s="8"/>
      <c r="G19" s="8" t="s">
        <v>273</v>
      </c>
      <c r="H19" s="8">
        <v>790303</v>
      </c>
      <c r="I19" s="8" t="s">
        <v>71</v>
      </c>
      <c r="J19" s="8" t="s">
        <v>59</v>
      </c>
      <c r="K19" s="8">
        <v>1701</v>
      </c>
      <c r="L19" s="8" t="s">
        <v>66</v>
      </c>
      <c r="M19" s="8" t="s">
        <v>309</v>
      </c>
      <c r="N19" s="8" t="s">
        <v>310</v>
      </c>
      <c r="O19">
        <v>5707611</v>
      </c>
      <c r="P19" s="8" t="s">
        <v>67</v>
      </c>
    </row>
    <row r="20" spans="2:16" x14ac:dyDescent="0.2">
      <c r="B20" s="8">
        <v>645690</v>
      </c>
      <c r="C20" s="8" t="s">
        <v>7</v>
      </c>
      <c r="D20" s="8" t="s">
        <v>13</v>
      </c>
      <c r="E20" s="9">
        <v>46149.721134259256</v>
      </c>
      <c r="F20" s="8"/>
      <c r="G20" s="8" t="s">
        <v>273</v>
      </c>
      <c r="H20" s="8">
        <v>790304</v>
      </c>
      <c r="I20" s="8" t="s">
        <v>103</v>
      </c>
      <c r="J20" s="8" t="s">
        <v>59</v>
      </c>
      <c r="K20" s="8">
        <v>1699</v>
      </c>
      <c r="L20" s="8" t="s">
        <v>32</v>
      </c>
      <c r="M20" s="8" t="s">
        <v>309</v>
      </c>
      <c r="N20" s="8" t="s">
        <v>310</v>
      </c>
      <c r="O20">
        <v>5707612</v>
      </c>
      <c r="P20" s="8" t="s">
        <v>60</v>
      </c>
    </row>
    <row r="21" spans="2:16" x14ac:dyDescent="0.2">
      <c r="B21" s="8">
        <v>645690</v>
      </c>
      <c r="C21" s="8" t="s">
        <v>7</v>
      </c>
      <c r="D21" s="8" t="s">
        <v>13</v>
      </c>
      <c r="E21" s="9">
        <v>46149.721134259256</v>
      </c>
      <c r="F21" s="8"/>
      <c r="G21" s="8" t="s">
        <v>273</v>
      </c>
      <c r="H21" s="8">
        <v>790304</v>
      </c>
      <c r="I21" s="8" t="s">
        <v>103</v>
      </c>
      <c r="J21" s="8" t="s">
        <v>59</v>
      </c>
      <c r="K21" s="8">
        <v>1701</v>
      </c>
      <c r="L21" s="8" t="s">
        <v>66</v>
      </c>
      <c r="M21" s="8" t="s">
        <v>309</v>
      </c>
      <c r="N21" s="8" t="s">
        <v>310</v>
      </c>
      <c r="O21">
        <v>5707613</v>
      </c>
      <c r="P21" s="8" t="s">
        <v>67</v>
      </c>
    </row>
    <row r="22" spans="2:16" x14ac:dyDescent="0.2">
      <c r="B22" s="8">
        <v>645690</v>
      </c>
      <c r="C22" s="8" t="s">
        <v>7</v>
      </c>
      <c r="D22" s="8" t="s">
        <v>13</v>
      </c>
      <c r="E22" s="9">
        <v>46149.721134259256</v>
      </c>
      <c r="F22" s="8"/>
      <c r="G22" s="8" t="s">
        <v>273</v>
      </c>
      <c r="H22" s="8">
        <v>790305</v>
      </c>
      <c r="I22" s="8" t="s">
        <v>131</v>
      </c>
      <c r="J22" s="8" t="s">
        <v>59</v>
      </c>
      <c r="K22" s="8">
        <v>1699</v>
      </c>
      <c r="L22" s="8" t="s">
        <v>32</v>
      </c>
      <c r="M22" s="8" t="s">
        <v>309</v>
      </c>
      <c r="N22" s="8" t="s">
        <v>310</v>
      </c>
      <c r="O22">
        <v>5707615</v>
      </c>
      <c r="P22" s="8" t="s">
        <v>60</v>
      </c>
    </row>
    <row r="23" spans="2:16" x14ac:dyDescent="0.2">
      <c r="B23" s="8">
        <v>645690</v>
      </c>
      <c r="C23" s="8" t="s">
        <v>7</v>
      </c>
      <c r="D23" s="8" t="s">
        <v>13</v>
      </c>
      <c r="E23" s="9">
        <v>46149.721134259256</v>
      </c>
      <c r="F23" s="8"/>
      <c r="G23" s="8" t="s">
        <v>273</v>
      </c>
      <c r="H23" s="8">
        <v>790305</v>
      </c>
      <c r="I23" s="8" t="s">
        <v>131</v>
      </c>
      <c r="J23" s="8" t="s">
        <v>59</v>
      </c>
      <c r="K23" s="8">
        <v>1701</v>
      </c>
      <c r="L23" s="8" t="s">
        <v>66</v>
      </c>
      <c r="M23" s="8" t="s">
        <v>309</v>
      </c>
      <c r="N23" s="8" t="s">
        <v>310</v>
      </c>
      <c r="O23">
        <v>5707616</v>
      </c>
      <c r="P23" s="8" t="s">
        <v>67</v>
      </c>
    </row>
    <row r="24" spans="2:16" x14ac:dyDescent="0.2">
      <c r="B24" s="8">
        <v>645690</v>
      </c>
      <c r="C24" s="8" t="s">
        <v>7</v>
      </c>
      <c r="D24" s="8" t="s">
        <v>13</v>
      </c>
      <c r="E24" s="9">
        <v>46149.721134259256</v>
      </c>
      <c r="F24" s="8"/>
      <c r="G24" s="8" t="s">
        <v>273</v>
      </c>
      <c r="H24" s="8">
        <v>790306</v>
      </c>
      <c r="I24" s="8" t="s">
        <v>158</v>
      </c>
      <c r="J24" s="8" t="s">
        <v>59</v>
      </c>
      <c r="K24" s="8">
        <v>1699</v>
      </c>
      <c r="L24" s="8" t="s">
        <v>32</v>
      </c>
      <c r="M24" s="8" t="s">
        <v>309</v>
      </c>
      <c r="N24" s="8" t="s">
        <v>310</v>
      </c>
      <c r="O24">
        <v>5707621</v>
      </c>
      <c r="P24" s="8" t="s">
        <v>182</v>
      </c>
    </row>
    <row r="25" spans="2:16" x14ac:dyDescent="0.2">
      <c r="B25" s="8">
        <v>645690</v>
      </c>
      <c r="C25" s="8" t="s">
        <v>7</v>
      </c>
      <c r="D25" s="8" t="s">
        <v>13</v>
      </c>
      <c r="E25" s="9">
        <v>46149.721134259256</v>
      </c>
      <c r="F25" s="8"/>
      <c r="G25" s="8" t="s">
        <v>273</v>
      </c>
      <c r="H25" s="8">
        <v>790306</v>
      </c>
      <c r="I25" s="8" t="s">
        <v>158</v>
      </c>
      <c r="J25" s="8" t="s">
        <v>59</v>
      </c>
      <c r="K25" s="8">
        <v>1701</v>
      </c>
      <c r="L25" s="8" t="s">
        <v>66</v>
      </c>
      <c r="M25" s="8" t="s">
        <v>309</v>
      </c>
      <c r="N25" s="8" t="s">
        <v>310</v>
      </c>
      <c r="O25">
        <v>5707622</v>
      </c>
      <c r="P25" s="8" t="s">
        <v>67</v>
      </c>
    </row>
    <row r="26" spans="2:16" x14ac:dyDescent="0.2">
      <c r="B26" s="8">
        <v>645690</v>
      </c>
      <c r="C26" s="8" t="s">
        <v>7</v>
      </c>
      <c r="D26" s="8" t="s">
        <v>13</v>
      </c>
      <c r="E26" s="9">
        <v>46149.721134259256</v>
      </c>
      <c r="F26" s="8"/>
      <c r="G26" s="8" t="s">
        <v>273</v>
      </c>
      <c r="H26" s="8">
        <v>790307</v>
      </c>
      <c r="I26" s="8" t="s">
        <v>187</v>
      </c>
      <c r="J26" s="8" t="s">
        <v>59</v>
      </c>
      <c r="K26" s="8">
        <v>1699</v>
      </c>
      <c r="L26" s="8" t="s">
        <v>32</v>
      </c>
      <c r="M26" s="8" t="s">
        <v>309</v>
      </c>
      <c r="N26" s="8" t="s">
        <v>310</v>
      </c>
      <c r="O26">
        <v>5707640</v>
      </c>
      <c r="P26" s="8" t="s">
        <v>212</v>
      </c>
    </row>
    <row r="27" spans="2:16" x14ac:dyDescent="0.2">
      <c r="B27" s="8">
        <v>645690</v>
      </c>
      <c r="C27" s="8" t="s">
        <v>7</v>
      </c>
      <c r="D27" s="8" t="s">
        <v>13</v>
      </c>
      <c r="E27" s="9">
        <v>46149.721134259256</v>
      </c>
      <c r="F27" s="8"/>
      <c r="G27" s="8" t="s">
        <v>273</v>
      </c>
      <c r="H27" s="8">
        <v>790307</v>
      </c>
      <c r="I27" s="8" t="s">
        <v>187</v>
      </c>
      <c r="J27" s="8" t="s">
        <v>59</v>
      </c>
      <c r="K27" s="8">
        <v>1701</v>
      </c>
      <c r="L27" s="8" t="s">
        <v>66</v>
      </c>
      <c r="M27" s="8" t="s">
        <v>309</v>
      </c>
      <c r="N27" s="8" t="s">
        <v>310</v>
      </c>
      <c r="O27">
        <v>5707641</v>
      </c>
      <c r="P27" s="8" t="s">
        <v>67</v>
      </c>
    </row>
    <row r="28" spans="2:16" x14ac:dyDescent="0.2">
      <c r="B28" s="8">
        <v>645750</v>
      </c>
      <c r="C28" s="8" t="s">
        <v>8</v>
      </c>
      <c r="D28" s="8" t="s">
        <v>14</v>
      </c>
      <c r="E28" s="9">
        <v>46149.667060185187</v>
      </c>
      <c r="F28" s="8"/>
      <c r="G28" s="8" t="s">
        <v>273</v>
      </c>
      <c r="H28" s="8">
        <v>790302</v>
      </c>
      <c r="I28" s="8" t="s">
        <v>20</v>
      </c>
      <c r="J28" s="8" t="s">
        <v>59</v>
      </c>
      <c r="K28" s="8">
        <v>1699</v>
      </c>
      <c r="L28" s="8" t="s">
        <v>32</v>
      </c>
      <c r="M28" s="8" t="s">
        <v>309</v>
      </c>
      <c r="N28" s="8" t="s">
        <v>310</v>
      </c>
      <c r="O28">
        <v>5706970</v>
      </c>
      <c r="P28" s="8" t="s">
        <v>61</v>
      </c>
    </row>
    <row r="29" spans="2:16" x14ac:dyDescent="0.2">
      <c r="B29" s="8">
        <v>645750</v>
      </c>
      <c r="C29" s="8" t="s">
        <v>8</v>
      </c>
      <c r="D29" s="8" t="s">
        <v>14</v>
      </c>
      <c r="E29" s="9">
        <v>46149.667060185187</v>
      </c>
      <c r="F29" s="8"/>
      <c r="G29" s="8" t="s">
        <v>273</v>
      </c>
      <c r="H29" s="8">
        <v>790302</v>
      </c>
      <c r="I29" s="8" t="s">
        <v>20</v>
      </c>
      <c r="J29" s="8" t="s">
        <v>59</v>
      </c>
      <c r="K29" s="8">
        <v>1701</v>
      </c>
      <c r="L29" s="8" t="s">
        <v>66</v>
      </c>
      <c r="M29" s="8" t="s">
        <v>309</v>
      </c>
      <c r="N29" s="8" t="s">
        <v>310</v>
      </c>
      <c r="O29">
        <v>5706971</v>
      </c>
      <c r="P29" s="8" t="s">
        <v>68</v>
      </c>
    </row>
    <row r="30" spans="2:16" x14ac:dyDescent="0.2">
      <c r="B30" s="8">
        <v>645750</v>
      </c>
      <c r="C30" s="8" t="s">
        <v>8</v>
      </c>
      <c r="D30" s="8" t="s">
        <v>14</v>
      </c>
      <c r="E30" s="9">
        <v>46149.667060185187</v>
      </c>
      <c r="F30" s="8"/>
      <c r="G30" s="8" t="s">
        <v>273</v>
      </c>
      <c r="H30" s="8">
        <v>790303</v>
      </c>
      <c r="I30" s="8" t="s">
        <v>71</v>
      </c>
      <c r="J30" s="8" t="s">
        <v>59</v>
      </c>
      <c r="K30" s="8">
        <v>1699</v>
      </c>
      <c r="L30" s="8" t="s">
        <v>32</v>
      </c>
      <c r="M30" s="8" t="s">
        <v>309</v>
      </c>
      <c r="N30" s="8" t="s">
        <v>310</v>
      </c>
      <c r="O30">
        <v>5706976</v>
      </c>
      <c r="P30" s="8" t="s">
        <v>98</v>
      </c>
    </row>
    <row r="31" spans="2:16" x14ac:dyDescent="0.2">
      <c r="B31" s="8">
        <v>645750</v>
      </c>
      <c r="C31" s="8" t="s">
        <v>8</v>
      </c>
      <c r="D31" s="8" t="s">
        <v>14</v>
      </c>
      <c r="E31" s="9">
        <v>46149.667060185187</v>
      </c>
      <c r="F31" s="8"/>
      <c r="G31" s="8" t="s">
        <v>273</v>
      </c>
      <c r="H31" s="8">
        <v>790303</v>
      </c>
      <c r="I31" s="8" t="s">
        <v>71</v>
      </c>
      <c r="J31" s="8" t="s">
        <v>59</v>
      </c>
      <c r="K31" s="8">
        <v>1701</v>
      </c>
      <c r="L31" s="8" t="s">
        <v>66</v>
      </c>
      <c r="M31" s="8" t="s">
        <v>309</v>
      </c>
      <c r="N31" s="8" t="s">
        <v>310</v>
      </c>
      <c r="O31">
        <v>5706977</v>
      </c>
      <c r="P31" s="8" t="s">
        <v>68</v>
      </c>
    </row>
    <row r="32" spans="2:16" x14ac:dyDescent="0.2">
      <c r="B32" s="8">
        <v>645750</v>
      </c>
      <c r="C32" s="8" t="s">
        <v>8</v>
      </c>
      <c r="D32" s="8" t="s">
        <v>14</v>
      </c>
      <c r="E32" s="9">
        <v>46149.667060185187</v>
      </c>
      <c r="F32" s="8"/>
      <c r="G32" s="8" t="s">
        <v>273</v>
      </c>
      <c r="H32" s="8">
        <v>790304</v>
      </c>
      <c r="I32" s="8" t="s">
        <v>103</v>
      </c>
      <c r="J32" s="8" t="s">
        <v>59</v>
      </c>
      <c r="K32" s="8">
        <v>1699</v>
      </c>
      <c r="L32" s="8" t="s">
        <v>32</v>
      </c>
      <c r="M32" s="8" t="s">
        <v>309</v>
      </c>
      <c r="N32" s="8" t="s">
        <v>310</v>
      </c>
      <c r="O32">
        <v>5706981</v>
      </c>
      <c r="P32" s="8" t="s">
        <v>61</v>
      </c>
    </row>
    <row r="33" spans="2:16" x14ac:dyDescent="0.2">
      <c r="B33" s="8">
        <v>645750</v>
      </c>
      <c r="C33" s="8" t="s">
        <v>8</v>
      </c>
      <c r="D33" s="8" t="s">
        <v>14</v>
      </c>
      <c r="E33" s="9">
        <v>46149.667060185187</v>
      </c>
      <c r="F33" s="8"/>
      <c r="G33" s="8" t="s">
        <v>273</v>
      </c>
      <c r="H33" s="8">
        <v>790304</v>
      </c>
      <c r="I33" s="8" t="s">
        <v>103</v>
      </c>
      <c r="J33" s="8" t="s">
        <v>59</v>
      </c>
      <c r="K33" s="8">
        <v>1701</v>
      </c>
      <c r="L33" s="8" t="s">
        <v>66</v>
      </c>
      <c r="M33" s="8" t="s">
        <v>309</v>
      </c>
      <c r="N33" s="8" t="s">
        <v>310</v>
      </c>
      <c r="O33">
        <v>5706982</v>
      </c>
      <c r="P33" s="8" t="s">
        <v>68</v>
      </c>
    </row>
    <row r="34" spans="2:16" x14ac:dyDescent="0.2">
      <c r="B34" s="8">
        <v>645750</v>
      </c>
      <c r="C34" s="8" t="s">
        <v>8</v>
      </c>
      <c r="D34" s="8" t="s">
        <v>14</v>
      </c>
      <c r="E34" s="9">
        <v>46149.667060185187</v>
      </c>
      <c r="F34" s="8"/>
      <c r="G34" s="8" t="s">
        <v>273</v>
      </c>
      <c r="H34" s="8">
        <v>790305</v>
      </c>
      <c r="I34" s="8" t="s">
        <v>131</v>
      </c>
      <c r="J34" s="8" t="s">
        <v>59</v>
      </c>
      <c r="K34" s="8">
        <v>1699</v>
      </c>
      <c r="L34" s="8" t="s">
        <v>32</v>
      </c>
      <c r="M34" s="8" t="s">
        <v>309</v>
      </c>
      <c r="N34" s="8" t="s">
        <v>310</v>
      </c>
      <c r="O34">
        <v>5706985</v>
      </c>
      <c r="P34" s="8" t="s">
        <v>61</v>
      </c>
    </row>
    <row r="35" spans="2:16" x14ac:dyDescent="0.2">
      <c r="B35" s="8">
        <v>645750</v>
      </c>
      <c r="C35" s="8" t="s">
        <v>8</v>
      </c>
      <c r="D35" s="8" t="s">
        <v>14</v>
      </c>
      <c r="E35" s="9">
        <v>46149.667060185187</v>
      </c>
      <c r="F35" s="8"/>
      <c r="G35" s="8" t="s">
        <v>273</v>
      </c>
      <c r="H35" s="8">
        <v>790305</v>
      </c>
      <c r="I35" s="8" t="s">
        <v>131</v>
      </c>
      <c r="J35" s="8" t="s">
        <v>59</v>
      </c>
      <c r="K35" s="8">
        <v>1701</v>
      </c>
      <c r="L35" s="8" t="s">
        <v>66</v>
      </c>
      <c r="M35" s="8" t="s">
        <v>309</v>
      </c>
      <c r="N35" s="8" t="s">
        <v>310</v>
      </c>
      <c r="O35">
        <v>5706986</v>
      </c>
      <c r="P35" s="8" t="s">
        <v>68</v>
      </c>
    </row>
    <row r="36" spans="2:16" x14ac:dyDescent="0.2">
      <c r="B36" s="8">
        <v>645750</v>
      </c>
      <c r="C36" s="8" t="s">
        <v>8</v>
      </c>
      <c r="D36" s="8" t="s">
        <v>14</v>
      </c>
      <c r="E36" s="9">
        <v>46149.667060185187</v>
      </c>
      <c r="F36" s="8"/>
      <c r="G36" s="8" t="s">
        <v>273</v>
      </c>
      <c r="H36" s="8">
        <v>790306</v>
      </c>
      <c r="I36" s="8" t="s">
        <v>158</v>
      </c>
      <c r="J36" s="8" t="s">
        <v>59</v>
      </c>
      <c r="K36" s="8">
        <v>1699</v>
      </c>
      <c r="L36" s="8" t="s">
        <v>32</v>
      </c>
      <c r="M36" s="8" t="s">
        <v>309</v>
      </c>
      <c r="N36" s="8" t="s">
        <v>310</v>
      </c>
      <c r="O36">
        <v>5706983</v>
      </c>
      <c r="P36" s="8" t="s">
        <v>183</v>
      </c>
    </row>
    <row r="37" spans="2:16" x14ac:dyDescent="0.2">
      <c r="B37" s="8">
        <v>645750</v>
      </c>
      <c r="C37" s="8" t="s">
        <v>8</v>
      </c>
      <c r="D37" s="8" t="s">
        <v>14</v>
      </c>
      <c r="E37" s="9">
        <v>46149.667060185187</v>
      </c>
      <c r="F37" s="8"/>
      <c r="G37" s="8" t="s">
        <v>273</v>
      </c>
      <c r="H37" s="8">
        <v>790306</v>
      </c>
      <c r="I37" s="8" t="s">
        <v>158</v>
      </c>
      <c r="J37" s="8" t="s">
        <v>59</v>
      </c>
      <c r="K37" s="8">
        <v>1701</v>
      </c>
      <c r="L37" s="8" t="s">
        <v>66</v>
      </c>
      <c r="M37" s="8" t="s">
        <v>309</v>
      </c>
      <c r="N37" s="8" t="s">
        <v>310</v>
      </c>
      <c r="O37">
        <v>5706984</v>
      </c>
      <c r="P37" s="8" t="s">
        <v>68</v>
      </c>
    </row>
    <row r="38" spans="2:16" x14ac:dyDescent="0.2">
      <c r="B38" s="8">
        <v>645750</v>
      </c>
      <c r="C38" s="8" t="s">
        <v>8</v>
      </c>
      <c r="D38" s="8" t="s">
        <v>14</v>
      </c>
      <c r="E38" s="9">
        <v>46149.667060185187</v>
      </c>
      <c r="F38" s="8"/>
      <c r="G38" s="8" t="s">
        <v>273</v>
      </c>
      <c r="H38" s="8">
        <v>790307</v>
      </c>
      <c r="I38" s="8" t="s">
        <v>187</v>
      </c>
      <c r="J38" s="8" t="s">
        <v>59</v>
      </c>
      <c r="K38" s="8">
        <v>1699</v>
      </c>
      <c r="L38" s="8" t="s">
        <v>32</v>
      </c>
      <c r="M38" s="8" t="s">
        <v>309</v>
      </c>
      <c r="N38" s="8" t="s">
        <v>310</v>
      </c>
      <c r="O38">
        <v>5706987</v>
      </c>
      <c r="P38" s="8" t="s">
        <v>183</v>
      </c>
    </row>
    <row r="39" spans="2:16" x14ac:dyDescent="0.2">
      <c r="B39" s="8">
        <v>645750</v>
      </c>
      <c r="C39" s="8" t="s">
        <v>8</v>
      </c>
      <c r="D39" s="8" t="s">
        <v>14</v>
      </c>
      <c r="E39" s="9">
        <v>46149.667060185187</v>
      </c>
      <c r="F39" s="8"/>
      <c r="G39" s="8" t="s">
        <v>273</v>
      </c>
      <c r="H39" s="8">
        <v>790307</v>
      </c>
      <c r="I39" s="8" t="s">
        <v>187</v>
      </c>
      <c r="J39" s="8" t="s">
        <v>59</v>
      </c>
      <c r="K39" s="8">
        <v>1701</v>
      </c>
      <c r="L39" s="8" t="s">
        <v>66</v>
      </c>
      <c r="M39" s="8" t="s">
        <v>309</v>
      </c>
      <c r="N39" s="8" t="s">
        <v>310</v>
      </c>
      <c r="O39">
        <v>5706988</v>
      </c>
      <c r="P39" s="8" t="s">
        <v>68</v>
      </c>
    </row>
    <row r="40" spans="2:16" x14ac:dyDescent="0.2">
      <c r="B40" s="8">
        <v>645676</v>
      </c>
      <c r="C40" s="8" t="s">
        <v>9</v>
      </c>
      <c r="D40" s="8" t="s">
        <v>15</v>
      </c>
      <c r="E40" s="9">
        <v>46150.606481481482</v>
      </c>
      <c r="F40" s="8"/>
      <c r="G40" s="8" t="s">
        <v>273</v>
      </c>
      <c r="H40" s="8">
        <v>790302</v>
      </c>
      <c r="I40" s="8" t="s">
        <v>20</v>
      </c>
      <c r="J40" s="8" t="s">
        <v>59</v>
      </c>
      <c r="K40" s="8">
        <v>1699</v>
      </c>
      <c r="L40" s="8" t="s">
        <v>32</v>
      </c>
      <c r="M40" s="8" t="s">
        <v>309</v>
      </c>
      <c r="N40" s="8" t="s">
        <v>310</v>
      </c>
      <c r="O40">
        <v>5710052</v>
      </c>
      <c r="P40" s="8" t="s">
        <v>62</v>
      </c>
    </row>
    <row r="41" spans="2:16" x14ac:dyDescent="0.2">
      <c r="B41" s="8">
        <v>645676</v>
      </c>
      <c r="C41" s="8" t="s">
        <v>9</v>
      </c>
      <c r="D41" s="8" t="s">
        <v>15</v>
      </c>
      <c r="E41" s="9">
        <v>46150.606481481482</v>
      </c>
      <c r="F41" s="8"/>
      <c r="G41" s="8" t="s">
        <v>273</v>
      </c>
      <c r="H41" s="8">
        <v>790302</v>
      </c>
      <c r="I41" s="8" t="s">
        <v>20</v>
      </c>
      <c r="J41" s="8" t="s">
        <v>59</v>
      </c>
      <c r="K41" s="8">
        <v>1701</v>
      </c>
      <c r="L41" s="8" t="s">
        <v>66</v>
      </c>
      <c r="M41" s="8" t="s">
        <v>309</v>
      </c>
      <c r="N41" s="8" t="s">
        <v>310</v>
      </c>
      <c r="O41">
        <v>5710053</v>
      </c>
      <c r="P41" s="8" t="s">
        <v>68</v>
      </c>
    </row>
    <row r="42" spans="2:16" x14ac:dyDescent="0.2">
      <c r="B42" s="8">
        <v>645676</v>
      </c>
      <c r="C42" s="8" t="s">
        <v>9</v>
      </c>
      <c r="D42" s="8" t="s">
        <v>15</v>
      </c>
      <c r="E42" s="9">
        <v>46150.606481481482</v>
      </c>
      <c r="F42" s="8"/>
      <c r="G42" s="8" t="s">
        <v>273</v>
      </c>
      <c r="H42" s="8">
        <v>790303</v>
      </c>
      <c r="I42" s="8" t="s">
        <v>71</v>
      </c>
      <c r="J42" s="8" t="s">
        <v>59</v>
      </c>
      <c r="K42" s="8">
        <v>1699</v>
      </c>
      <c r="L42" s="8" t="s">
        <v>32</v>
      </c>
      <c r="M42" s="8" t="s">
        <v>309</v>
      </c>
      <c r="N42" s="8" t="s">
        <v>310</v>
      </c>
      <c r="O42">
        <v>5710054</v>
      </c>
      <c r="P42" s="8" t="s">
        <v>99</v>
      </c>
    </row>
    <row r="43" spans="2:16" x14ac:dyDescent="0.2">
      <c r="B43" s="8">
        <v>645676</v>
      </c>
      <c r="C43" s="8" t="s">
        <v>9</v>
      </c>
      <c r="D43" s="8" t="s">
        <v>15</v>
      </c>
      <c r="E43" s="9">
        <v>46150.606481481482</v>
      </c>
      <c r="F43" s="8"/>
      <c r="G43" s="8" t="s">
        <v>273</v>
      </c>
      <c r="H43" s="8">
        <v>790303</v>
      </c>
      <c r="I43" s="8" t="s">
        <v>71</v>
      </c>
      <c r="J43" s="8" t="s">
        <v>59</v>
      </c>
      <c r="K43" s="8">
        <v>1701</v>
      </c>
      <c r="L43" s="8" t="s">
        <v>66</v>
      </c>
      <c r="M43" s="8" t="s">
        <v>309</v>
      </c>
      <c r="N43" s="8" t="s">
        <v>310</v>
      </c>
      <c r="O43">
        <v>5710055</v>
      </c>
      <c r="P43" s="8" t="s">
        <v>68</v>
      </c>
    </row>
    <row r="44" spans="2:16" x14ac:dyDescent="0.2">
      <c r="B44" s="8">
        <v>645676</v>
      </c>
      <c r="C44" s="8" t="s">
        <v>9</v>
      </c>
      <c r="D44" s="8" t="s">
        <v>15</v>
      </c>
      <c r="E44" s="9">
        <v>46150.606481481482</v>
      </c>
      <c r="F44" s="8"/>
      <c r="G44" s="8" t="s">
        <v>273</v>
      </c>
      <c r="H44" s="8">
        <v>790304</v>
      </c>
      <c r="I44" s="8" t="s">
        <v>103</v>
      </c>
      <c r="J44" s="8" t="s">
        <v>59</v>
      </c>
      <c r="K44" s="8">
        <v>1699</v>
      </c>
      <c r="L44" s="8" t="s">
        <v>32</v>
      </c>
      <c r="M44" s="8" t="s">
        <v>309</v>
      </c>
      <c r="N44" s="8" t="s">
        <v>310</v>
      </c>
      <c r="O44">
        <v>5710056</v>
      </c>
      <c r="P44" s="8" t="s">
        <v>128</v>
      </c>
    </row>
    <row r="45" spans="2:16" x14ac:dyDescent="0.2">
      <c r="B45" s="8">
        <v>645676</v>
      </c>
      <c r="C45" s="8" t="s">
        <v>9</v>
      </c>
      <c r="D45" s="8" t="s">
        <v>15</v>
      </c>
      <c r="E45" s="9">
        <v>46150.606481481482</v>
      </c>
      <c r="F45" s="8"/>
      <c r="G45" s="8" t="s">
        <v>273</v>
      </c>
      <c r="H45" s="8">
        <v>790304</v>
      </c>
      <c r="I45" s="8" t="s">
        <v>103</v>
      </c>
      <c r="J45" s="8" t="s">
        <v>59</v>
      </c>
      <c r="K45" s="8">
        <v>1701</v>
      </c>
      <c r="L45" s="8" t="s">
        <v>66</v>
      </c>
      <c r="M45" s="8" t="s">
        <v>309</v>
      </c>
      <c r="N45" s="8" t="s">
        <v>310</v>
      </c>
      <c r="O45">
        <v>5710057</v>
      </c>
      <c r="P45" s="8" t="s">
        <v>68</v>
      </c>
    </row>
    <row r="46" spans="2:16" x14ac:dyDescent="0.2">
      <c r="B46" s="8">
        <v>645676</v>
      </c>
      <c r="C46" s="8" t="s">
        <v>9</v>
      </c>
      <c r="D46" s="8" t="s">
        <v>15</v>
      </c>
      <c r="E46" s="9">
        <v>46150.606481481482</v>
      </c>
      <c r="F46" s="8"/>
      <c r="G46" s="8" t="s">
        <v>273</v>
      </c>
      <c r="H46" s="8">
        <v>790305</v>
      </c>
      <c r="I46" s="8" t="s">
        <v>131</v>
      </c>
      <c r="J46" s="8" t="s">
        <v>59</v>
      </c>
      <c r="K46" s="8">
        <v>1699</v>
      </c>
      <c r="L46" s="8" t="s">
        <v>32</v>
      </c>
      <c r="M46" s="8" t="s">
        <v>309</v>
      </c>
      <c r="N46" s="8" t="s">
        <v>310</v>
      </c>
      <c r="O46">
        <v>5710058</v>
      </c>
      <c r="P46" s="8" t="s">
        <v>99</v>
      </c>
    </row>
    <row r="47" spans="2:16" x14ac:dyDescent="0.2">
      <c r="B47" s="8">
        <v>645676</v>
      </c>
      <c r="C47" s="8" t="s">
        <v>9</v>
      </c>
      <c r="D47" s="8" t="s">
        <v>15</v>
      </c>
      <c r="E47" s="9">
        <v>46150.606481481482</v>
      </c>
      <c r="F47" s="8"/>
      <c r="G47" s="8" t="s">
        <v>273</v>
      </c>
      <c r="H47" s="8">
        <v>790305</v>
      </c>
      <c r="I47" s="8" t="s">
        <v>131</v>
      </c>
      <c r="J47" s="8" t="s">
        <v>59</v>
      </c>
      <c r="K47" s="8">
        <v>1701</v>
      </c>
      <c r="L47" s="8" t="s">
        <v>66</v>
      </c>
      <c r="M47" s="8" t="s">
        <v>309</v>
      </c>
      <c r="N47" s="8" t="s">
        <v>310</v>
      </c>
      <c r="O47">
        <v>5710059</v>
      </c>
      <c r="P47" s="8" t="s">
        <v>68</v>
      </c>
    </row>
    <row r="48" spans="2:16" x14ac:dyDescent="0.2">
      <c r="B48" s="8">
        <v>645676</v>
      </c>
      <c r="C48" s="8" t="s">
        <v>9</v>
      </c>
      <c r="D48" s="8" t="s">
        <v>15</v>
      </c>
      <c r="E48" s="9">
        <v>46150.606481481482</v>
      </c>
      <c r="F48" s="8"/>
      <c r="G48" s="8" t="s">
        <v>273</v>
      </c>
      <c r="H48" s="8">
        <v>790306</v>
      </c>
      <c r="I48" s="8" t="s">
        <v>158</v>
      </c>
      <c r="J48" s="8" t="s">
        <v>59</v>
      </c>
      <c r="K48" s="8">
        <v>1699</v>
      </c>
      <c r="L48" s="8" t="s">
        <v>32</v>
      </c>
      <c r="M48" s="8" t="s">
        <v>309</v>
      </c>
      <c r="N48" s="8" t="s">
        <v>310</v>
      </c>
      <c r="O48">
        <v>5710060</v>
      </c>
      <c r="P48" s="8" t="s">
        <v>184</v>
      </c>
    </row>
    <row r="49" spans="2:16" x14ac:dyDescent="0.2">
      <c r="B49" s="8">
        <v>645676</v>
      </c>
      <c r="C49" s="8" t="s">
        <v>9</v>
      </c>
      <c r="D49" s="8" t="s">
        <v>15</v>
      </c>
      <c r="E49" s="9">
        <v>46150.606481481482</v>
      </c>
      <c r="F49" s="8"/>
      <c r="G49" s="8" t="s">
        <v>273</v>
      </c>
      <c r="H49" s="8">
        <v>790306</v>
      </c>
      <c r="I49" s="8" t="s">
        <v>158</v>
      </c>
      <c r="J49" s="8" t="s">
        <v>59</v>
      </c>
      <c r="K49" s="8">
        <v>1701</v>
      </c>
      <c r="L49" s="8" t="s">
        <v>66</v>
      </c>
      <c r="M49" s="8" t="s">
        <v>309</v>
      </c>
      <c r="N49" s="8" t="s">
        <v>310</v>
      </c>
      <c r="O49">
        <v>5710061</v>
      </c>
      <c r="P49" s="8" t="s">
        <v>68</v>
      </c>
    </row>
    <row r="50" spans="2:16" x14ac:dyDescent="0.2">
      <c r="B50" s="8">
        <v>645676</v>
      </c>
      <c r="C50" s="8" t="s">
        <v>9</v>
      </c>
      <c r="D50" s="8" t="s">
        <v>15</v>
      </c>
      <c r="E50" s="9">
        <v>46150.606481481482</v>
      </c>
      <c r="F50" s="8"/>
      <c r="G50" s="8" t="s">
        <v>273</v>
      </c>
      <c r="H50" s="8">
        <v>790307</v>
      </c>
      <c r="I50" s="8" t="s">
        <v>187</v>
      </c>
      <c r="J50" s="8" t="s">
        <v>59</v>
      </c>
      <c r="K50" s="8">
        <v>1699</v>
      </c>
      <c r="L50" s="8" t="s">
        <v>32</v>
      </c>
      <c r="M50" s="8" t="s">
        <v>309</v>
      </c>
      <c r="N50" s="8" t="s">
        <v>310</v>
      </c>
      <c r="O50">
        <v>5710062</v>
      </c>
      <c r="P50" s="8" t="s">
        <v>99</v>
      </c>
    </row>
    <row r="51" spans="2:16" x14ac:dyDescent="0.2">
      <c r="B51" s="8">
        <v>645676</v>
      </c>
      <c r="C51" s="8" t="s">
        <v>9</v>
      </c>
      <c r="D51" s="8" t="s">
        <v>15</v>
      </c>
      <c r="E51" s="9">
        <v>46150.606481481482</v>
      </c>
      <c r="F51" s="8"/>
      <c r="G51" s="8" t="s">
        <v>273</v>
      </c>
      <c r="H51" s="8">
        <v>790307</v>
      </c>
      <c r="I51" s="8" t="s">
        <v>187</v>
      </c>
      <c r="J51" s="8" t="s">
        <v>59</v>
      </c>
      <c r="K51" s="8">
        <v>1701</v>
      </c>
      <c r="L51" s="8" t="s">
        <v>66</v>
      </c>
      <c r="M51" s="8" t="s">
        <v>309</v>
      </c>
      <c r="N51" s="8" t="s">
        <v>310</v>
      </c>
      <c r="O51">
        <v>5710063</v>
      </c>
      <c r="P51" s="8" t="s">
        <v>68</v>
      </c>
    </row>
    <row r="52" spans="2:16" x14ac:dyDescent="0.2">
      <c r="B52" s="8">
        <v>645345</v>
      </c>
      <c r="C52" s="8" t="s">
        <v>10</v>
      </c>
      <c r="D52" s="8" t="s">
        <v>16</v>
      </c>
      <c r="E52" s="9">
        <v>46148.602534722224</v>
      </c>
      <c r="F52" s="8"/>
      <c r="G52" s="8" t="s">
        <v>273</v>
      </c>
      <c r="H52" s="8">
        <v>790302</v>
      </c>
      <c r="I52" s="8" t="s">
        <v>20</v>
      </c>
      <c r="J52" s="8" t="s">
        <v>59</v>
      </c>
      <c r="K52" s="8">
        <v>1699</v>
      </c>
      <c r="L52" s="8" t="s">
        <v>32</v>
      </c>
      <c r="M52" s="8" t="s">
        <v>309</v>
      </c>
      <c r="N52" s="8" t="s">
        <v>310</v>
      </c>
      <c r="O52">
        <v>5700951</v>
      </c>
      <c r="P52" s="8" t="s">
        <v>63</v>
      </c>
    </row>
    <row r="53" spans="2:16" x14ac:dyDescent="0.2">
      <c r="B53" s="8">
        <v>645345</v>
      </c>
      <c r="C53" s="8" t="s">
        <v>10</v>
      </c>
      <c r="D53" s="8" t="s">
        <v>16</v>
      </c>
      <c r="E53" s="9">
        <v>46148.602534722224</v>
      </c>
      <c r="F53" s="8"/>
      <c r="G53" s="8" t="s">
        <v>273</v>
      </c>
      <c r="H53" s="8">
        <v>790302</v>
      </c>
      <c r="I53" s="8" t="s">
        <v>20</v>
      </c>
      <c r="J53" s="8" t="s">
        <v>59</v>
      </c>
      <c r="K53" s="8">
        <v>1701</v>
      </c>
      <c r="L53" s="8" t="s">
        <v>66</v>
      </c>
      <c r="M53" s="8" t="s">
        <v>309</v>
      </c>
      <c r="N53" s="8" t="s">
        <v>310</v>
      </c>
      <c r="O53">
        <v>5700952</v>
      </c>
      <c r="P53" s="8" t="s">
        <v>69</v>
      </c>
    </row>
    <row r="54" spans="2:16" x14ac:dyDescent="0.2">
      <c r="B54" s="8">
        <v>645345</v>
      </c>
      <c r="C54" s="8" t="s">
        <v>10</v>
      </c>
      <c r="D54" s="8" t="s">
        <v>16</v>
      </c>
      <c r="E54" s="9">
        <v>46148.602534722224</v>
      </c>
      <c r="F54" s="8"/>
      <c r="G54" s="8" t="s">
        <v>273</v>
      </c>
      <c r="H54" s="8">
        <v>790303</v>
      </c>
      <c r="I54" s="8" t="s">
        <v>71</v>
      </c>
      <c r="J54" s="8" t="s">
        <v>59</v>
      </c>
      <c r="K54" s="8">
        <v>1699</v>
      </c>
      <c r="L54" s="8" t="s">
        <v>32</v>
      </c>
      <c r="M54" s="8" t="s">
        <v>309</v>
      </c>
      <c r="N54" s="8" t="s">
        <v>310</v>
      </c>
      <c r="O54">
        <v>5702792</v>
      </c>
      <c r="P54" s="8" t="s">
        <v>63</v>
      </c>
    </row>
    <row r="55" spans="2:16" x14ac:dyDescent="0.2">
      <c r="B55" s="8">
        <v>645345</v>
      </c>
      <c r="C55" s="8" t="s">
        <v>10</v>
      </c>
      <c r="D55" s="8" t="s">
        <v>16</v>
      </c>
      <c r="E55" s="9">
        <v>46148.602534722224</v>
      </c>
      <c r="F55" s="8"/>
      <c r="G55" s="8" t="s">
        <v>273</v>
      </c>
      <c r="H55" s="8">
        <v>790303</v>
      </c>
      <c r="I55" s="8" t="s">
        <v>71</v>
      </c>
      <c r="J55" s="8" t="s">
        <v>59</v>
      </c>
      <c r="K55" s="8">
        <v>1701</v>
      </c>
      <c r="L55" s="8" t="s">
        <v>66</v>
      </c>
      <c r="M55" s="8" t="s">
        <v>309</v>
      </c>
      <c r="N55" s="8" t="s">
        <v>310</v>
      </c>
      <c r="O55">
        <v>5702793</v>
      </c>
      <c r="P55" s="8" t="s">
        <v>69</v>
      </c>
    </row>
    <row r="56" spans="2:16" x14ac:dyDescent="0.2">
      <c r="B56" s="8">
        <v>645345</v>
      </c>
      <c r="C56" s="8" t="s">
        <v>10</v>
      </c>
      <c r="D56" s="8" t="s">
        <v>16</v>
      </c>
      <c r="E56" s="9">
        <v>46148.602534722224</v>
      </c>
      <c r="F56" s="8"/>
      <c r="G56" s="8" t="s">
        <v>273</v>
      </c>
      <c r="H56" s="8">
        <v>790304</v>
      </c>
      <c r="I56" s="8" t="s">
        <v>103</v>
      </c>
      <c r="J56" s="8" t="s">
        <v>59</v>
      </c>
      <c r="K56" s="8">
        <v>1699</v>
      </c>
      <c r="L56" s="8" t="s">
        <v>32</v>
      </c>
      <c r="M56" s="8" t="s">
        <v>309</v>
      </c>
      <c r="N56" s="8" t="s">
        <v>310</v>
      </c>
      <c r="O56">
        <v>5702794</v>
      </c>
      <c r="P56" s="8" t="s">
        <v>63</v>
      </c>
    </row>
    <row r="57" spans="2:16" x14ac:dyDescent="0.2">
      <c r="B57" s="8">
        <v>645345</v>
      </c>
      <c r="C57" s="8" t="s">
        <v>10</v>
      </c>
      <c r="D57" s="8" t="s">
        <v>16</v>
      </c>
      <c r="E57" s="9">
        <v>46148.602534722224</v>
      </c>
      <c r="F57" s="8"/>
      <c r="G57" s="8" t="s">
        <v>273</v>
      </c>
      <c r="H57" s="8">
        <v>790304</v>
      </c>
      <c r="I57" s="8" t="s">
        <v>103</v>
      </c>
      <c r="J57" s="8" t="s">
        <v>59</v>
      </c>
      <c r="K57" s="8">
        <v>1701</v>
      </c>
      <c r="L57" s="8" t="s">
        <v>66</v>
      </c>
      <c r="M57" s="8" t="s">
        <v>309</v>
      </c>
      <c r="N57" s="8" t="s">
        <v>310</v>
      </c>
      <c r="O57">
        <v>5702795</v>
      </c>
      <c r="P57" s="8" t="s">
        <v>69</v>
      </c>
    </row>
    <row r="58" spans="2:16" x14ac:dyDescent="0.2">
      <c r="B58" s="8">
        <v>645345</v>
      </c>
      <c r="C58" s="8" t="s">
        <v>10</v>
      </c>
      <c r="D58" s="8" t="s">
        <v>16</v>
      </c>
      <c r="E58" s="9">
        <v>46148.602534722224</v>
      </c>
      <c r="F58" s="8"/>
      <c r="G58" s="8" t="s">
        <v>273</v>
      </c>
      <c r="H58" s="8">
        <v>790305</v>
      </c>
      <c r="I58" s="8" t="s">
        <v>131</v>
      </c>
      <c r="J58" s="8" t="s">
        <v>59</v>
      </c>
      <c r="K58" s="8">
        <v>1699</v>
      </c>
      <c r="L58" s="8" t="s">
        <v>32</v>
      </c>
      <c r="M58" s="8" t="s">
        <v>309</v>
      </c>
      <c r="N58" s="8" t="s">
        <v>310</v>
      </c>
      <c r="O58">
        <v>5702796</v>
      </c>
      <c r="P58" s="8" t="s">
        <v>63</v>
      </c>
    </row>
    <row r="59" spans="2:16" x14ac:dyDescent="0.2">
      <c r="B59" s="8">
        <v>645345</v>
      </c>
      <c r="C59" s="8" t="s">
        <v>10</v>
      </c>
      <c r="D59" s="8" t="s">
        <v>16</v>
      </c>
      <c r="E59" s="9">
        <v>46148.602534722224</v>
      </c>
      <c r="F59" s="8"/>
      <c r="G59" s="8" t="s">
        <v>273</v>
      </c>
      <c r="H59" s="8">
        <v>790305</v>
      </c>
      <c r="I59" s="8" t="s">
        <v>131</v>
      </c>
      <c r="J59" s="8" t="s">
        <v>59</v>
      </c>
      <c r="K59" s="8">
        <v>1701</v>
      </c>
      <c r="L59" s="8" t="s">
        <v>66</v>
      </c>
      <c r="M59" s="8" t="s">
        <v>309</v>
      </c>
      <c r="N59" s="8" t="s">
        <v>310</v>
      </c>
      <c r="O59">
        <v>5702797</v>
      </c>
      <c r="P59" s="8" t="s">
        <v>69</v>
      </c>
    </row>
    <row r="60" spans="2:16" x14ac:dyDescent="0.2">
      <c r="B60" s="8">
        <v>645345</v>
      </c>
      <c r="C60" s="8" t="s">
        <v>10</v>
      </c>
      <c r="D60" s="8" t="s">
        <v>16</v>
      </c>
      <c r="E60" s="9">
        <v>46148.602534722224</v>
      </c>
      <c r="F60" s="8"/>
      <c r="G60" s="8" t="s">
        <v>273</v>
      </c>
      <c r="H60" s="8">
        <v>790306</v>
      </c>
      <c r="I60" s="8" t="s">
        <v>158</v>
      </c>
      <c r="J60" s="8" t="s">
        <v>59</v>
      </c>
      <c r="K60" s="8">
        <v>1699</v>
      </c>
      <c r="L60" s="8" t="s">
        <v>32</v>
      </c>
      <c r="M60" s="8" t="s">
        <v>309</v>
      </c>
      <c r="N60" s="8" t="s">
        <v>310</v>
      </c>
      <c r="O60">
        <v>5702798</v>
      </c>
      <c r="P60" s="8" t="s">
        <v>63</v>
      </c>
    </row>
    <row r="61" spans="2:16" x14ac:dyDescent="0.2">
      <c r="B61" s="8">
        <v>645345</v>
      </c>
      <c r="C61" s="8" t="s">
        <v>10</v>
      </c>
      <c r="D61" s="8" t="s">
        <v>16</v>
      </c>
      <c r="E61" s="9">
        <v>46148.602534722224</v>
      </c>
      <c r="F61" s="8"/>
      <c r="G61" s="8" t="s">
        <v>273</v>
      </c>
      <c r="H61" s="8">
        <v>790306</v>
      </c>
      <c r="I61" s="8" t="s">
        <v>158</v>
      </c>
      <c r="J61" s="8" t="s">
        <v>59</v>
      </c>
      <c r="K61" s="8">
        <v>1701</v>
      </c>
      <c r="L61" s="8" t="s">
        <v>66</v>
      </c>
      <c r="M61" s="8" t="s">
        <v>309</v>
      </c>
      <c r="N61" s="8" t="s">
        <v>310</v>
      </c>
      <c r="O61">
        <v>5702799</v>
      </c>
      <c r="P61" s="8" t="s">
        <v>69</v>
      </c>
    </row>
    <row r="62" spans="2:16" x14ac:dyDescent="0.2">
      <c r="B62" s="8">
        <v>645345</v>
      </c>
      <c r="C62" s="8" t="s">
        <v>10</v>
      </c>
      <c r="D62" s="8" t="s">
        <v>16</v>
      </c>
      <c r="E62" s="9">
        <v>46148.602534722224</v>
      </c>
      <c r="F62" s="8"/>
      <c r="G62" s="8" t="s">
        <v>273</v>
      </c>
      <c r="H62" s="8">
        <v>790307</v>
      </c>
      <c r="I62" s="8" t="s">
        <v>187</v>
      </c>
      <c r="J62" s="8" t="s">
        <v>59</v>
      </c>
      <c r="K62" s="8">
        <v>1699</v>
      </c>
      <c r="L62" s="8" t="s">
        <v>32</v>
      </c>
      <c r="M62" s="8" t="s">
        <v>309</v>
      </c>
      <c r="N62" s="8" t="s">
        <v>310</v>
      </c>
      <c r="O62">
        <v>5702800</v>
      </c>
      <c r="P62" s="8" t="s">
        <v>63</v>
      </c>
    </row>
    <row r="63" spans="2:16" x14ac:dyDescent="0.2">
      <c r="B63" s="8">
        <v>645345</v>
      </c>
      <c r="C63" s="8" t="s">
        <v>10</v>
      </c>
      <c r="D63" s="8" t="s">
        <v>16</v>
      </c>
      <c r="E63" s="9">
        <v>46148.602534722224</v>
      </c>
      <c r="F63" s="8"/>
      <c r="G63" s="8" t="s">
        <v>273</v>
      </c>
      <c r="H63" s="8">
        <v>790307</v>
      </c>
      <c r="I63" s="8" t="s">
        <v>187</v>
      </c>
      <c r="J63" s="8" t="s">
        <v>59</v>
      </c>
      <c r="K63" s="8">
        <v>1701</v>
      </c>
      <c r="L63" s="8" t="s">
        <v>66</v>
      </c>
      <c r="M63" s="8" t="s">
        <v>309</v>
      </c>
      <c r="N63" s="8" t="s">
        <v>310</v>
      </c>
      <c r="O63">
        <v>5702801</v>
      </c>
      <c r="P63" s="8" t="s">
        <v>69</v>
      </c>
    </row>
    <row r="64" spans="2:16" x14ac:dyDescent="0.2">
      <c r="B64" s="8">
        <v>645348</v>
      </c>
      <c r="C64" s="8" t="s">
        <v>11</v>
      </c>
      <c r="D64" s="8" t="s">
        <v>17</v>
      </c>
      <c r="E64" s="9">
        <v>46148.620104166665</v>
      </c>
      <c r="F64" s="8"/>
      <c r="G64" s="8" t="s">
        <v>273</v>
      </c>
      <c r="H64" s="8">
        <v>790302</v>
      </c>
      <c r="I64" s="8" t="s">
        <v>20</v>
      </c>
      <c r="J64" s="8" t="s">
        <v>59</v>
      </c>
      <c r="K64" s="8">
        <v>1699</v>
      </c>
      <c r="L64" s="8" t="s">
        <v>32</v>
      </c>
      <c r="M64" s="8" t="s">
        <v>309</v>
      </c>
      <c r="N64" s="8" t="s">
        <v>310</v>
      </c>
      <c r="O64">
        <v>5703021</v>
      </c>
      <c r="P64" s="8" t="s">
        <v>64</v>
      </c>
    </row>
    <row r="65" spans="2:16" x14ac:dyDescent="0.2">
      <c r="B65" s="8">
        <v>645348</v>
      </c>
      <c r="C65" s="8" t="s">
        <v>11</v>
      </c>
      <c r="D65" s="8" t="s">
        <v>17</v>
      </c>
      <c r="E65" s="9">
        <v>46148.620104166665</v>
      </c>
      <c r="F65" s="8"/>
      <c r="G65" s="8" t="s">
        <v>273</v>
      </c>
      <c r="H65" s="8">
        <v>790302</v>
      </c>
      <c r="I65" s="8" t="s">
        <v>20</v>
      </c>
      <c r="J65" s="8" t="s">
        <v>59</v>
      </c>
      <c r="K65" s="8">
        <v>1701</v>
      </c>
      <c r="L65" s="8" t="s">
        <v>66</v>
      </c>
      <c r="M65" s="8" t="s">
        <v>309</v>
      </c>
      <c r="N65" s="8" t="s">
        <v>310</v>
      </c>
      <c r="O65">
        <v>5703022</v>
      </c>
      <c r="P65" s="8" t="s">
        <v>69</v>
      </c>
    </row>
    <row r="66" spans="2:16" x14ac:dyDescent="0.2">
      <c r="B66" s="8">
        <v>645348</v>
      </c>
      <c r="C66" s="8" t="s">
        <v>11</v>
      </c>
      <c r="D66" s="8" t="s">
        <v>17</v>
      </c>
      <c r="E66" s="9">
        <v>46148.620104166665</v>
      </c>
      <c r="F66" s="8"/>
      <c r="G66" s="8" t="s">
        <v>273</v>
      </c>
      <c r="H66" s="8">
        <v>790303</v>
      </c>
      <c r="I66" s="8" t="s">
        <v>71</v>
      </c>
      <c r="J66" s="8" t="s">
        <v>59</v>
      </c>
      <c r="K66" s="8">
        <v>1699</v>
      </c>
      <c r="L66" s="8" t="s">
        <v>32</v>
      </c>
      <c r="M66" s="8" t="s">
        <v>309</v>
      </c>
      <c r="N66" s="8" t="s">
        <v>310</v>
      </c>
      <c r="O66">
        <v>5703054</v>
      </c>
      <c r="P66" s="8" t="s">
        <v>100</v>
      </c>
    </row>
    <row r="67" spans="2:16" x14ac:dyDescent="0.2">
      <c r="B67" s="8">
        <v>645348</v>
      </c>
      <c r="C67" s="8" t="s">
        <v>11</v>
      </c>
      <c r="D67" s="8" t="s">
        <v>17</v>
      </c>
      <c r="E67" s="9">
        <v>46148.620104166665</v>
      </c>
      <c r="F67" s="8"/>
      <c r="G67" s="8" t="s">
        <v>273</v>
      </c>
      <c r="H67" s="8">
        <v>790303</v>
      </c>
      <c r="I67" s="8" t="s">
        <v>71</v>
      </c>
      <c r="J67" s="8" t="s">
        <v>59</v>
      </c>
      <c r="K67" s="8">
        <v>1701</v>
      </c>
      <c r="L67" s="8" t="s">
        <v>66</v>
      </c>
      <c r="M67" s="8" t="s">
        <v>309</v>
      </c>
      <c r="N67" s="8" t="s">
        <v>310</v>
      </c>
      <c r="O67">
        <v>5703055</v>
      </c>
      <c r="P67" s="8" t="s">
        <v>69</v>
      </c>
    </row>
    <row r="68" spans="2:16" x14ac:dyDescent="0.2">
      <c r="B68" s="8">
        <v>645348</v>
      </c>
      <c r="C68" s="8" t="s">
        <v>11</v>
      </c>
      <c r="D68" s="8" t="s">
        <v>17</v>
      </c>
      <c r="E68" s="9">
        <v>46148.620104166665</v>
      </c>
      <c r="F68" s="8"/>
      <c r="G68" s="8" t="s">
        <v>273</v>
      </c>
      <c r="H68" s="8">
        <v>790304</v>
      </c>
      <c r="I68" s="8" t="s">
        <v>103</v>
      </c>
      <c r="J68" s="8" t="s">
        <v>59</v>
      </c>
      <c r="K68" s="8">
        <v>1699</v>
      </c>
      <c r="L68" s="8" t="s">
        <v>32</v>
      </c>
      <c r="M68" s="8" t="s">
        <v>309</v>
      </c>
      <c r="N68" s="8" t="s">
        <v>310</v>
      </c>
      <c r="O68">
        <v>5703056</v>
      </c>
      <c r="P68" s="8" t="s">
        <v>64</v>
      </c>
    </row>
    <row r="69" spans="2:16" x14ac:dyDescent="0.2">
      <c r="B69" s="8">
        <v>645348</v>
      </c>
      <c r="C69" s="8" t="s">
        <v>11</v>
      </c>
      <c r="D69" s="8" t="s">
        <v>17</v>
      </c>
      <c r="E69" s="9">
        <v>46148.620104166665</v>
      </c>
      <c r="F69" s="8"/>
      <c r="G69" s="8" t="s">
        <v>273</v>
      </c>
      <c r="H69" s="8">
        <v>790304</v>
      </c>
      <c r="I69" s="8" t="s">
        <v>103</v>
      </c>
      <c r="J69" s="8" t="s">
        <v>59</v>
      </c>
      <c r="K69" s="8">
        <v>1701</v>
      </c>
      <c r="L69" s="8" t="s">
        <v>66</v>
      </c>
      <c r="M69" s="8" t="s">
        <v>309</v>
      </c>
      <c r="N69" s="8" t="s">
        <v>310</v>
      </c>
      <c r="O69">
        <v>5703057</v>
      </c>
      <c r="P69" s="8" t="s">
        <v>69</v>
      </c>
    </row>
    <row r="70" spans="2:16" x14ac:dyDescent="0.2">
      <c r="B70" s="8">
        <v>645348</v>
      </c>
      <c r="C70" s="8" t="s">
        <v>11</v>
      </c>
      <c r="D70" s="8" t="s">
        <v>17</v>
      </c>
      <c r="E70" s="9">
        <v>46148.620104166665</v>
      </c>
      <c r="F70" s="8"/>
      <c r="G70" s="8" t="s">
        <v>273</v>
      </c>
      <c r="H70" s="8">
        <v>790305</v>
      </c>
      <c r="I70" s="8" t="s">
        <v>131</v>
      </c>
      <c r="J70" s="8" t="s">
        <v>59</v>
      </c>
      <c r="K70" s="8">
        <v>1699</v>
      </c>
      <c r="L70" s="8" t="s">
        <v>32</v>
      </c>
      <c r="M70" s="8" t="s">
        <v>309</v>
      </c>
      <c r="N70" s="8" t="s">
        <v>310</v>
      </c>
      <c r="O70">
        <v>5703060</v>
      </c>
      <c r="P70" s="8" t="s">
        <v>64</v>
      </c>
    </row>
    <row r="71" spans="2:16" x14ac:dyDescent="0.2">
      <c r="B71" s="8">
        <v>645348</v>
      </c>
      <c r="C71" s="8" t="s">
        <v>11</v>
      </c>
      <c r="D71" s="8" t="s">
        <v>17</v>
      </c>
      <c r="E71" s="9">
        <v>46148.620104166665</v>
      </c>
      <c r="F71" s="8"/>
      <c r="G71" s="8" t="s">
        <v>273</v>
      </c>
      <c r="H71" s="8">
        <v>790305</v>
      </c>
      <c r="I71" s="8" t="s">
        <v>131</v>
      </c>
      <c r="J71" s="8" t="s">
        <v>59</v>
      </c>
      <c r="K71" s="8">
        <v>1701</v>
      </c>
      <c r="L71" s="8" t="s">
        <v>66</v>
      </c>
      <c r="M71" s="8" t="s">
        <v>309</v>
      </c>
      <c r="N71" s="8" t="s">
        <v>310</v>
      </c>
      <c r="O71">
        <v>5703061</v>
      </c>
      <c r="P71" s="8" t="s">
        <v>69</v>
      </c>
    </row>
    <row r="72" spans="2:16" x14ac:dyDescent="0.2">
      <c r="B72" s="8">
        <v>645348</v>
      </c>
      <c r="C72" s="8" t="s">
        <v>11</v>
      </c>
      <c r="D72" s="8" t="s">
        <v>17</v>
      </c>
      <c r="E72" s="9">
        <v>46148.620104166665</v>
      </c>
      <c r="F72" s="8"/>
      <c r="G72" s="8" t="s">
        <v>273</v>
      </c>
      <c r="H72" s="8">
        <v>790306</v>
      </c>
      <c r="I72" s="8" t="s">
        <v>158</v>
      </c>
      <c r="J72" s="8" t="s">
        <v>59</v>
      </c>
      <c r="K72" s="8">
        <v>1699</v>
      </c>
      <c r="L72" s="8" t="s">
        <v>32</v>
      </c>
      <c r="M72" s="8" t="s">
        <v>309</v>
      </c>
      <c r="N72" s="8" t="s">
        <v>310</v>
      </c>
      <c r="O72">
        <v>5703013</v>
      </c>
      <c r="P72" s="8">
        <v>0</v>
      </c>
    </row>
    <row r="73" spans="2:16" x14ac:dyDescent="0.2">
      <c r="B73" s="8">
        <v>645348</v>
      </c>
      <c r="C73" s="8" t="s">
        <v>11</v>
      </c>
      <c r="D73" s="8" t="s">
        <v>17</v>
      </c>
      <c r="E73" s="9">
        <v>46148.620104166665</v>
      </c>
      <c r="F73" s="8"/>
      <c r="G73" s="8" t="s">
        <v>273</v>
      </c>
      <c r="H73" s="8">
        <v>790306</v>
      </c>
      <c r="I73" s="8" t="s">
        <v>158</v>
      </c>
      <c r="J73" s="8" t="s">
        <v>59</v>
      </c>
      <c r="K73" s="8">
        <v>1701</v>
      </c>
      <c r="L73" s="8" t="s">
        <v>66</v>
      </c>
      <c r="M73" s="8" t="s">
        <v>309</v>
      </c>
      <c r="N73" s="8" t="s">
        <v>310</v>
      </c>
      <c r="O73">
        <v>5703014</v>
      </c>
      <c r="P73" s="8">
        <v>0</v>
      </c>
    </row>
    <row r="74" spans="2:16" x14ac:dyDescent="0.2">
      <c r="B74" s="8">
        <v>645348</v>
      </c>
      <c r="C74" s="8" t="s">
        <v>11</v>
      </c>
      <c r="D74" s="8" t="s">
        <v>17</v>
      </c>
      <c r="E74" s="9">
        <v>46148.620104166665</v>
      </c>
      <c r="F74" s="8"/>
      <c r="G74" s="8" t="s">
        <v>273</v>
      </c>
      <c r="H74" s="8">
        <v>790307</v>
      </c>
      <c r="I74" s="8" t="s">
        <v>187</v>
      </c>
      <c r="J74" s="8" t="s">
        <v>59</v>
      </c>
      <c r="K74" s="8">
        <v>1699</v>
      </c>
      <c r="L74" s="8" t="s">
        <v>32</v>
      </c>
      <c r="M74" s="8" t="s">
        <v>309</v>
      </c>
      <c r="N74" s="8" t="s">
        <v>310</v>
      </c>
      <c r="O74">
        <v>5703015</v>
      </c>
      <c r="P74" s="8" t="s">
        <v>213</v>
      </c>
    </row>
    <row r="75" spans="2:16" x14ac:dyDescent="0.2">
      <c r="B75" s="8">
        <v>645348</v>
      </c>
      <c r="C75" s="8" t="s">
        <v>11</v>
      </c>
      <c r="D75" s="8" t="s">
        <v>17</v>
      </c>
      <c r="E75" s="9">
        <v>46148.620104166665</v>
      </c>
      <c r="F75" s="8"/>
      <c r="G75" s="8" t="s">
        <v>273</v>
      </c>
      <c r="H75" s="8">
        <v>790307</v>
      </c>
      <c r="I75" s="8" t="s">
        <v>187</v>
      </c>
      <c r="J75" s="8" t="s">
        <v>59</v>
      </c>
      <c r="K75" s="8">
        <v>1701</v>
      </c>
      <c r="L75" s="8" t="s">
        <v>66</v>
      </c>
      <c r="M75" s="8" t="s">
        <v>309</v>
      </c>
      <c r="N75" s="8" t="s">
        <v>310</v>
      </c>
      <c r="O75">
        <v>5703016</v>
      </c>
      <c r="P75" s="8" t="s">
        <v>69</v>
      </c>
    </row>
  </sheetData>
  <autoFilter ref="A3:P75" xr:uid="{00000000-0009-0000-0000-000004000000}"/>
  <mergeCells count="5">
    <mergeCell ref="B2:E2"/>
    <mergeCell ref="F2:G2"/>
    <mergeCell ref="H2:I2"/>
    <mergeCell ref="K2:N2"/>
    <mergeCell ref="O2:P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21"/>
  <sheetViews>
    <sheetView showGridLines="0" showWhiteSpace="0" topLeftCell="C2" workbookViewId="0"/>
  </sheetViews>
  <sheetFormatPr baseColWidth="10" defaultColWidth="9" defaultRowHeight="14.25" x14ac:dyDescent="0.2"/>
  <cols>
    <col min="1" max="1" width="0" hidden="1"/>
    <col min="2" max="2" width="20" hidden="1" bestFit="1" customWidth="1"/>
    <col min="3" max="3" width="42.875" bestFit="1" customWidth="1"/>
    <col min="4" max="4" width="53.875" bestFit="1" customWidth="1"/>
    <col min="5" max="5" width="30.75" bestFit="1" customWidth="1"/>
    <col min="6" max="6" width="20" hidden="1" bestFit="1" customWidth="1"/>
    <col min="7" max="7" width="59.375" bestFit="1" customWidth="1"/>
    <col min="8" max="8" width="255" bestFit="1" customWidth="1"/>
    <col min="9" max="9" width="60.5" bestFit="1" customWidth="1"/>
    <col min="10" max="10" width="184.75" bestFit="1" customWidth="1"/>
  </cols>
  <sheetData>
    <row r="1" spans="1:10" hidden="1" x14ac:dyDescent="0.2">
      <c r="A1" t="s">
        <v>311</v>
      </c>
      <c r="B1" t="s">
        <v>216</v>
      </c>
      <c r="C1" t="s">
        <v>217</v>
      </c>
      <c r="D1" t="s">
        <v>218</v>
      </c>
      <c r="E1" t="s">
        <v>219</v>
      </c>
      <c r="F1" t="s">
        <v>312</v>
      </c>
      <c r="G1" t="s">
        <v>313</v>
      </c>
      <c r="H1" t="s">
        <v>314</v>
      </c>
      <c r="I1" t="s">
        <v>315</v>
      </c>
      <c r="J1" t="s">
        <v>316</v>
      </c>
    </row>
    <row r="2" spans="1:10" ht="20.25" x14ac:dyDescent="0.3">
      <c r="A2" s="7"/>
      <c r="B2" s="18" t="s">
        <v>243</v>
      </c>
      <c r="C2" s="18" t="s">
        <v>243</v>
      </c>
      <c r="D2" s="18" t="s">
        <v>243</v>
      </c>
      <c r="E2" s="18" t="s">
        <v>243</v>
      </c>
      <c r="F2" s="18" t="s">
        <v>317</v>
      </c>
      <c r="G2" s="18" t="s">
        <v>317</v>
      </c>
      <c r="H2" s="18" t="s">
        <v>318</v>
      </c>
      <c r="I2" s="18" t="s">
        <v>318</v>
      </c>
      <c r="J2" s="7" t="s">
        <v>319</v>
      </c>
    </row>
    <row r="3" spans="1:10" ht="30" x14ac:dyDescent="0.25">
      <c r="A3" s="1"/>
      <c r="B3" s="1" t="s">
        <v>248</v>
      </c>
      <c r="C3" s="1" t="s">
        <v>249</v>
      </c>
      <c r="D3" s="1" t="s">
        <v>250</v>
      </c>
      <c r="E3" s="1" t="s">
        <v>251</v>
      </c>
      <c r="F3" s="1" t="s">
        <v>320</v>
      </c>
      <c r="G3" s="1" t="s">
        <v>321</v>
      </c>
      <c r="H3" s="1" t="s">
        <v>322</v>
      </c>
      <c r="I3" s="1" t="s">
        <v>323</v>
      </c>
      <c r="J3" s="1" t="s">
        <v>324</v>
      </c>
    </row>
    <row r="4" spans="1:10" ht="99.75" x14ac:dyDescent="0.2">
      <c r="B4" s="8">
        <v>645558</v>
      </c>
      <c r="C4" s="8" t="s">
        <v>6</v>
      </c>
      <c r="D4" s="8" t="s">
        <v>12</v>
      </c>
      <c r="E4" s="9">
        <v>46148.645243055558</v>
      </c>
      <c r="F4" s="8">
        <v>236098</v>
      </c>
      <c r="G4" s="8" t="s">
        <v>325</v>
      </c>
      <c r="H4" s="8" t="s">
        <v>326</v>
      </c>
      <c r="I4" s="8" t="s">
        <v>327</v>
      </c>
      <c r="J4" s="8" t="s">
        <v>328</v>
      </c>
    </row>
    <row r="5" spans="1:10" x14ac:dyDescent="0.2">
      <c r="B5" s="8">
        <v>645558</v>
      </c>
      <c r="C5" s="8" t="s">
        <v>6</v>
      </c>
      <c r="D5" s="8" t="s">
        <v>12</v>
      </c>
      <c r="E5" s="9">
        <v>46148.645243055558</v>
      </c>
      <c r="F5" s="8">
        <v>236099</v>
      </c>
      <c r="G5" s="8" t="s">
        <v>329</v>
      </c>
      <c r="H5" s="8" t="s">
        <v>330</v>
      </c>
      <c r="I5" s="8" t="s">
        <v>273</v>
      </c>
      <c r="J5" s="8" t="s">
        <v>331</v>
      </c>
    </row>
    <row r="6" spans="1:10" ht="99.75" x14ac:dyDescent="0.2">
      <c r="B6" s="8">
        <v>645558</v>
      </c>
      <c r="C6" s="8" t="s">
        <v>6</v>
      </c>
      <c r="D6" s="8" t="s">
        <v>12</v>
      </c>
      <c r="E6" s="9">
        <v>46148.645243055558</v>
      </c>
      <c r="F6" s="8">
        <v>236100</v>
      </c>
      <c r="G6" s="8" t="s">
        <v>332</v>
      </c>
      <c r="H6" s="8" t="s">
        <v>333</v>
      </c>
      <c r="I6" s="8" t="s">
        <v>334</v>
      </c>
      <c r="J6" s="8" t="s">
        <v>273</v>
      </c>
    </row>
    <row r="7" spans="1:10" ht="99.75" x14ac:dyDescent="0.2">
      <c r="B7" s="8">
        <v>645690</v>
      </c>
      <c r="C7" s="8" t="s">
        <v>7</v>
      </c>
      <c r="D7" s="8" t="s">
        <v>13</v>
      </c>
      <c r="E7" s="9">
        <v>46149.721134259256</v>
      </c>
      <c r="F7" s="8">
        <v>236098</v>
      </c>
      <c r="G7" s="8" t="s">
        <v>325</v>
      </c>
      <c r="H7" s="8" t="s">
        <v>326</v>
      </c>
      <c r="I7" s="8" t="s">
        <v>327</v>
      </c>
      <c r="J7" s="8" t="s">
        <v>335</v>
      </c>
    </row>
    <row r="8" spans="1:10" x14ac:dyDescent="0.2">
      <c r="B8" s="8">
        <v>645690</v>
      </c>
      <c r="C8" s="8" t="s">
        <v>7</v>
      </c>
      <c r="D8" s="8" t="s">
        <v>13</v>
      </c>
      <c r="E8" s="9">
        <v>46149.721134259256</v>
      </c>
      <c r="F8" s="8">
        <v>236099</v>
      </c>
      <c r="G8" s="8" t="s">
        <v>329</v>
      </c>
      <c r="H8" s="8" t="s">
        <v>330</v>
      </c>
      <c r="I8" s="8" t="s">
        <v>273</v>
      </c>
      <c r="J8" s="8" t="s">
        <v>335</v>
      </c>
    </row>
    <row r="9" spans="1:10" ht="99.75" x14ac:dyDescent="0.2">
      <c r="B9" s="8">
        <v>645690</v>
      </c>
      <c r="C9" s="8" t="s">
        <v>7</v>
      </c>
      <c r="D9" s="8" t="s">
        <v>13</v>
      </c>
      <c r="E9" s="9">
        <v>46149.721134259256</v>
      </c>
      <c r="F9" s="8">
        <v>236100</v>
      </c>
      <c r="G9" s="8" t="s">
        <v>332</v>
      </c>
      <c r="H9" s="8" t="s">
        <v>333</v>
      </c>
      <c r="I9" s="8" t="s">
        <v>334</v>
      </c>
      <c r="J9" s="8" t="s">
        <v>273</v>
      </c>
    </row>
    <row r="10" spans="1:10" ht="99.75" x14ac:dyDescent="0.2">
      <c r="B10" s="8">
        <v>645750</v>
      </c>
      <c r="C10" s="8" t="s">
        <v>8</v>
      </c>
      <c r="D10" s="8" t="s">
        <v>14</v>
      </c>
      <c r="E10" s="9">
        <v>46149.667060185187</v>
      </c>
      <c r="F10" s="8">
        <v>236098</v>
      </c>
      <c r="G10" s="8" t="s">
        <v>325</v>
      </c>
      <c r="H10" s="8" t="s">
        <v>326</v>
      </c>
      <c r="I10" s="8" t="s">
        <v>327</v>
      </c>
      <c r="J10" s="8" t="s">
        <v>336</v>
      </c>
    </row>
    <row r="11" spans="1:10" x14ac:dyDescent="0.2">
      <c r="B11" s="8">
        <v>645750</v>
      </c>
      <c r="C11" s="8" t="s">
        <v>8</v>
      </c>
      <c r="D11" s="8" t="s">
        <v>14</v>
      </c>
      <c r="E11" s="9">
        <v>46149.667060185187</v>
      </c>
      <c r="F11" s="8">
        <v>236099</v>
      </c>
      <c r="G11" s="8" t="s">
        <v>329</v>
      </c>
      <c r="H11" s="8" t="s">
        <v>330</v>
      </c>
      <c r="I11" s="8" t="s">
        <v>273</v>
      </c>
      <c r="J11" s="8" t="s">
        <v>337</v>
      </c>
    </row>
    <row r="12" spans="1:10" ht="99.75" x14ac:dyDescent="0.2">
      <c r="B12" s="8">
        <v>645750</v>
      </c>
      <c r="C12" s="8" t="s">
        <v>8</v>
      </c>
      <c r="D12" s="8" t="s">
        <v>14</v>
      </c>
      <c r="E12" s="9">
        <v>46149.667060185187</v>
      </c>
      <c r="F12" s="8">
        <v>236100</v>
      </c>
      <c r="G12" s="8" t="s">
        <v>332</v>
      </c>
      <c r="H12" s="8" t="s">
        <v>333</v>
      </c>
      <c r="I12" s="8" t="s">
        <v>334</v>
      </c>
      <c r="J12" s="8" t="s">
        <v>273</v>
      </c>
    </row>
    <row r="13" spans="1:10" ht="99.75" x14ac:dyDescent="0.2">
      <c r="B13" s="8">
        <v>645676</v>
      </c>
      <c r="C13" s="8" t="s">
        <v>9</v>
      </c>
      <c r="D13" s="8" t="s">
        <v>15</v>
      </c>
      <c r="E13" s="9">
        <v>46150.606481481482</v>
      </c>
      <c r="F13" s="8">
        <v>236098</v>
      </c>
      <c r="G13" s="8" t="s">
        <v>325</v>
      </c>
      <c r="H13" s="8" t="s">
        <v>326</v>
      </c>
      <c r="I13" s="8" t="s">
        <v>327</v>
      </c>
      <c r="J13" s="8" t="s">
        <v>338</v>
      </c>
    </row>
    <row r="14" spans="1:10" x14ac:dyDescent="0.2">
      <c r="B14" s="8">
        <v>645676</v>
      </c>
      <c r="C14" s="8" t="s">
        <v>9</v>
      </c>
      <c r="D14" s="8" t="s">
        <v>15</v>
      </c>
      <c r="E14" s="9">
        <v>46150.606481481482</v>
      </c>
      <c r="F14" s="8">
        <v>236099</v>
      </c>
      <c r="G14" s="8" t="s">
        <v>329</v>
      </c>
      <c r="H14" s="8" t="s">
        <v>330</v>
      </c>
      <c r="I14" s="8" t="s">
        <v>273</v>
      </c>
      <c r="J14" s="8" t="s">
        <v>339</v>
      </c>
    </row>
    <row r="15" spans="1:10" ht="99.75" x14ac:dyDescent="0.2">
      <c r="B15" s="8">
        <v>645676</v>
      </c>
      <c r="C15" s="8" t="s">
        <v>9</v>
      </c>
      <c r="D15" s="8" t="s">
        <v>15</v>
      </c>
      <c r="E15" s="9">
        <v>46150.606481481482</v>
      </c>
      <c r="F15" s="8">
        <v>236100</v>
      </c>
      <c r="G15" s="8" t="s">
        <v>332</v>
      </c>
      <c r="H15" s="8" t="s">
        <v>333</v>
      </c>
      <c r="I15" s="8" t="s">
        <v>334</v>
      </c>
      <c r="J15" s="8" t="s">
        <v>273</v>
      </c>
    </row>
    <row r="16" spans="1:10" ht="99.75" x14ac:dyDescent="0.2">
      <c r="B16" s="8">
        <v>645345</v>
      </c>
      <c r="C16" s="8" t="s">
        <v>10</v>
      </c>
      <c r="D16" s="8" t="s">
        <v>16</v>
      </c>
      <c r="E16" s="9">
        <v>46148.602534722224</v>
      </c>
      <c r="F16" s="8">
        <v>236098</v>
      </c>
      <c r="G16" s="8" t="s">
        <v>325</v>
      </c>
      <c r="H16" s="8" t="s">
        <v>326</v>
      </c>
      <c r="I16" s="8" t="s">
        <v>327</v>
      </c>
      <c r="J16" s="8" t="s">
        <v>340</v>
      </c>
    </row>
    <row r="17" spans="2:10" x14ac:dyDescent="0.2">
      <c r="B17" s="8">
        <v>645345</v>
      </c>
      <c r="C17" s="8" t="s">
        <v>10</v>
      </c>
      <c r="D17" s="8" t="s">
        <v>16</v>
      </c>
      <c r="E17" s="9">
        <v>46148.602534722224</v>
      </c>
      <c r="F17" s="8">
        <v>236099</v>
      </c>
      <c r="G17" s="8" t="s">
        <v>329</v>
      </c>
      <c r="H17" s="8" t="s">
        <v>330</v>
      </c>
      <c r="I17" s="8" t="s">
        <v>273</v>
      </c>
      <c r="J17" s="8" t="s">
        <v>341</v>
      </c>
    </row>
    <row r="18" spans="2:10" ht="99.75" x14ac:dyDescent="0.2">
      <c r="B18" s="8">
        <v>645345</v>
      </c>
      <c r="C18" s="8" t="s">
        <v>10</v>
      </c>
      <c r="D18" s="8" t="s">
        <v>16</v>
      </c>
      <c r="E18" s="9">
        <v>46148.602534722224</v>
      </c>
      <c r="F18" s="8">
        <v>236100</v>
      </c>
      <c r="G18" s="8" t="s">
        <v>332</v>
      </c>
      <c r="H18" s="8" t="s">
        <v>333</v>
      </c>
      <c r="I18" s="8" t="s">
        <v>334</v>
      </c>
      <c r="J18" s="8" t="s">
        <v>273</v>
      </c>
    </row>
    <row r="19" spans="2:10" ht="99.75" x14ac:dyDescent="0.2">
      <c r="B19" s="8">
        <v>645348</v>
      </c>
      <c r="C19" s="8" t="s">
        <v>11</v>
      </c>
      <c r="D19" s="8" t="s">
        <v>17</v>
      </c>
      <c r="E19" s="9">
        <v>46148.620104166665</v>
      </c>
      <c r="F19" s="8">
        <v>236098</v>
      </c>
      <c r="G19" s="8" t="s">
        <v>325</v>
      </c>
      <c r="H19" s="8" t="s">
        <v>326</v>
      </c>
      <c r="I19" s="8" t="s">
        <v>327</v>
      </c>
      <c r="J19" s="8" t="s">
        <v>342</v>
      </c>
    </row>
    <row r="20" spans="2:10" x14ac:dyDescent="0.2">
      <c r="B20" s="8">
        <v>645348</v>
      </c>
      <c r="C20" s="8" t="s">
        <v>11</v>
      </c>
      <c r="D20" s="8" t="s">
        <v>17</v>
      </c>
      <c r="E20" s="9">
        <v>46148.620104166665</v>
      </c>
      <c r="F20" s="8">
        <v>236099</v>
      </c>
      <c r="G20" s="8" t="s">
        <v>329</v>
      </c>
      <c r="H20" s="8" t="s">
        <v>330</v>
      </c>
      <c r="I20" s="8" t="s">
        <v>273</v>
      </c>
      <c r="J20" s="8" t="s">
        <v>342</v>
      </c>
    </row>
    <row r="21" spans="2:10" ht="99.75" x14ac:dyDescent="0.2">
      <c r="B21" s="8">
        <v>645348</v>
      </c>
      <c r="C21" s="8" t="s">
        <v>11</v>
      </c>
      <c r="D21" s="8" t="s">
        <v>17</v>
      </c>
      <c r="E21" s="9">
        <v>46148.620104166665</v>
      </c>
      <c r="F21" s="8">
        <v>236100</v>
      </c>
      <c r="G21" s="8" t="s">
        <v>332</v>
      </c>
      <c r="H21" s="8" t="s">
        <v>333</v>
      </c>
      <c r="I21" s="8" t="s">
        <v>334</v>
      </c>
      <c r="J21" s="8" t="s">
        <v>273</v>
      </c>
    </row>
  </sheetData>
  <autoFilter ref="A3:J21" xr:uid="{00000000-0009-0000-0000-000005000000}"/>
  <mergeCells count="3">
    <mergeCell ref="B2:E2"/>
    <mergeCell ref="F2:G2"/>
    <mergeCell ref="H2:I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Resumen de artículos y servi...</vt:lpstr>
      <vt:lpstr>Elementos y servicios</vt:lpstr>
      <vt:lpstr>Ahorros de artículos</vt:lpstr>
      <vt:lpstr>Ahorros totales</vt:lpstr>
      <vt:lpstr>Formularios de línea de artí...</vt:lpstr>
      <vt:lpstr>Archivos adjuntos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JOSÉ ERNESTO ORTEGÓN SÁNCHEZ</cp:lastModifiedBy>
  <cp:revision>0</cp:revision>
  <dcterms:created xsi:type="dcterms:W3CDTF">2026-05-14T13:02:28Z</dcterms:created>
  <dcterms:modified xsi:type="dcterms:W3CDTF">2026-05-14T16:37:34Z</dcterms:modified>
</cp:coreProperties>
</file>