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felip\Desktop\ICANH\MENOR CUANTIA\2. MANTENIMIENTO EQUIPOS\"/>
    </mc:Choice>
  </mc:AlternateContent>
  <xr:revisionPtr revIDLastSave="0" documentId="13_ncr:1_{5890BA56-B784-4AB4-9723-9125F6E649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6" i="1" l="1"/>
  <c r="U16" i="1" s="1"/>
  <c r="V16" i="1" s="1"/>
  <c r="M16" i="1"/>
  <c r="N16" i="1" s="1"/>
  <c r="T15" i="1"/>
  <c r="U15" i="1" s="1"/>
  <c r="V15" i="1" s="1"/>
  <c r="M15" i="1"/>
  <c r="N15" i="1" s="1"/>
  <c r="V14" i="1"/>
  <c r="L14" i="1"/>
  <c r="J14" i="1"/>
  <c r="M14" i="1" l="1"/>
  <c r="N14" i="1" s="1"/>
  <c r="R13" i="1" l="1"/>
  <c r="U13" i="1" s="1"/>
  <c r="V13" i="1" s="1"/>
  <c r="U11" i="1"/>
  <c r="V11" i="1" s="1"/>
  <c r="R12" i="1"/>
  <c r="U12" i="1" s="1"/>
  <c r="V12" i="1" s="1"/>
  <c r="L12" i="1"/>
  <c r="L13" i="1"/>
  <c r="J13" i="1"/>
  <c r="J11" i="1"/>
  <c r="L11" i="1"/>
  <c r="M12" i="1" l="1"/>
  <c r="N12" i="1" s="1"/>
  <c r="M11" i="1"/>
  <c r="N11" i="1" s="1"/>
  <c r="M13" i="1"/>
  <c r="N13" i="1" s="1"/>
</calcChain>
</file>

<file path=xl/sharedStrings.xml><?xml version="1.0" encoding="utf-8"?>
<sst xmlns="http://schemas.openxmlformats.org/spreadsheetml/2006/main" count="193" uniqueCount="119">
  <si>
    <t>CÓDIGO:</t>
  </si>
  <si>
    <t>VERSIÓN:</t>
  </si>
  <si>
    <t>FECHA:</t>
  </si>
  <si>
    <t>DESCRIPCIÓN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</si>
  <si>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</si>
  <si>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</si>
  <si>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</si>
  <si>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</si>
  <si>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</si>
  <si>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</si>
  <si>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</si>
  <si>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</si>
  <si>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</si>
  <si>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</si>
  <si>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</si>
  <si>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</si>
  <si>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</si>
  <si>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</si>
  <si>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</si>
  <si>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Fecha estimada en que se inicia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</si>
  <si>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</si>
  <si>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</si>
  <si>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</si>
  <si>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</si>
  <si>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</si>
  <si>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</si>
  <si>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</si>
  <si>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</si>
  <si>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</si>
  <si>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</si>
  <si>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</si>
  <si>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</si>
  <si>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</si>
  <si>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</si>
  <si>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</si>
  <si>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</si>
  <si>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</si>
  <si>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</si>
  <si>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</si>
  <si>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</si>
  <si>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</si>
  <si>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</si>
  <si>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</si>
  <si>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</si>
  <si>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</si>
  <si>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</si>
  <si>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Riesgos Regulatorios</t>
  </si>
  <si>
    <t>Casi cierto</t>
  </si>
  <si>
    <t>Catastrófico</t>
  </si>
  <si>
    <t xml:space="preserve">Interno </t>
  </si>
  <si>
    <t>Riesgos de la Naturaleza</t>
  </si>
  <si>
    <t>Externo</t>
  </si>
  <si>
    <t>Riesgos Ambientales</t>
  </si>
  <si>
    <t>Riesgos Tecnológicos</t>
  </si>
  <si>
    <t>Planeación</t>
  </si>
  <si>
    <t>Selección</t>
  </si>
  <si>
    <t>Contratación</t>
  </si>
  <si>
    <t>Ejecución</t>
  </si>
  <si>
    <t>OBJETO CONTRACTUAL</t>
  </si>
  <si>
    <t>GC-PR-05-FO-09</t>
  </si>
  <si>
    <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  <family val="2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</si>
  <si>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No.</t>
  </si>
  <si>
    <t>PROCEDIMIENTO DE GESTIÓN PRECONTRACTUAL</t>
  </si>
  <si>
    <t>02</t>
  </si>
  <si>
    <t>ANÁLISIS DEL RIESGO Y MITIGACIÓN</t>
  </si>
  <si>
    <t>Si</t>
  </si>
  <si>
    <t>Persona responsable de atender e implementar el tratamiento</t>
  </si>
  <si>
    <t>Retrasos y afectación en la ejecución de actividades programadas de los funcionarios de las diferentes sedes de la entidad.</t>
  </si>
  <si>
    <t>Contratista</t>
  </si>
  <si>
    <t>Cambios en la normativa que modifiquen o impongan nuevas obligaciones al contratista</t>
  </si>
  <si>
    <t>Cambios originados en la necesidad del contratante de hacer ajustes a las
especificaciones Técnicas</t>
  </si>
  <si>
    <t>Sobrecostos y variacion del valor y condiciones del contrato</t>
  </si>
  <si>
    <t>Contratista y Entidad</t>
  </si>
  <si>
    <t>Supervisor y contratista</t>
  </si>
  <si>
    <t>Supervisor contratista</t>
  </si>
  <si>
    <t xml:space="preserve">Supervisor del 
contrato </t>
  </si>
  <si>
    <t>Hasta la terminación del contrato</t>
  </si>
  <si>
    <t>Terminación del contrato</t>
  </si>
  <si>
    <t>Fecha estimada en que se termina el tratamiento</t>
  </si>
  <si>
    <t xml:space="preserve">El supervisor del contrato, debera identificar los posibles cambios que se puedan presentar </t>
  </si>
  <si>
    <t>Desabastecimiento de insumos o elementos requeridos</t>
  </si>
  <si>
    <t>SI</t>
  </si>
  <si>
    <t>Inicio del contrato</t>
  </si>
  <si>
    <t>Primera semana</t>
  </si>
  <si>
    <t>Una vez a la entregta de las garantias</t>
  </si>
  <si>
    <t>Adjudicación del contrato</t>
  </si>
  <si>
    <t>NO</t>
  </si>
  <si>
    <t>Segimiento de las partes</t>
  </si>
  <si>
    <t>liquidación del contrato</t>
  </si>
  <si>
    <t>Durante todo el proceso de ejecución</t>
  </si>
  <si>
    <t>Durante toda la ejecución del contrato</t>
  </si>
  <si>
    <t>Supervisor</t>
  </si>
  <si>
    <t>Afectación en el cronograma contractual</t>
  </si>
  <si>
    <t>Entidad</t>
  </si>
  <si>
    <t>Contraista</t>
  </si>
  <si>
    <t>Trimestral</t>
  </si>
  <si>
    <t>Posible variacion del valor del contrato</t>
  </si>
  <si>
    <t>Entrega de los mantenimientos fuera del tiempo establecido</t>
  </si>
  <si>
    <t>Garantías a Requerir</t>
  </si>
  <si>
    <t>De conformidad con lo establecido en el Libro 2, Parte 2, Título 1, Capítulo 2, Sección 3 Garantías en la Contratación de la Administración Pública, Subsección 1, del Decreto 1082 de 2015, y de acuerdo con los riesgos que se puedan originar por la suscripción y ejecución del respectivo contrato, el ICANH ha determinado la exigencia de las siguientes garantías:</t>
  </si>
  <si>
    <t>1. Póliza de Cumplimiento</t>
  </si>
  <si>
    <t xml:space="preserve">2. Póliza de Pago de salarios, prestaciones sociales e indemnizaciones laborales </t>
  </si>
  <si>
    <t xml:space="preserve">3. Póliza de Calidad del Servicio </t>
  </si>
  <si>
    <t>El supervisor del contrato hará seguimiento al tiempo 
de entrega de los 
equipos que requieran 
mantenimiento</t>
  </si>
  <si>
    <t>Realizando periodicamente el seguimiento a la entrega de los equipos</t>
  </si>
  <si>
    <t xml:space="preserve">El contratista y el supervisor haran el seguimiento permanente a cambios normativos aplicables a sistemas eléctricos, electromecánicos, SST y protección contra incendios, evaluando oportunamente su impacto sobre la ejecución contractual. </t>
  </si>
  <si>
    <t xml:space="preserve">Realizar la verificación de las condiciones iniciales de los equipos a fin de determinar posibles variaciones en las especificaciones técnica. </t>
  </si>
  <si>
    <t xml:space="preserve">Los repuestos suministrados no cumplen con las especificaciones técnicas requeridas para los equipos objeto del contrato. </t>
  </si>
  <si>
    <t>contratista</t>
  </si>
  <si>
    <t xml:space="preserve">Planeación anticipada de requerimientos y seguimiento a la disponibilidad de insumos y repuestos necesarios para la ejecución del contrato. </t>
  </si>
  <si>
    <t xml:space="preserve">Seguimiento periódico a la disponibilidad de insumos, repuestos y tiempos de suministro durante la ejecución contractual. </t>
  </si>
  <si>
    <t>Programación y priorización de actividades considerando condiciones climáticas y accesibilidad de las sedes.</t>
  </si>
  <si>
    <t xml:space="preserve">Condiciones climáticas que afecten la operación o acceso a sedes donde se ejecutan actividades de mantenimiento. </t>
  </si>
  <si>
    <t xml:space="preserve">Validación técnica y supervisión del cumplimiento de especificaciones de los repuestos y componentes instalados. </t>
  </si>
  <si>
    <t xml:space="preserve">Verificación técnica del funcionamiento y compatibilidad de los repuestos instalados durante la ejecución contractual. </t>
  </si>
  <si>
    <t xml:space="preserve">Posibles retrasos en la ejecución de mantenimientos preventivos y correctivos por falta de disponibilidad de insumos o repuestos requeridos. </t>
  </si>
  <si>
    <t xml:space="preserve">Afectación temporal en los cronogramas de mantenimiento y atención técnica. </t>
  </si>
  <si>
    <t xml:space="preserve">Seguimiento periódico a modificaciones normativas y técnicas aplicables al objeto contractual, verificando su posible incidencia sobre las condiciones de ejecución del contrato. </t>
  </si>
  <si>
    <t>Contratar el servicio de mantenimiento preventivo y correctivo, incluyendo suministro de repuestos, de los equipos de las sedes del ICANH a nivel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</si>
</sst>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  <scheme val="minor"/>
    </font>
    <font>
      <sz val="12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rgb="FFC5E0B3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E2EFD9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6" fillId="0" borderId="0" xfId="0" applyFont="1"/>
    <xf numFmtId="1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 wrapText="1"/>
    </xf>
    <xf numFmtId="14" fontId="3" fillId="0" borderId="23" xfId="0" applyNumberFormat="1" applyFont="1" applyBorder="1" applyAlignment="1">
      <alignment horizontal="center" vertical="center" wrapText="1"/>
    </xf>
    <xf numFmtId="0" fontId="2" fillId="0" borderId="10" xfId="0" applyFont="1" applyBorder="1"/>
    <xf numFmtId="0" fontId="0" fillId="0" borderId="8" xfId="0" applyBorder="1"/>
    <xf numFmtId="0" fontId="2" fillId="0" borderId="12" xfId="0" applyFont="1" applyBorder="1"/>
    <xf numFmtId="0" fontId="3" fillId="0" borderId="1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textRotation="90"/>
    </xf>
    <xf numFmtId="0" fontId="5" fillId="2" borderId="2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textRotation="90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/>
    </xf>
    <xf numFmtId="0" fontId="2" fillId="4" borderId="35" xfId="0" applyFont="1" applyFill="1" applyBorder="1"/>
    <xf numFmtId="0" fontId="2" fillId="4" borderId="36" xfId="0" applyFont="1" applyFill="1" applyBorder="1"/>
    <xf numFmtId="0" fontId="5" fillId="0" borderId="37" xfId="0" applyFont="1" applyBorder="1" applyAlignment="1">
      <alignment horizontal="left" wrapText="1"/>
    </xf>
    <xf numFmtId="0" fontId="2" fillId="0" borderId="38" xfId="0" applyFont="1" applyBorder="1" applyAlignment="1">
      <alignment wrapText="1"/>
    </xf>
    <xf numFmtId="0" fontId="2" fillId="0" borderId="39" xfId="0" applyFont="1" applyBorder="1" applyAlignment="1">
      <alignment wrapText="1"/>
    </xf>
    <xf numFmtId="0" fontId="5" fillId="0" borderId="40" xfId="0" applyFont="1" applyBorder="1" applyAlignment="1">
      <alignment horizontal="left" wrapText="1"/>
    </xf>
    <xf numFmtId="0" fontId="2" fillId="0" borderId="41" xfId="0" applyFont="1" applyBorder="1"/>
    <xf numFmtId="0" fontId="2" fillId="0" borderId="42" xfId="0" applyFont="1" applyBorder="1"/>
    <xf numFmtId="0" fontId="5" fillId="0" borderId="43" xfId="0" applyFont="1" applyBorder="1" applyAlignment="1">
      <alignment horizontal="left" wrapText="1"/>
    </xf>
    <xf numFmtId="0" fontId="5" fillId="0" borderId="44" xfId="0" applyFont="1" applyBorder="1" applyAlignment="1">
      <alignment horizontal="left" wrapText="1"/>
    </xf>
    <xf numFmtId="0" fontId="5" fillId="0" borderId="45" xfId="0" applyFont="1" applyBorder="1" applyAlignment="1">
      <alignment horizontal="left" wrapText="1"/>
    </xf>
    <xf numFmtId="0" fontId="3" fillId="0" borderId="25" xfId="0" applyFont="1" applyBorder="1" applyAlignment="1">
      <alignment horizontal="center" vertical="center"/>
    </xf>
    <xf numFmtId="0" fontId="2" fillId="0" borderId="26" xfId="0" applyFont="1" applyBorder="1"/>
    <xf numFmtId="0" fontId="4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2" fillId="4" borderId="32" xfId="0" applyFont="1" applyFill="1" applyBorder="1"/>
    <xf numFmtId="0" fontId="10" fillId="0" borderId="26" xfId="0" applyFont="1" applyBorder="1" applyAlignment="1">
      <alignment horizontal="left" vertical="center" wrapText="1"/>
    </xf>
    <xf numFmtId="0" fontId="2" fillId="0" borderId="27" xfId="0" applyFont="1" applyBorder="1"/>
    <xf numFmtId="0" fontId="4" fillId="3" borderId="26" xfId="0" applyFont="1" applyFill="1" applyBorder="1" applyAlignment="1">
      <alignment horizontal="center" vertical="center" textRotation="90" wrapText="1"/>
    </xf>
    <xf numFmtId="0" fontId="2" fillId="4" borderId="27" xfId="0" applyFont="1" applyFill="1" applyBorder="1"/>
    <xf numFmtId="0" fontId="11" fillId="3" borderId="25" xfId="0" applyFont="1" applyFill="1" applyBorder="1" applyAlignment="1">
      <alignment horizontal="center" vertical="center" textRotation="90" wrapText="1"/>
    </xf>
    <xf numFmtId="0" fontId="2" fillId="4" borderId="31" xfId="0" applyFont="1" applyFill="1" applyBorder="1"/>
    <xf numFmtId="0" fontId="8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4" xfId="0" applyFont="1" applyBorder="1"/>
    <xf numFmtId="0" fontId="0" fillId="0" borderId="8" xfId="0" applyBorder="1"/>
    <xf numFmtId="0" fontId="2" fillId="0" borderId="3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3" fillId="0" borderId="12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7" xfId="0" applyFont="1" applyBorder="1"/>
    <xf numFmtId="0" fontId="2" fillId="4" borderId="26" xfId="0" applyFont="1" applyFill="1" applyBorder="1"/>
    <xf numFmtId="0" fontId="8" fillId="0" borderId="12" xfId="0" applyFont="1" applyBorder="1" applyAlignment="1">
      <alignment horizontal="center" vertical="center"/>
    </xf>
    <xf numFmtId="0" fontId="2" fillId="0" borderId="6" xfId="0" applyFont="1" applyBorder="1"/>
    <xf numFmtId="0" fontId="8" fillId="0" borderId="4" xfId="0" applyFont="1" applyBorder="1" applyAlignment="1">
      <alignment horizontal="center" vertical="center"/>
    </xf>
    <xf numFmtId="0" fontId="2" fillId="0" borderId="8" xfId="0" applyFont="1" applyBorder="1"/>
    <xf numFmtId="0" fontId="2" fillId="0" borderId="20" xfId="0" applyFont="1" applyBorder="1"/>
    <xf numFmtId="0" fontId="2" fillId="4" borderId="3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297874</xdr:colOff>
      <xdr:row>1</xdr:row>
      <xdr:rowOff>182705</xdr:rowOff>
    </xdr:from>
    <xdr:ext cx="1208809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874" y="182705"/>
          <a:ext cx="1208809" cy="13239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/AppData/Local/Microsoft/Windows/INetCache/Content.Outlook/PX0UECYH/MATRIZ%20DE%20RIESGOS%20(1).xlsx" TargetMode="External"/><Relationship Id="rId1" Type="http://schemas.openxmlformats.org/officeDocument/2006/relationships/externalLinkPath" Target="/Users/User/AppData/Local/Microsoft/Windows/INetCache/Content.Outlook/PX0UECYH/MATRIZ%20DE%20RIESGO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riesg contratración"/>
      <sheetName val="V1"/>
    </sheetNames>
    <sheetDataSet>
      <sheetData sheetId="0"/>
      <sheetData sheetId="1">
        <row r="2">
          <cell r="C2" t="str">
            <v>Probabilidad</v>
          </cell>
          <cell r="E2" t="str">
            <v>Impacto</v>
          </cell>
        </row>
        <row r="3">
          <cell r="C3" t="str">
            <v>Raro</v>
          </cell>
          <cell r="D3">
            <v>1</v>
          </cell>
          <cell r="E3" t="str">
            <v>Insignificante</v>
          </cell>
          <cell r="F3">
            <v>1</v>
          </cell>
          <cell r="G3" t="str">
            <v>Riesgo Extremo</v>
          </cell>
        </row>
        <row r="4">
          <cell r="C4" t="str">
            <v>Improbable</v>
          </cell>
          <cell r="D4">
            <v>2</v>
          </cell>
          <cell r="E4" t="str">
            <v>Menor</v>
          </cell>
          <cell r="F4">
            <v>2</v>
          </cell>
          <cell r="G4" t="str">
            <v>Riesgo alto</v>
          </cell>
        </row>
        <row r="5">
          <cell r="C5" t="str">
            <v>Posible</v>
          </cell>
          <cell r="D5">
            <v>3</v>
          </cell>
          <cell r="E5" t="str">
            <v>Moderado</v>
          </cell>
          <cell r="F5">
            <v>3</v>
          </cell>
          <cell r="G5" t="str">
            <v>Riesgo Medio</v>
          </cell>
        </row>
        <row r="6">
          <cell r="C6" t="str">
            <v>Probable</v>
          </cell>
          <cell r="D6">
            <v>4</v>
          </cell>
          <cell r="E6" t="str">
            <v>Mayor</v>
          </cell>
          <cell r="F6">
            <v>4</v>
          </cell>
          <cell r="G6" t="str">
            <v>Riesgo Bajo</v>
          </cell>
        </row>
        <row r="7">
          <cell r="C7" t="str">
            <v>Casi cierto</v>
          </cell>
          <cell r="D7">
            <v>5</v>
          </cell>
          <cell r="E7" t="str">
            <v>Catastrófico</v>
          </cell>
          <cell r="F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1"/>
  <sheetViews>
    <sheetView showGridLines="0" tabSelected="1" view="pageBreakPreview" topLeftCell="A15" zoomScale="60" zoomScaleNormal="60" workbookViewId="0">
      <selection activeCell="K9" sqref="K9:K10"/>
    </sheetView>
  </sheetViews>
  <sheetFormatPr baseColWidth="10" defaultColWidth="14.42578125" defaultRowHeight="15" customHeight="1" x14ac:dyDescent="0.25"/>
  <cols>
    <col min="1" max="1" width="7.28515625" style="7" customWidth="1"/>
    <col min="2" max="5" width="5.85546875" style="7" customWidth="1"/>
    <col min="6" max="6" width="5.85546875" style="21" customWidth="1"/>
    <col min="7" max="7" width="39.140625" style="7" customWidth="1"/>
    <col min="8" max="8" width="46.140625" style="7" customWidth="1"/>
    <col min="9" max="12" width="5.85546875" style="7" customWidth="1"/>
    <col min="13" max="13" width="18.42578125" style="7" customWidth="1"/>
    <col min="14" max="14" width="5.85546875" style="7" customWidth="1"/>
    <col min="15" max="15" width="19.7109375" style="7" customWidth="1"/>
    <col min="16" max="16" width="29.28515625" style="7" customWidth="1"/>
    <col min="17" max="22" width="14.7109375" style="7" customWidth="1"/>
    <col min="23" max="23" width="17.5703125" style="7" customWidth="1"/>
    <col min="24" max="24" width="20.7109375" style="7" customWidth="1"/>
    <col min="25" max="25" width="16.7109375" style="7" customWidth="1"/>
    <col min="26" max="26" width="18.42578125" style="7" customWidth="1"/>
    <col min="27" max="28" width="24.5703125" style="7" customWidth="1"/>
    <col min="29" max="16384" width="14.42578125" style="7"/>
  </cols>
  <sheetData>
    <row r="1" spans="2:28" ht="35.25" customHeight="1" thickBot="1" x14ac:dyDescent="0.3"/>
    <row r="2" spans="2:28" ht="36.75" customHeight="1" x14ac:dyDescent="0.25">
      <c r="B2" s="53"/>
      <c r="C2" s="54"/>
      <c r="D2" s="54"/>
      <c r="E2" s="54"/>
      <c r="F2" s="55"/>
      <c r="G2" s="70" t="s">
        <v>62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5"/>
      <c r="Z2" s="66" t="s">
        <v>0</v>
      </c>
      <c r="AA2" s="55"/>
      <c r="AB2" s="51" t="s">
        <v>59</v>
      </c>
    </row>
    <row r="3" spans="2:28" ht="33.75" customHeight="1" x14ac:dyDescent="0.25">
      <c r="B3" s="56"/>
      <c r="C3" s="57"/>
      <c r="D3" s="57"/>
      <c r="E3" s="57"/>
      <c r="F3" s="58"/>
      <c r="G3" s="67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68"/>
      <c r="Z3" s="67"/>
      <c r="AA3" s="68"/>
      <c r="AB3" s="52"/>
    </row>
    <row r="4" spans="2:28" ht="35.25" customHeight="1" x14ac:dyDescent="0.25">
      <c r="B4" s="56"/>
      <c r="C4" s="57"/>
      <c r="D4" s="57"/>
      <c r="E4" s="57"/>
      <c r="F4" s="58"/>
      <c r="G4" s="72" t="s">
        <v>64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58"/>
      <c r="Z4" s="62" t="s">
        <v>1</v>
      </c>
      <c r="AA4" s="63"/>
      <c r="AB4" s="4" t="s">
        <v>63</v>
      </c>
    </row>
    <row r="5" spans="2:28" ht="35.25" customHeight="1" thickBot="1" x14ac:dyDescent="0.3">
      <c r="B5" s="59"/>
      <c r="C5" s="60"/>
      <c r="D5" s="60"/>
      <c r="E5" s="60"/>
      <c r="F5" s="61"/>
      <c r="G5" s="74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1"/>
      <c r="Z5" s="64" t="s">
        <v>2</v>
      </c>
      <c r="AA5" s="65"/>
      <c r="AB5" s="5">
        <v>45261</v>
      </c>
    </row>
    <row r="6" spans="2:28" ht="10.5" customHeight="1" thickBot="1" x14ac:dyDescent="0.3">
      <c r="B6" s="6"/>
      <c r="C6" s="6"/>
      <c r="D6" s="6"/>
      <c r="E6" s="6"/>
      <c r="F6" s="20"/>
      <c r="G6" s="8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9"/>
      <c r="AA6" s="6"/>
      <c r="AB6" s="10"/>
    </row>
    <row r="7" spans="2:28" ht="69" customHeight="1" x14ac:dyDescent="0.25">
      <c r="B7" s="36" t="s">
        <v>3</v>
      </c>
      <c r="C7" s="37"/>
      <c r="D7" s="37"/>
      <c r="E7" s="37"/>
      <c r="F7" s="37"/>
      <c r="G7" s="45" t="s">
        <v>60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46"/>
    </row>
    <row r="8" spans="2:28" ht="48.75" customHeight="1" thickBot="1" x14ac:dyDescent="0.3">
      <c r="B8" s="41" t="s">
        <v>58</v>
      </c>
      <c r="C8" s="42"/>
      <c r="D8" s="42"/>
      <c r="E8" s="42"/>
      <c r="F8" s="42"/>
      <c r="G8" s="38" t="s">
        <v>118</v>
      </c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0"/>
    </row>
    <row r="9" spans="2:28" ht="63" customHeight="1" x14ac:dyDescent="0.25">
      <c r="B9" s="49" t="s">
        <v>61</v>
      </c>
      <c r="C9" s="47" t="s">
        <v>4</v>
      </c>
      <c r="D9" s="47" t="s">
        <v>5</v>
      </c>
      <c r="E9" s="47" t="s">
        <v>6</v>
      </c>
      <c r="F9" s="47" t="s">
        <v>7</v>
      </c>
      <c r="G9" s="43" t="s">
        <v>8</v>
      </c>
      <c r="H9" s="43" t="s">
        <v>9</v>
      </c>
      <c r="I9" s="47" t="s">
        <v>10</v>
      </c>
      <c r="J9" s="47" t="s">
        <v>11</v>
      </c>
      <c r="K9" s="47" t="s">
        <v>12</v>
      </c>
      <c r="L9" s="47" t="s">
        <v>11</v>
      </c>
      <c r="M9" s="43" t="s">
        <v>13</v>
      </c>
      <c r="N9" s="47" t="s">
        <v>14</v>
      </c>
      <c r="O9" s="43" t="s">
        <v>15</v>
      </c>
      <c r="P9" s="43" t="s">
        <v>16</v>
      </c>
      <c r="Q9" s="43" t="s">
        <v>17</v>
      </c>
      <c r="R9" s="69"/>
      <c r="S9" s="69"/>
      <c r="T9" s="69"/>
      <c r="U9" s="69"/>
      <c r="V9" s="69"/>
      <c r="W9" s="43" t="s">
        <v>18</v>
      </c>
      <c r="X9" s="43" t="s">
        <v>66</v>
      </c>
      <c r="Y9" s="43" t="s">
        <v>19</v>
      </c>
      <c r="Z9" s="43" t="s">
        <v>78</v>
      </c>
      <c r="AA9" s="43" t="s">
        <v>20</v>
      </c>
      <c r="AB9" s="48"/>
    </row>
    <row r="10" spans="2:28" ht="48.75" customHeight="1" x14ac:dyDescent="0.25">
      <c r="B10" s="50"/>
      <c r="C10" s="44"/>
      <c r="D10" s="44"/>
      <c r="E10" s="44"/>
      <c r="F10" s="75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22" t="s">
        <v>10</v>
      </c>
      <c r="R10" s="22" t="s">
        <v>11</v>
      </c>
      <c r="S10" s="22" t="s">
        <v>12</v>
      </c>
      <c r="T10" s="22" t="s">
        <v>11</v>
      </c>
      <c r="U10" s="22" t="s">
        <v>21</v>
      </c>
      <c r="V10" s="22" t="s">
        <v>22</v>
      </c>
      <c r="W10" s="44"/>
      <c r="X10" s="44"/>
      <c r="Y10" s="44"/>
      <c r="Z10" s="44"/>
      <c r="AA10" s="22" t="s">
        <v>23</v>
      </c>
      <c r="AB10" s="23" t="s">
        <v>24</v>
      </c>
    </row>
    <row r="11" spans="2:28" ht="167.1" customHeight="1" x14ac:dyDescent="0.25">
      <c r="B11" s="11">
        <v>1</v>
      </c>
      <c r="C11" s="11" t="s">
        <v>31</v>
      </c>
      <c r="D11" s="11" t="s">
        <v>49</v>
      </c>
      <c r="E11" s="11" t="s">
        <v>57</v>
      </c>
      <c r="F11" s="14" t="s">
        <v>37</v>
      </c>
      <c r="G11" s="12" t="s">
        <v>97</v>
      </c>
      <c r="H11" s="12" t="s">
        <v>67</v>
      </c>
      <c r="I11" s="11" t="s">
        <v>38</v>
      </c>
      <c r="J11" s="13">
        <f>+IFERROR(VLOOKUP(I11,'V1'!$C$2:$D$7,2,FALSE),"")</f>
        <v>3</v>
      </c>
      <c r="K11" s="11" t="s">
        <v>34</v>
      </c>
      <c r="L11" s="13">
        <f>+IFERROR(VLOOKUP(K11,'V1'!$E$2:$F$7,2,FALSE),"")</f>
        <v>2</v>
      </c>
      <c r="M11" s="13">
        <f t="shared" ref="M11:M16" si="0">+IFERROR((J11+L11),"")</f>
        <v>5</v>
      </c>
      <c r="N11" s="11" t="str">
        <f>+IF(M11="","",IF(M11&gt;=8,'V1'!$G$3,IF(M11&gt;=6,'V1'!$G$4,IF(M11&gt;=5,'V1'!$G$5,IF(M11&gt;=2,'V1'!$G$6,"revisar")))))</f>
        <v>Riesgo Medio</v>
      </c>
      <c r="O11" s="15" t="s">
        <v>68</v>
      </c>
      <c r="P11" s="12" t="s">
        <v>103</v>
      </c>
      <c r="Q11" s="13" t="s">
        <v>38</v>
      </c>
      <c r="R11" s="13">
        <v>2</v>
      </c>
      <c r="S11" s="13" t="s">
        <v>34</v>
      </c>
      <c r="T11" s="13">
        <v>1</v>
      </c>
      <c r="U11" s="13">
        <f t="shared" ref="U11:U13" si="1">+IFERROR((R11+T11),"")</f>
        <v>3</v>
      </c>
      <c r="V11" s="13" t="str">
        <f>+IF(U11="","",IF(U11&gt;=8,'V1'!$G$3,IF(U11&gt;=6,'V1'!$G$4,IF(U11&gt;=5,'V1'!$G$5,IF(U11&gt;=2,'V1'!$G$6,"revisar")))))</f>
        <v>Riesgo Bajo</v>
      </c>
      <c r="W11" s="13" t="s">
        <v>65</v>
      </c>
      <c r="X11" s="12" t="s">
        <v>75</v>
      </c>
      <c r="Y11" s="11" t="s">
        <v>57</v>
      </c>
      <c r="Z11" s="14" t="s">
        <v>77</v>
      </c>
      <c r="AA11" s="12" t="s">
        <v>104</v>
      </c>
      <c r="AB11" s="12" t="s">
        <v>95</v>
      </c>
    </row>
    <row r="12" spans="2:28" ht="215.25" customHeight="1" x14ac:dyDescent="0.25">
      <c r="B12" s="11">
        <v>2</v>
      </c>
      <c r="C12" s="11" t="s">
        <v>25</v>
      </c>
      <c r="D12" s="11" t="s">
        <v>51</v>
      </c>
      <c r="E12" s="11" t="s">
        <v>57</v>
      </c>
      <c r="F12" s="14" t="s">
        <v>46</v>
      </c>
      <c r="G12" s="12" t="s">
        <v>69</v>
      </c>
      <c r="H12" s="12" t="s">
        <v>96</v>
      </c>
      <c r="I12" s="11" t="s">
        <v>27</v>
      </c>
      <c r="J12" s="13">
        <v>2</v>
      </c>
      <c r="K12" s="11" t="s">
        <v>39</v>
      </c>
      <c r="L12" s="13">
        <f>+IFERROR(VLOOKUP(K12,'V1'!$E$2:$F$7,2,FALSE),"")</f>
        <v>3</v>
      </c>
      <c r="M12" s="13">
        <f t="shared" si="0"/>
        <v>5</v>
      </c>
      <c r="N12" s="11" t="str">
        <f>+IF(M12="","",IF(M12&gt;=8,'V1'!$G$3,IF(M12&gt;=6,'V1'!$G$4,IF(M12&gt;=5,'V1'!$G$5,IF(M12&gt;=2,'V1'!$G$6,"revisar")))))</f>
        <v>Riesgo Medio</v>
      </c>
      <c r="O12" s="15" t="s">
        <v>72</v>
      </c>
      <c r="P12" s="12" t="s">
        <v>105</v>
      </c>
      <c r="Q12" s="13" t="s">
        <v>27</v>
      </c>
      <c r="R12" s="13">
        <f>+IFERROR(VLOOKUP(Q12,'V1'!$C$2:$D$7,2,FALSE),"")</f>
        <v>1</v>
      </c>
      <c r="S12" s="13" t="s">
        <v>39</v>
      </c>
      <c r="T12" s="13">
        <v>2</v>
      </c>
      <c r="U12" s="13">
        <f t="shared" si="1"/>
        <v>3</v>
      </c>
      <c r="V12" s="13" t="str">
        <f>+IF(U12="","",IF(U12&gt;=8,'V1'!$G$3,IF(U12&gt;=6,'V1'!$G$4,IF(U12&gt;=5,'V1'!$G$5,IF(U12&gt;=2,'V1'!$G$6,"revisar")))))</f>
        <v>Riesgo Bajo</v>
      </c>
      <c r="W12" s="13" t="s">
        <v>65</v>
      </c>
      <c r="X12" s="12" t="s">
        <v>74</v>
      </c>
      <c r="Y12" s="14" t="s">
        <v>57</v>
      </c>
      <c r="Z12" s="14" t="s">
        <v>77</v>
      </c>
      <c r="AA12" s="12" t="s">
        <v>117</v>
      </c>
      <c r="AB12" s="12" t="s">
        <v>76</v>
      </c>
    </row>
    <row r="13" spans="2:28" ht="135.75" customHeight="1" x14ac:dyDescent="0.25">
      <c r="B13" s="11">
        <v>3</v>
      </c>
      <c r="C13" s="11" t="s">
        <v>31</v>
      </c>
      <c r="D13" s="11" t="s">
        <v>49</v>
      </c>
      <c r="E13" s="11" t="s">
        <v>54</v>
      </c>
      <c r="F13" s="14" t="s">
        <v>37</v>
      </c>
      <c r="G13" s="12" t="s">
        <v>70</v>
      </c>
      <c r="H13" s="12" t="s">
        <v>71</v>
      </c>
      <c r="I13" s="11" t="s">
        <v>38</v>
      </c>
      <c r="J13" s="13">
        <f>+IFERROR(VLOOKUP(I13,'V1'!$C$2:$D$7,2,FALSE),"")</f>
        <v>3</v>
      </c>
      <c r="K13" s="11" t="s">
        <v>43</v>
      </c>
      <c r="L13" s="13">
        <f>+IFERROR(VLOOKUP(K13,'V1'!$E$2:$F$7,2,FALSE),"")</f>
        <v>4</v>
      </c>
      <c r="M13" s="13">
        <f t="shared" si="0"/>
        <v>7</v>
      </c>
      <c r="N13" s="11" t="str">
        <f>+IF(M13="","",IF(M13&gt;=8,'V1'!$G$3,IF(M13&gt;=6,'V1'!$G$4,IF(M13&gt;=5,'V1'!$G$5,IF(M13&gt;=2,'V1'!$G$6,"revisar")))))</f>
        <v>Riesgo alto</v>
      </c>
      <c r="O13" s="15" t="s">
        <v>68</v>
      </c>
      <c r="P13" s="12" t="s">
        <v>106</v>
      </c>
      <c r="Q13" s="13" t="s">
        <v>33</v>
      </c>
      <c r="R13" s="13">
        <f>+IFERROR(VLOOKUP(Q13,'V1'!$C$2:$D$7,2,FALSE),"")</f>
        <v>2</v>
      </c>
      <c r="S13" s="13" t="s">
        <v>34</v>
      </c>
      <c r="T13" s="13">
        <v>1</v>
      </c>
      <c r="U13" s="13">
        <f t="shared" si="1"/>
        <v>3</v>
      </c>
      <c r="V13" s="13" t="str">
        <f>+IF(U13="","",IF(U13&gt;=8,'V1'!$G$3,IF(U13&gt;=6,'V1'!$G$4,IF(U13&gt;=5,'V1'!$G$5,IF(U13&gt;=2,'V1'!$G$6,"revisar")))))</f>
        <v>Riesgo Bajo</v>
      </c>
      <c r="W13" s="13" t="s">
        <v>65</v>
      </c>
      <c r="X13" s="12" t="s">
        <v>91</v>
      </c>
      <c r="Y13" s="14" t="s">
        <v>57</v>
      </c>
      <c r="Z13" s="14" t="s">
        <v>77</v>
      </c>
      <c r="AA13" s="12" t="s">
        <v>79</v>
      </c>
      <c r="AB13" s="12" t="s">
        <v>76</v>
      </c>
    </row>
    <row r="14" spans="2:28" ht="135.75" customHeight="1" x14ac:dyDescent="0.25">
      <c r="B14" s="11">
        <v>4</v>
      </c>
      <c r="C14" s="11" t="s">
        <v>25</v>
      </c>
      <c r="D14" s="11" t="s">
        <v>51</v>
      </c>
      <c r="E14" s="11" t="s">
        <v>57</v>
      </c>
      <c r="F14" s="14" t="s">
        <v>37</v>
      </c>
      <c r="G14" s="19" t="s">
        <v>107</v>
      </c>
      <c r="H14" s="15" t="s">
        <v>92</v>
      </c>
      <c r="I14" s="16" t="s">
        <v>27</v>
      </c>
      <c r="J14" s="17">
        <f>+IFERROR(VLOOKUP(I14,[1]V1!$C$2:$D$7,2,FALSE),"")</f>
        <v>1</v>
      </c>
      <c r="K14" s="16" t="s">
        <v>43</v>
      </c>
      <c r="L14" s="17">
        <f>+IFERROR(VLOOKUP(K14,[1]V1!$E$2:$F$7,2,FALSE),"")</f>
        <v>4</v>
      </c>
      <c r="M14" s="17">
        <f t="shared" si="0"/>
        <v>5</v>
      </c>
      <c r="N14" s="16" t="str">
        <f>+IF(M14="","",IF(M14&gt;=8,[1]V1!$G$3,IF(M14&gt;=6,[1]V1!$G$4,IF(M14&gt;=5,[1]V1!$G$5,IF(M14&gt;=2,[1]V1!$G$6,"revisar")))))</f>
        <v>Riesgo Medio</v>
      </c>
      <c r="O14" s="15" t="s">
        <v>94</v>
      </c>
      <c r="P14" s="19" t="s">
        <v>113</v>
      </c>
      <c r="Q14" s="16" t="s">
        <v>27</v>
      </c>
      <c r="R14" s="17">
        <v>1</v>
      </c>
      <c r="S14" s="13" t="s">
        <v>34</v>
      </c>
      <c r="T14" s="17">
        <v>2</v>
      </c>
      <c r="U14" s="17">
        <v>3</v>
      </c>
      <c r="V14" s="13" t="str">
        <f>+IF(U14="","",IF(U14&gt;=8,[1]V1!$G$3,IF(U14&gt;=6,[1]V1!$G$4,IF(U14&gt;=5,[1]V1!$G$5,IF(U14&gt;=2,[1]V1!$G$6,"revisar")))))</f>
        <v>Riesgo Bajo</v>
      </c>
      <c r="W14" s="15" t="s">
        <v>81</v>
      </c>
      <c r="X14" s="15" t="s">
        <v>93</v>
      </c>
      <c r="Y14" s="18" t="s">
        <v>82</v>
      </c>
      <c r="Z14" s="14" t="s">
        <v>83</v>
      </c>
      <c r="AA14" s="12" t="s">
        <v>114</v>
      </c>
      <c r="AB14" s="12" t="s">
        <v>84</v>
      </c>
    </row>
    <row r="15" spans="2:28" ht="135.75" customHeight="1" x14ac:dyDescent="0.25">
      <c r="B15" s="11">
        <v>5</v>
      </c>
      <c r="C15" s="11" t="s">
        <v>25</v>
      </c>
      <c r="D15" s="11" t="s">
        <v>51</v>
      </c>
      <c r="E15" s="11" t="s">
        <v>57</v>
      </c>
      <c r="F15" s="14" t="s">
        <v>37</v>
      </c>
      <c r="G15" s="19" t="s">
        <v>80</v>
      </c>
      <c r="H15" s="19" t="s">
        <v>115</v>
      </c>
      <c r="I15" s="16" t="s">
        <v>33</v>
      </c>
      <c r="J15" s="17">
        <v>2</v>
      </c>
      <c r="K15" s="16" t="s">
        <v>34</v>
      </c>
      <c r="L15" s="17">
        <v>3</v>
      </c>
      <c r="M15" s="17">
        <f t="shared" si="0"/>
        <v>5</v>
      </c>
      <c r="N15" s="16" t="str">
        <f>+IF(M15="","",IF(M15&gt;=8,[1]V1!$G$3,IF(M15&gt;=6,[1]V1!$G$4,IF(M15&gt;=5,[1]V1!$G$5,IF(M15&gt;=2,[1]V1!$G$6,"revisar")))))</f>
        <v>Riesgo Medio</v>
      </c>
      <c r="O15" s="19" t="s">
        <v>108</v>
      </c>
      <c r="P15" s="19" t="s">
        <v>109</v>
      </c>
      <c r="Q15" s="16" t="s">
        <v>27</v>
      </c>
      <c r="R15" s="17">
        <v>1</v>
      </c>
      <c r="S15" s="13" t="s">
        <v>34</v>
      </c>
      <c r="T15" s="17">
        <f>+IFERROR(VLOOKUP(S15,[1]V1!$E$2:$F$7,2,FALSE),"")</f>
        <v>2</v>
      </c>
      <c r="U15" s="17">
        <f t="shared" ref="U15:U16" si="2">+IFERROR((R15+T15),"")</f>
        <v>3</v>
      </c>
      <c r="V15" s="13" t="str">
        <f>+IF(U15="","",IF(U15&gt;=8,[1]V1!$G$3,IF(U15&gt;=6,[1]V1!$G$4,IF(U15&gt;=5,[1]V1!$G$5,IF(U15&gt;=2,[1]V1!$G$6,"revisar")))))</f>
        <v>Riesgo Bajo</v>
      </c>
      <c r="W15" s="15" t="s">
        <v>86</v>
      </c>
      <c r="X15" s="15" t="s">
        <v>93</v>
      </c>
      <c r="Y15" s="18" t="s">
        <v>85</v>
      </c>
      <c r="Z15" s="14" t="s">
        <v>88</v>
      </c>
      <c r="AA15" s="12" t="s">
        <v>110</v>
      </c>
      <c r="AB15" s="12" t="s">
        <v>89</v>
      </c>
    </row>
    <row r="16" spans="2:28" ht="135.75" customHeight="1" thickBot="1" x14ac:dyDescent="0.3">
      <c r="B16" s="11">
        <v>6</v>
      </c>
      <c r="C16" s="11" t="s">
        <v>25</v>
      </c>
      <c r="D16" s="11" t="s">
        <v>51</v>
      </c>
      <c r="E16" s="11" t="s">
        <v>57</v>
      </c>
      <c r="F16" s="14" t="s">
        <v>37</v>
      </c>
      <c r="G16" s="19" t="s">
        <v>112</v>
      </c>
      <c r="H16" s="19" t="s">
        <v>116</v>
      </c>
      <c r="I16" s="16" t="s">
        <v>38</v>
      </c>
      <c r="J16" s="17">
        <v>3</v>
      </c>
      <c r="K16" s="16" t="s">
        <v>34</v>
      </c>
      <c r="L16" s="17">
        <v>2</v>
      </c>
      <c r="M16" s="17">
        <f t="shared" si="0"/>
        <v>5</v>
      </c>
      <c r="N16" s="16" t="str">
        <f>+IF(M16="","",IF(M16&gt;=8,[1]V1!$G$3,IF(M16&gt;=6,[1]V1!$G$4,IF(M16&gt;=5,[1]V1!$G$5,IF(M16&gt;=2,[1]V1!$G$6,"revisar")))))</f>
        <v>Riesgo Medio</v>
      </c>
      <c r="O16" s="15" t="s">
        <v>73</v>
      </c>
      <c r="P16" s="19" t="s">
        <v>111</v>
      </c>
      <c r="Q16" s="16" t="s">
        <v>33</v>
      </c>
      <c r="R16" s="17">
        <v>2</v>
      </c>
      <c r="S16" s="13" t="s">
        <v>34</v>
      </c>
      <c r="T16" s="17">
        <f>+IFERROR(VLOOKUP(S16,[1]V1!$E$2:$F$7,2,FALSE),"")</f>
        <v>2</v>
      </c>
      <c r="U16" s="17">
        <f t="shared" si="2"/>
        <v>4</v>
      </c>
      <c r="V16" s="13" t="str">
        <f>+IF(U16="","",IF(U16&gt;=8,[1]V1!$G$3,IF(U16&gt;=6,[1]V1!$G$4,IF(U16&gt;=5,[1]V1!$G$5,IF(U16&gt;=2,[1]V1!$G$6,"revisar")))))</f>
        <v>Riesgo Bajo</v>
      </c>
      <c r="W16" s="15" t="s">
        <v>86</v>
      </c>
      <c r="X16" s="15" t="s">
        <v>93</v>
      </c>
      <c r="Y16" s="18" t="s">
        <v>85</v>
      </c>
      <c r="Z16" s="14" t="s">
        <v>88</v>
      </c>
      <c r="AA16" s="12" t="s">
        <v>87</v>
      </c>
      <c r="AB16" s="12" t="s">
        <v>90</v>
      </c>
    </row>
    <row r="17" spans="2:28" ht="15" customHeight="1" thickBot="1" x14ac:dyDescent="0.3">
      <c r="B17" s="24" t="s">
        <v>98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6"/>
    </row>
    <row r="18" spans="2:28" ht="31.9" customHeight="1" x14ac:dyDescent="0.25">
      <c r="B18" s="27" t="s">
        <v>99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9"/>
    </row>
    <row r="19" spans="2:28" ht="15" customHeight="1" x14ac:dyDescent="0.25">
      <c r="B19" s="30" t="s">
        <v>100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2"/>
    </row>
    <row r="20" spans="2:28" ht="15" customHeight="1" x14ac:dyDescent="0.25">
      <c r="B20" s="30" t="s">
        <v>101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2"/>
    </row>
    <row r="21" spans="2:28" ht="15" customHeight="1" thickBot="1" x14ac:dyDescent="0.3">
      <c r="B21" s="33" t="s">
        <v>102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5"/>
    </row>
  </sheetData>
  <mergeCells count="37">
    <mergeCell ref="D9:D10"/>
    <mergeCell ref="E9:E10"/>
    <mergeCell ref="F9:F10"/>
    <mergeCell ref="G9:G10"/>
    <mergeCell ref="I9:I10"/>
    <mergeCell ref="M9:M10"/>
    <mergeCell ref="Q9:V9"/>
    <mergeCell ref="W9:W10"/>
    <mergeCell ref="H9:H10"/>
    <mergeCell ref="G2:Y3"/>
    <mergeCell ref="G4:Y5"/>
    <mergeCell ref="AB2:AB3"/>
    <mergeCell ref="B2:F5"/>
    <mergeCell ref="Z4:AA4"/>
    <mergeCell ref="Z5:AA5"/>
    <mergeCell ref="Z2:AA3"/>
    <mergeCell ref="B7:F7"/>
    <mergeCell ref="G8:AB8"/>
    <mergeCell ref="B8:F8"/>
    <mergeCell ref="P9:P10"/>
    <mergeCell ref="X9:X10"/>
    <mergeCell ref="G7:AB7"/>
    <mergeCell ref="N9:N10"/>
    <mergeCell ref="Z9:Z10"/>
    <mergeCell ref="AA9:AB9"/>
    <mergeCell ref="J9:J10"/>
    <mergeCell ref="L9:L10"/>
    <mergeCell ref="K9:K10"/>
    <mergeCell ref="O9:O10"/>
    <mergeCell ref="Y9:Y10"/>
    <mergeCell ref="B9:B10"/>
    <mergeCell ref="C9:C10"/>
    <mergeCell ref="B17:AB17"/>
    <mergeCell ref="B18:AB18"/>
    <mergeCell ref="B19:AB19"/>
    <mergeCell ref="B20:AB20"/>
    <mergeCell ref="B21:AB21"/>
  </mergeCells>
  <pageMargins left="0.7" right="0.7" top="0.75" bottom="0.75" header="0" footer="0"/>
  <pageSetup scale="2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xr:uid="{00000000-0002-0000-0000-000000000000}">
          <x14:formula1>
            <xm:f>'V1'!$C$3:$C$7</xm:f>
          </x14:formula1>
          <xm:sqref>Q11:Q13 I11:I13</xm:sqref>
        </x14:dataValidation>
        <x14:dataValidation type="list" allowBlank="1" showErrorMessage="1" xr:uid="{00000000-0002-0000-0000-000001000000}">
          <x14:formula1>
            <xm:f>'V1'!$E$3:$E$7</xm:f>
          </x14:formula1>
          <xm:sqref>S11:S13 K11:K13</xm:sqref>
        </x14:dataValidation>
        <x14:dataValidation type="list" allowBlank="1" showErrorMessage="1" xr:uid="{00000000-0002-0000-0000-000002000000}">
          <x14:formula1>
            <xm:f>'V1'!$A$3:$A$4</xm:f>
          </x14:formula1>
          <xm:sqref>C11:C16</xm:sqref>
        </x14:dataValidation>
        <x14:dataValidation type="list" allowBlank="1" showErrorMessage="1" xr:uid="{00000000-0002-0000-0000-000003000000}">
          <x14:formula1>
            <xm:f>'V1'!$A$12:$A$15</xm:f>
          </x14:formula1>
          <xm:sqref>E11:E16</xm:sqref>
        </x14:dataValidation>
        <x14:dataValidation type="list" allowBlank="1" showErrorMessage="1" xr:uid="{00000000-0002-0000-0000-000004000000}">
          <x14:formula1>
            <xm:f>'V1'!$B$3:$B$10</xm:f>
          </x14:formula1>
          <xm:sqref>F11:F16</xm:sqref>
        </x14:dataValidation>
        <x14:dataValidation type="list" allowBlank="1" showErrorMessage="1" xr:uid="{00000000-0002-0000-0000-000005000000}">
          <x14:formula1>
            <xm:f>'V1'!$A$8:$A$9</xm:f>
          </x14:formula1>
          <xm:sqref>D11:D16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11" width="10.7109375" customWidth="1"/>
  </cols>
  <sheetData>
    <row r="2" spans="1:8" x14ac:dyDescent="0.25">
      <c r="A2" s="1" t="s">
        <v>4</v>
      </c>
      <c r="B2" s="1" t="s">
        <v>7</v>
      </c>
      <c r="C2" s="1" t="s">
        <v>10</v>
      </c>
      <c r="E2" s="1" t="s">
        <v>12</v>
      </c>
      <c r="F2" s="1"/>
      <c r="G2" s="1" t="s">
        <v>14</v>
      </c>
    </row>
    <row r="3" spans="1:8" x14ac:dyDescent="0.25">
      <c r="A3" t="s">
        <v>25</v>
      </c>
      <c r="B3" t="s">
        <v>26</v>
      </c>
      <c r="C3" t="s">
        <v>27</v>
      </c>
      <c r="D3">
        <v>1</v>
      </c>
      <c r="E3" t="s">
        <v>28</v>
      </c>
      <c r="F3">
        <v>1</v>
      </c>
      <c r="G3" t="s">
        <v>29</v>
      </c>
      <c r="H3" s="2" t="s">
        <v>30</v>
      </c>
    </row>
    <row r="4" spans="1:8" x14ac:dyDescent="0.25">
      <c r="A4" t="s">
        <v>31</v>
      </c>
      <c r="B4" t="s">
        <v>32</v>
      </c>
      <c r="C4" t="s">
        <v>33</v>
      </c>
      <c r="D4">
        <v>2</v>
      </c>
      <c r="E4" t="s">
        <v>34</v>
      </c>
      <c r="F4">
        <v>2</v>
      </c>
      <c r="G4" t="s">
        <v>35</v>
      </c>
      <c r="H4" s="2" t="s">
        <v>36</v>
      </c>
    </row>
    <row r="5" spans="1:8" x14ac:dyDescent="0.25">
      <c r="B5" t="s">
        <v>37</v>
      </c>
      <c r="C5" t="s">
        <v>38</v>
      </c>
      <c r="D5">
        <v>3</v>
      </c>
      <c r="E5" t="s">
        <v>39</v>
      </c>
      <c r="F5">
        <v>3</v>
      </c>
      <c r="G5" t="s">
        <v>40</v>
      </c>
      <c r="H5" s="3">
        <v>5</v>
      </c>
    </row>
    <row r="6" spans="1:8" x14ac:dyDescent="0.25">
      <c r="B6" t="s">
        <v>41</v>
      </c>
      <c r="C6" t="s">
        <v>42</v>
      </c>
      <c r="D6">
        <v>4</v>
      </c>
      <c r="E6" t="s">
        <v>43</v>
      </c>
      <c r="F6">
        <v>4</v>
      </c>
      <c r="G6" t="s">
        <v>44</v>
      </c>
      <c r="H6" s="2" t="s">
        <v>45</v>
      </c>
    </row>
    <row r="7" spans="1:8" x14ac:dyDescent="0.25">
      <c r="A7" s="1" t="s">
        <v>5</v>
      </c>
      <c r="B7" t="s">
        <v>46</v>
      </c>
      <c r="C7" t="s">
        <v>47</v>
      </c>
      <c r="D7">
        <v>5</v>
      </c>
      <c r="E7" t="s">
        <v>48</v>
      </c>
      <c r="F7">
        <v>5</v>
      </c>
    </row>
    <row r="8" spans="1:8" x14ac:dyDescent="0.25">
      <c r="A8" t="s">
        <v>49</v>
      </c>
      <c r="B8" t="s">
        <v>50</v>
      </c>
    </row>
    <row r="9" spans="1:8" x14ac:dyDescent="0.25">
      <c r="A9" t="s">
        <v>51</v>
      </c>
      <c r="B9" t="s">
        <v>52</v>
      </c>
    </row>
    <row r="10" spans="1:8" x14ac:dyDescent="0.25">
      <c r="B10" t="s">
        <v>53</v>
      </c>
    </row>
    <row r="11" spans="1:8" x14ac:dyDescent="0.25">
      <c r="A11" s="1" t="s">
        <v>6</v>
      </c>
    </row>
    <row r="12" spans="1:8" x14ac:dyDescent="0.25">
      <c r="A12" t="s">
        <v>54</v>
      </c>
    </row>
    <row r="13" spans="1:8" x14ac:dyDescent="0.25">
      <c r="A13" t="s">
        <v>55</v>
      </c>
    </row>
    <row r="14" spans="1:8" x14ac:dyDescent="0.25">
      <c r="A14" t="s">
        <v>56</v>
      </c>
    </row>
    <row r="15" spans="1:8" x14ac:dyDescent="0.25">
      <c r="A15" t="s">
        <v>57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de riesg contratración</vt:lpstr>
      <vt:lpstr>V1</vt:lpstr>
      <vt:lpstr>'análisis de riesg contratración'!_Hlk40285583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wlc</cp:lastModifiedBy>
  <cp:lastPrinted>2026-05-19T14:14:49Z</cp:lastPrinted>
  <dcterms:created xsi:type="dcterms:W3CDTF">2023-02-21T18:21:33Z</dcterms:created>
  <dcterms:modified xsi:type="dcterms:W3CDTF">2026-05-28T20:29:31Z</dcterms:modified>
</cp:coreProperties>
</file>