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\\Contratacion03\procesos 2026\02 - PROCESOS 2026\MINIMA CUANTIA\MC-029-BASPC11-2026 QUIMICO\"/>
    </mc:Choice>
  </mc:AlternateContent>
  <xr:revisionPtr revIDLastSave="0" documentId="13_ncr:1_{C50AFF31-9C5F-4EF5-977C-CE0B0BB87817}" xr6:coauthVersionLast="47" xr6:coauthVersionMax="47" xr10:uidLastSave="{00000000-0000-0000-0000-000000000000}"/>
  <bookViews>
    <workbookView xWindow="-120" yWindow="-120" windowWidth="29040" windowHeight="15720" xr2:uid="{69D37D00-2B3B-49BB-92FA-A92DE9BADAE0}"/>
  </bookViews>
  <sheets>
    <sheet name="FORMULARIO OFERTA ECONOMICA" sheetId="1" r:id="rId1"/>
  </sheets>
  <externalReferences>
    <externalReference r:id="rId2"/>
  </externalReferences>
  <definedNames>
    <definedName name="_xlnm._FilterDatabase" localSheetId="0" hidden="1">'FORMULARIO OFERTA ECONOMICA'!$A$1:$O$73</definedName>
    <definedName name="_xlnm.Print_Area" localSheetId="0">'FORMULARIO OFERTA ECONOMICA'!$A$1:$R$77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70" i="1" l="1"/>
  <c r="K70" i="1" s="1"/>
  <c r="J69" i="1"/>
  <c r="K69" i="1" s="1"/>
  <c r="J68" i="1"/>
  <c r="K68" i="1" s="1"/>
  <c r="J66" i="1"/>
  <c r="K66" i="1" s="1"/>
  <c r="J65" i="1"/>
  <c r="K65" i="1" s="1"/>
  <c r="J64" i="1"/>
  <c r="K64" i="1" s="1"/>
  <c r="J63" i="1"/>
  <c r="J62" i="1"/>
  <c r="K62" i="1" s="1"/>
  <c r="J61" i="1"/>
  <c r="K61" i="1" s="1"/>
  <c r="K67" i="1"/>
  <c r="J57" i="1"/>
  <c r="K57" i="1" s="1"/>
  <c r="J54" i="1"/>
  <c r="K54" i="1" s="1"/>
  <c r="J52" i="1"/>
  <c r="K52" i="1" s="1"/>
  <c r="J51" i="1"/>
  <c r="K51" i="1" s="1"/>
  <c r="J50" i="1"/>
  <c r="K50" i="1" s="1"/>
  <c r="J49" i="1"/>
  <c r="K49" i="1" s="1"/>
  <c r="J48" i="1"/>
  <c r="K48" i="1" s="1"/>
  <c r="J47" i="1"/>
  <c r="K47" i="1" s="1"/>
  <c r="J46" i="1"/>
  <c r="K46" i="1" s="1"/>
  <c r="J41" i="1"/>
  <c r="K41" i="1" s="1"/>
  <c r="J40" i="1"/>
  <c r="K40" i="1" s="1"/>
  <c r="J39" i="1"/>
  <c r="K39" i="1" s="1"/>
  <c r="J38" i="1"/>
  <c r="K38" i="1" s="1"/>
  <c r="J35" i="1"/>
  <c r="K35" i="1" s="1"/>
  <c r="J34" i="1"/>
  <c r="K34" i="1" s="1"/>
  <c r="J33" i="1"/>
  <c r="K33" i="1" s="1"/>
  <c r="J28" i="1"/>
  <c r="K28" i="1" s="1"/>
  <c r="J27" i="1"/>
  <c r="K27" i="1" s="1"/>
  <c r="J26" i="1"/>
  <c r="K26" i="1" s="1"/>
  <c r="J25" i="1"/>
  <c r="K25" i="1" s="1"/>
  <c r="J24" i="1"/>
  <c r="K24" i="1" s="1"/>
  <c r="J23" i="1"/>
  <c r="K23" i="1" s="1"/>
  <c r="J22" i="1"/>
  <c r="J21" i="1"/>
  <c r="K21" i="1" s="1"/>
  <c r="J20" i="1"/>
  <c r="K20" i="1" s="1"/>
  <c r="J18" i="1"/>
  <c r="J17" i="1"/>
  <c r="K17" i="1" s="1"/>
  <c r="J16" i="1"/>
  <c r="K16" i="1" s="1"/>
  <c r="J15" i="1"/>
  <c r="J14" i="1"/>
  <c r="K14" i="1" s="1"/>
  <c r="J13" i="1"/>
  <c r="K13" i="1" s="1"/>
  <c r="J12" i="1"/>
  <c r="K12" i="1" s="1"/>
  <c r="J11" i="1"/>
  <c r="K11" i="1" s="1"/>
  <c r="J10" i="1"/>
  <c r="K10" i="1" s="1"/>
  <c r="J9" i="1"/>
  <c r="K9" i="1" s="1"/>
  <c r="J7" i="1"/>
  <c r="K7" i="1" s="1"/>
  <c r="J6" i="1"/>
  <c r="K6" i="1" s="1"/>
  <c r="P71" i="1"/>
  <c r="E70" i="1"/>
  <c r="H70" i="1" s="1"/>
  <c r="G69" i="1"/>
  <c r="E69" i="1"/>
  <c r="G68" i="1"/>
  <c r="E68" i="1"/>
  <c r="E67" i="1"/>
  <c r="H67" i="1" s="1"/>
  <c r="G66" i="1"/>
  <c r="F66" i="1"/>
  <c r="E66" i="1"/>
  <c r="E65" i="1"/>
  <c r="H65" i="1" s="1"/>
  <c r="G64" i="1"/>
  <c r="F64" i="1"/>
  <c r="E64" i="1"/>
  <c r="K63" i="1"/>
  <c r="G63" i="1"/>
  <c r="F63" i="1"/>
  <c r="E63" i="1"/>
  <c r="G62" i="1"/>
  <c r="F62" i="1"/>
  <c r="E62" i="1"/>
  <c r="E61" i="1"/>
  <c r="H61" i="1" s="1"/>
  <c r="K60" i="1"/>
  <c r="E60" i="1"/>
  <c r="H60" i="1" s="1"/>
  <c r="K59" i="1"/>
  <c r="E59" i="1"/>
  <c r="H59" i="1" s="1"/>
  <c r="K58" i="1"/>
  <c r="G58" i="1"/>
  <c r="E58" i="1"/>
  <c r="G57" i="1"/>
  <c r="F57" i="1"/>
  <c r="E57" i="1"/>
  <c r="K56" i="1"/>
  <c r="G56" i="1"/>
  <c r="F56" i="1"/>
  <c r="E56" i="1"/>
  <c r="K55" i="1"/>
  <c r="E55" i="1"/>
  <c r="H55" i="1" s="1"/>
  <c r="G54" i="1"/>
  <c r="F54" i="1"/>
  <c r="E54" i="1"/>
  <c r="K53" i="1"/>
  <c r="G53" i="1"/>
  <c r="F53" i="1"/>
  <c r="E53" i="1"/>
  <c r="G52" i="1"/>
  <c r="F52" i="1"/>
  <c r="E52" i="1"/>
  <c r="G51" i="1"/>
  <c r="F51" i="1"/>
  <c r="E51" i="1"/>
  <c r="G50" i="1"/>
  <c r="E50" i="1"/>
  <c r="G49" i="1"/>
  <c r="E49" i="1"/>
  <c r="G48" i="1"/>
  <c r="F48" i="1"/>
  <c r="E48" i="1"/>
  <c r="G47" i="1"/>
  <c r="F47" i="1"/>
  <c r="E47" i="1"/>
  <c r="G46" i="1"/>
  <c r="F46" i="1"/>
  <c r="E46" i="1"/>
  <c r="G41" i="1"/>
  <c r="F41" i="1"/>
  <c r="E41" i="1"/>
  <c r="G40" i="1"/>
  <c r="F40" i="1"/>
  <c r="E40" i="1"/>
  <c r="G39" i="1"/>
  <c r="F39" i="1"/>
  <c r="E39" i="1"/>
  <c r="G38" i="1"/>
  <c r="E38" i="1"/>
  <c r="K37" i="1"/>
  <c r="G37" i="1"/>
  <c r="E37" i="1"/>
  <c r="K36" i="1"/>
  <c r="G36" i="1"/>
  <c r="E36" i="1"/>
  <c r="G35" i="1"/>
  <c r="F35" i="1"/>
  <c r="E35" i="1"/>
  <c r="G34" i="1"/>
  <c r="E34" i="1"/>
  <c r="A34" i="1"/>
  <c r="A35" i="1" s="1"/>
  <c r="A36" i="1" s="1"/>
  <c r="A37" i="1" s="1"/>
  <c r="A38" i="1" s="1"/>
  <c r="A39" i="1" s="1"/>
  <c r="A40" i="1" s="1"/>
  <c r="A41" i="1" s="1"/>
  <c r="G33" i="1"/>
  <c r="E33" i="1"/>
  <c r="G28" i="1"/>
  <c r="F28" i="1"/>
  <c r="E28" i="1"/>
  <c r="G27" i="1"/>
  <c r="F27" i="1"/>
  <c r="E27" i="1"/>
  <c r="G26" i="1"/>
  <c r="F26" i="1"/>
  <c r="E26" i="1"/>
  <c r="G25" i="1"/>
  <c r="H25" i="1" s="1"/>
  <c r="F25" i="1"/>
  <c r="G24" i="1"/>
  <c r="F24" i="1"/>
  <c r="E24" i="1"/>
  <c r="F23" i="1"/>
  <c r="E23" i="1"/>
  <c r="K22" i="1"/>
  <c r="G22" i="1"/>
  <c r="F22" i="1"/>
  <c r="E22" i="1"/>
  <c r="G21" i="1"/>
  <c r="F21" i="1"/>
  <c r="E21" i="1"/>
  <c r="G20" i="1"/>
  <c r="F20" i="1"/>
  <c r="E20" i="1"/>
  <c r="K19" i="1"/>
  <c r="F19" i="1"/>
  <c r="E19" i="1"/>
  <c r="K18" i="1"/>
  <c r="G18" i="1"/>
  <c r="F18" i="1"/>
  <c r="E18" i="1"/>
  <c r="G17" i="1"/>
  <c r="F17" i="1"/>
  <c r="E17" i="1"/>
  <c r="G16" i="1"/>
  <c r="F16" i="1"/>
  <c r="E16" i="1"/>
  <c r="K15" i="1"/>
  <c r="G15" i="1"/>
  <c r="F15" i="1"/>
  <c r="E15" i="1"/>
  <c r="G14" i="1"/>
  <c r="F14" i="1"/>
  <c r="E14" i="1"/>
  <c r="G13" i="1"/>
  <c r="E13" i="1"/>
  <c r="G12" i="1"/>
  <c r="F12" i="1"/>
  <c r="E12" i="1"/>
  <c r="G11" i="1"/>
  <c r="F11" i="1"/>
  <c r="E11" i="1"/>
  <c r="G10" i="1"/>
  <c r="F10" i="1"/>
  <c r="E10" i="1"/>
  <c r="G9" i="1"/>
  <c r="H9" i="1" s="1"/>
  <c r="K8" i="1"/>
  <c r="G8" i="1"/>
  <c r="F8" i="1"/>
  <c r="E8" i="1"/>
  <c r="F7" i="1"/>
  <c r="E7" i="1"/>
  <c r="F6" i="1"/>
  <c r="H6" i="1" s="1"/>
  <c r="K5" i="1"/>
  <c r="E5" i="1"/>
  <c r="H5" i="1" s="1"/>
  <c r="H53" i="1" l="1"/>
  <c r="L53" i="1" s="1"/>
  <c r="L59" i="1"/>
  <c r="L55" i="1"/>
  <c r="H24" i="1"/>
  <c r="L24" i="1" s="1"/>
  <c r="L5" i="1"/>
  <c r="L6" i="1"/>
  <c r="L25" i="1"/>
  <c r="L65" i="1"/>
  <c r="H34" i="1"/>
  <c r="L34" i="1" s="1"/>
  <c r="H47" i="1"/>
  <c r="L47" i="1" s="1"/>
  <c r="L61" i="1"/>
  <c r="L9" i="1"/>
  <c r="H63" i="1"/>
  <c r="L63" i="1" s="1"/>
  <c r="H68" i="1"/>
  <c r="L68" i="1" s="1"/>
  <c r="H15" i="1"/>
  <c r="L15" i="1" s="1"/>
  <c r="H19" i="1"/>
  <c r="L19" i="1" s="1"/>
  <c r="H36" i="1"/>
  <c r="L36" i="1" s="1"/>
  <c r="H28" i="1"/>
  <c r="L28" i="1" s="1"/>
  <c r="H58" i="1"/>
  <c r="L58" i="1" s="1"/>
  <c r="H37" i="1"/>
  <c r="L37" i="1" s="1"/>
  <c r="L60" i="1"/>
  <c r="L67" i="1"/>
  <c r="H48" i="1"/>
  <c r="L48" i="1" s="1"/>
  <c r="H54" i="1"/>
  <c r="L54" i="1"/>
  <c r="L70" i="1"/>
  <c r="H51" i="1"/>
  <c r="L51" i="1" s="1"/>
  <c r="G71" i="1"/>
  <c r="H13" i="1"/>
  <c r="L13" i="1" s="1"/>
  <c r="H50" i="1"/>
  <c r="L50" i="1" s="1"/>
  <c r="H46" i="1"/>
  <c r="L46" i="1" s="1"/>
  <c r="H14" i="1"/>
  <c r="L14" i="1" s="1"/>
  <c r="H56" i="1"/>
  <c r="L56" i="1" s="1"/>
  <c r="H35" i="1"/>
  <c r="L35" i="1" s="1"/>
  <c r="H27" i="1"/>
  <c r="L27" i="1" s="1"/>
  <c r="H62" i="1"/>
  <c r="L62" i="1" s="1"/>
  <c r="H40" i="1"/>
  <c r="L40" i="1" s="1"/>
  <c r="H20" i="1"/>
  <c r="L20" i="1" s="1"/>
  <c r="H17" i="1"/>
  <c r="L17" i="1" s="1"/>
  <c r="H33" i="1"/>
  <c r="L33" i="1" s="1"/>
  <c r="H69" i="1"/>
  <c r="L69" i="1" s="1"/>
  <c r="H39" i="1"/>
  <c r="L39" i="1" s="1"/>
  <c r="H21" i="1"/>
  <c r="L21" i="1" s="1"/>
  <c r="H10" i="1"/>
  <c r="L10" i="1" s="1"/>
  <c r="H64" i="1"/>
  <c r="L64" i="1" s="1"/>
  <c r="H18" i="1"/>
  <c r="L18" i="1" s="1"/>
  <c r="H26" i="1"/>
  <c r="L26" i="1" s="1"/>
  <c r="H41" i="1"/>
  <c r="L41" i="1" s="1"/>
  <c r="H11" i="1"/>
  <c r="L11" i="1" s="1"/>
  <c r="H22" i="1"/>
  <c r="L22" i="1" s="1"/>
  <c r="H52" i="1"/>
  <c r="L52" i="1" s="1"/>
  <c r="H7" i="1"/>
  <c r="H23" i="1"/>
  <c r="L23" i="1" s="1"/>
  <c r="H66" i="1"/>
  <c r="L66" i="1" s="1"/>
  <c r="E71" i="1"/>
  <c r="H38" i="1"/>
  <c r="L38" i="1" s="1"/>
  <c r="F71" i="1"/>
  <c r="H12" i="1"/>
  <c r="L12" i="1" s="1"/>
  <c r="H16" i="1"/>
  <c r="L16" i="1" s="1"/>
  <c r="H8" i="1"/>
  <c r="L8" i="1" s="1"/>
  <c r="H49" i="1"/>
  <c r="L49" i="1" s="1"/>
  <c r="H57" i="1"/>
  <c r="L57" i="1" s="1"/>
  <c r="H71" i="1" l="1"/>
  <c r="L7" i="1"/>
  <c r="L71" i="1" s="1"/>
</calcChain>
</file>

<file path=xl/sharedStrings.xml><?xml version="1.0" encoding="utf-8"?>
<sst xmlns="http://schemas.openxmlformats.org/spreadsheetml/2006/main" count="182" uniqueCount="92">
  <si>
    <t>ITEM</t>
  </si>
  <si>
    <t>UNSPSC (CCE)</t>
  </si>
  <si>
    <t>DESCRIPCIÓN DEL BIEN Y/O SERVICIO NORMA,
FICHA O ESPECIFICACIONES TÉCNICAS</t>
  </si>
  <si>
    <t>UNIDAD
MEDIDA</t>
  </si>
  <si>
    <t>BITER11</t>
  </si>
  <si>
    <t>BIRIF31</t>
  </si>
  <si>
    <t>BASPC11</t>
  </si>
  <si>
    <t>NECESIDAD
TOTAL</t>
  </si>
  <si>
    <t>VR UNITARIO</t>
  </si>
  <si>
    <t>% IVA</t>
  </si>
  <si>
    <t>IVA</t>
  </si>
  <si>
    <t>VR TOTAL</t>
  </si>
  <si>
    <r>
      <t xml:space="preserve">DESCRIPCIÓN:  </t>
    </r>
    <r>
      <rPr>
        <b/>
        <sz val="11"/>
        <color rgb="FFFF0000"/>
        <rFont val="Arial"/>
        <family val="2"/>
      </rPr>
      <t xml:space="preserve">  </t>
    </r>
    <r>
      <rPr>
        <b/>
        <sz val="11"/>
        <color rgb="FF000000"/>
        <rFont val="Arial"/>
        <family val="2"/>
      </rPr>
      <t>MATERIALES REACTIVOS DE LABORATORIO - PISCINA</t>
    </r>
  </si>
  <si>
    <t>PRECIO DE REFERENCIA</t>
  </si>
  <si>
    <t>CLASIFICADOR POR OBJETO DEL GASTO</t>
  </si>
  <si>
    <t>NOMBRE CUENTA</t>
  </si>
  <si>
    <t>A-02-02-01-003-005</t>
  </si>
  <si>
    <t>OTROS PRODUCTOS QUÍMICOS; FIBRAS ARTIFICIALES (O FIBRAS INDUSTRIALES HECHAS POR EL HOMBRE)</t>
  </si>
  <si>
    <t>CLORO ESTABILIZADO 91% GRANULAR</t>
  </si>
  <si>
    <t>CANECA PLÁSTICA X 50 KILOS</t>
  </si>
  <si>
    <t>HIPOCLORITO DE CALCIO AL 70%. SOLIDO GRANULADO NACL 14,2%, HUMEDAD 5.5% - 10.0%, MALLA 14-50 90 MIN.</t>
  </si>
  <si>
    <t>CANECA PLÁSTICA X 45 KILOS</t>
  </si>
  <si>
    <t>HIPOCLORITO DE CALCIO CONCENTRACIÓN 70%, TABLETA 7 GRAMOS CANECA PLÁSTICA POR 40 KILOS</t>
  </si>
  <si>
    <t>CANECA PLÁSTICA X 40 KILOS</t>
  </si>
  <si>
    <t>PRODUCTO QUÍMICO (SHOCK) CONCENTRADO PARA SUPERCLORACIÓN EN PISCINAS, CON CONCENTRACIÓN DE CLORO DISPONIBLE DE 60%. GRANULADO</t>
  </si>
  <si>
    <t>CANECA 1KG</t>
  </si>
  <si>
    <t>ALUMINIO SULFATO TIPO A COLOR BLANCO DE FÓRMULA AI2(SO4)3 QUE POR SUS PROPIEDADES FÍSICO - QUÍMICAS ES UTILIZADA PRINCIPALMENTE COMO AGENTE COAGULANTE Y FLOCULANTE PRIMARIO EN EL TRATAMIENTO DE AGUAS DE CONSUMO HUMANO Y AGUAS RESIDUALES.</t>
  </si>
  <si>
    <t>BULTO POLIPROPILENO X 25 KILOS</t>
  </si>
  <si>
    <t>PRODUCTO ORTHOTOLIDINA</t>
  </si>
  <si>
    <t>FRASCO PLÁSTICO X 21 MILILITROS</t>
  </si>
  <si>
    <t>PRODUCTO ROJO FENOL</t>
  </si>
  <si>
    <t>HIPOCLORITO DE SODIO 15%. PESO MOLECULAR  74,45 G/MOL, SOLUBLE EN AGUA, APARIENCIA FÍSICA LÍQUIDO COLOR AMARILLO VERDOSO.</t>
  </si>
  <si>
    <t>GARRAFA PLÁSTICA X 5 GALONES (20 LITROS)</t>
  </si>
  <si>
    <t>PRODUCTO ESPECIALIZADO  PARA DISMINUIR PH EN PISCINAS. GRANULADO</t>
  </si>
  <si>
    <t>CANEGA 25 KG</t>
  </si>
  <si>
    <t>CANECA  5 KG</t>
  </si>
  <si>
    <t>PRODUCTO ESPECIALIZADO PARA ELEVAR EL PH Y AJUSTAR LA ALCALINIDAD TOTAL EN PISCINAS. GRANULADO</t>
  </si>
  <si>
    <t>CANEGA 5 KG</t>
  </si>
  <si>
    <t>PRODUCTO ESPECIALIZADO PARA INCREMENTAR LA ALCALINIDAD EN PISCINAS CON UN MINIMO INCREMENTO DE PH</t>
  </si>
  <si>
    <t xml:space="preserve">PRODUCTO QUÍMICO EN PERLAS FINAS DISEÑADO EXCLUSIVAMENTE PARA INCREMENTAR LA DUREZA EN EL AGUA </t>
  </si>
  <si>
    <t>CANECA 3KG</t>
  </si>
  <si>
    <t>CANEGA 15 KG</t>
  </si>
  <si>
    <t>CLORO EN TABLETAS. CLORO LIBRE 65-100. CLORURO DE CALCIO 9.0% MAX. ALTURA 29.0 - 32.5 MM, PESO 285 - 315 GR.</t>
  </si>
  <si>
    <t>CLORO LIQUIDO EN CONCENTRACIÓN ENTRE EL  8.0% DE FORMULA QUÍMICA NAOCL</t>
  </si>
  <si>
    <t>GARRAFA PLÁSTICA X 5 GALONES (19 LITROS)</t>
  </si>
  <si>
    <t xml:space="preserve">CLORO LIQUIDO EN CONCENTRACIÓN ENTRE EL 7.0% DE FORMULA QUÍMICA NAOCL </t>
  </si>
  <si>
    <t xml:space="preserve">HIDROXICLORURO DE ALUMINIO, DENSIDAD 1325, CONTENIDO DE ALUMINIO 22.65-2350, BASICIDAD 70%, FORMULA % AL203ALUMINIO EN AL 20327.2, ASPECTO LIQUIDO VISCOSIDAD (A 25ºC):ND., COLOR AMBAR AMARILLO, PUNTO DE FUSIÓN (1BAR);ND. </t>
  </si>
  <si>
    <t xml:space="preserve">HIPOCLORITO DE SODIO 15%. PESO MOLECULAR 74,45 G/MOL, SOLUBLE EN AGUA, APARIENCIA FÍSICA LÍQUIDO COLOR AMARILLO VERDOSO. </t>
  </si>
  <si>
    <t>TAMBOR PLÁSTICO X 55 GALONES</t>
  </si>
  <si>
    <t>GALÓN PLÁSTICO X 3,750 CM3</t>
  </si>
  <si>
    <t xml:space="preserve">SODA CAUSTICA EN ESCAMAS. HIDRÓXIDO DE SODIO, ESTABILIDAD PRODUCTO HIGROSCÓPICO, PUREZA 98% MÍNIMO, ALCALINIDAD 98% MIN. </t>
  </si>
  <si>
    <t xml:space="preserve">SODA CAUSTICA LIQUIDA. HIDRÓXIDO DE SODIO EN ESTADO LÍQUIDO, NAOH MIN 45%, PH 14, 100% SOLUBLE EN AGUA, SOLUBLE EN GLICEROL. </t>
  </si>
  <si>
    <t>CANECA PLÁSTICA X 25 KILOS</t>
  </si>
  <si>
    <t xml:space="preserve">CAL HIDRATADA </t>
  </si>
  <si>
    <t>TIRAS INDICADORAS DEL pH 0 - 14 INDICADOR UNIVERSAL MCOLORPHAST - x100</t>
  </si>
  <si>
    <t>PAQUETE X 100</t>
  </si>
  <si>
    <t>DESCRIPCIÓN:    MATERIALES REACTIVOS DE LABORATORIO - PTAP</t>
  </si>
  <si>
    <t xml:space="preserve">HIPOCLORITO DE CALCIO AL 70%. SOLIDO GRANULADO NACL 14,2%, HUMEDAD 5.5% - 10.0%, MALLA 14-50 90 MIN. </t>
  </si>
  <si>
    <t>ALUMINIO SULFATO TIPO A COLOR BLANCO DE FÓRMULA AI2 (SO4)3 QUE POR SUS PROPIEDADES FÍSICO - QUÍMICAS ES UTILIZADA PRINCIPALMENTE COMO AGENTE COAGULANTE Y FLOCULANTE PRIMARIO EN EL TRATAMIENTO DE AGUAS DE CONSUMO HUMANO Y AGUAS RESIDUALES.</t>
  </si>
  <si>
    <t>PAQUETE X 100 TIRILLAS</t>
  </si>
  <si>
    <t xml:space="preserve">CLORO ESTABILIZADO 91% GRANULAR </t>
  </si>
  <si>
    <t xml:space="preserve">SULFATO DE ALUMINIO TIPO A, ALÚMINA 17% MÍNIMO, HIERRO 0,75% MÍNIMO, INSOLUBLES 0,5% MÁXIMO, BASICIDAD 0.05% MÍNIMO. </t>
  </si>
  <si>
    <t xml:space="preserve">FLOCULANTE ANIÓNICO ALTAMENTE EFICAZ QUE AYUDA A LA FLOCULACIÓN DE SÓLIDOS EN LAS OPERACIONES Y EN LOS PROCESOS DE CLARIFICACIÓN DE AGUA. POLIACRILAMIDA ANIÓNICA. LÍQUIDO ÁMBAR. </t>
  </si>
  <si>
    <t>CREOLINA COMPONENTE ACTIVO SON FENOLES (26%), ACEITES NEUTRALES DE ALQUITRÁN DE HULLA (51%), JABONES (13%) Y AGUA (10 %) DESINFECTANTE NATURAL QUE SE EXTRAE DE LA DESTILACIÓN SECA DE LA MADERA DESINFECTANTE NATURA</t>
  </si>
  <si>
    <t xml:space="preserve">(GALÓN X 4 LITROS) </t>
  </si>
  <si>
    <t>CAL HIDRATADA</t>
  </si>
  <si>
    <t>DESCRIPCIÓN:    MATERIALES REACTIVOS DE LABORATORIO - PTAR</t>
  </si>
  <si>
    <t>SODA CAUSTICA EN ESCAMAS. HIDRÓXIDO DE SODIO, ESTABILIDAD PRODUCTO HIGROSCÓPICO, PUREZA 98% MÍNIMO, ALCALINIDAD 98% MIN.</t>
  </si>
  <si>
    <t>SODA CAUSTICA LIQUIDA. HIDRÓXIDO DE SODIO EN ESTADO LÍQUIDO, NAOH MIN 45%, PH 14, 100% SOLUBLE EN AGUA, SOLUBLE EN GLICEROL.</t>
  </si>
  <si>
    <t>CANECA PLÁSTICA X 30 KILOS</t>
  </si>
  <si>
    <t>HIDROXICLORURO DE ALUMINIO, DENSIDAD 1325, CONTENIDO DE ALUMINIO 22.65-2350, BASICIDAD 70%, FORMULA % AL203ALUMINIO EN AL 20327.2, ASPECTO LÍQUIDO VISCOSIDAD (A 25ºC): ND., COLOR ÁMBAR AMARILLO, PUNTO DE FUSIÓN (1BAR); ND.</t>
  </si>
  <si>
    <t>SULFATO DE ALUMINIO TIPO A, ALÚMINA  17% MÍNIMO, HIERRO 0,75% MÍNIMO, INSOLUBLES 0,5% MÁXIMO, BASICIDAD 0.05% MÍNIMO. (SEDIMENTADOR)</t>
  </si>
  <si>
    <t xml:space="preserve">POLÍMERO ANIÓNICO A-130 HMW, APARIENCIA GRANULAR, ALTO PESO MOLECULAR, PH 6.0 - 13.0, DENSIDAD 825 +/- 50 KG/M3. </t>
  </si>
  <si>
    <t>CANECA PLÁSTICA X 22 KILOS</t>
  </si>
  <si>
    <t>BACTERIAS ANAEROBIAS 1 X 108 BACTERIAS / ML APROXIMADAMENTE. (PTAR) ESTÁ COMPUESTO POR 29 CEPAS DE MICROORGANISMOS VIVOS BENÉFICOS CON DIFERENTES CAPACIDADES DE DEGRADACIÓN: GRASA ANIMAL Y VEGETAL, ACEITES, ALMIDONES, PROTEÍNAS Y ÁCIDO SULFHÍDRICO. EL VEHÍCULO ES UN NUTRIENTE LÍQUIDO A BASE DE PROTEÍNAS DE ORIGEN VEGETAL, AZUCARES Y ELEMENTOS MINERALES.</t>
  </si>
  <si>
    <t>GALON X 20 LITROS</t>
  </si>
  <si>
    <t>DIGESTOR NATURAL EN POLVO DESARROLLADO PARA INCREMENTAR Y MEJORAR LA CAPACIDAD DE POBLACIÓN NATIVA DE BACTERIAS PARA LA DEGRADACIÓN DE RESIDUOS EN LOS SISTEMAS DE TRATAMIENTO BIOLÓGICO PARA AGUAS RESIDUALES Y BIORREMEDIACIÓN DE SUELOS. MEZCLA SINÉRGICA DE OCHO ESPECIES DE BACTERIAS Y NUTRIENTES ESPECIALES. CONTIENE 5.000 MILLONES DE MICROORGANISMOS POR GRAMO.</t>
  </si>
  <si>
    <t>TARRO PLÁSTICO X 500 GRAMOS</t>
  </si>
  <si>
    <t>BACTERIAS ANAEROBIAS 1 X 108 BACTERIAS / ML APROXIMADAMENTE. (PTAR) ESTÁ COMPUESTO POR 29 CEPAS DE MICROORGANISMOS VIVOS BENÉFICOS CON DIFERENTES CAPACIDADES DE DEGRADACIÓN: GRASA ANIMAL Y VEGETAL, ACEITES, ALMIDONES, PROTEÍNAS Y ACIDO SULFHÍDRICO. EL VEHÍCULO ES UN NUTRIENTE LÍQUIDO A BASE DE PROTEÍNAS DE ORIGEN VEGETAL, AZUCARES Y ELEMENTOS MINERALES.</t>
  </si>
  <si>
    <t>GALON POR 4 LITROS</t>
  </si>
  <si>
    <t xml:space="preserve">PRODUCTO QUÍMICO EN PERLAS FINAS DISEÑADO EXCLUSIVAMENTE PARA INCREMENTAR LA DUREZA EN EL AGUA  </t>
  </si>
  <si>
    <t>HIPOCLORITO DE CALCIO CONCENTRACIÓN 70%, GRANULAR CANECA PLÁSTICA POR 40 KILOS</t>
  </si>
  <si>
    <t>BACTERIAS AEROBIAS</t>
  </si>
  <si>
    <t>1 KG</t>
  </si>
  <si>
    <t>CAL VIVA</t>
  </si>
  <si>
    <t>HIDRÓXIDO DE CALCIO O CAL APAGADA - COMPOSICIÓN O CAS:1305-78-8, Nº EINECS:215-138-9.  BULTOS X 25 KG</t>
  </si>
  <si>
    <t>BULTOS X 25 KG</t>
  </si>
  <si>
    <t>VR UNITARIO TOTAL</t>
  </si>
  <si>
    <t>OFERTA ECONOMICA</t>
  </si>
  <si>
    <t>FIRMA RL</t>
  </si>
  <si>
    <t>EMPRESA</t>
  </si>
  <si>
    <t>REPRESENTANTE LEGAL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</si>
</sst>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1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0"/>
      <name val="Arial"/>
      <family val="2"/>
    </font>
    <font>
      <sz val="10"/>
      <color theme="1"/>
      <name val="Arial"/>
      <family val="2"/>
    </font>
    <font>
      <b/>
      <sz val="11"/>
      <color rgb="FF000000"/>
      <name val="Arial"/>
      <family val="2"/>
    </font>
    <font>
      <b/>
      <sz val="11"/>
      <color rgb="FFFF0000"/>
      <name val="Arial"/>
      <family val="2"/>
    </font>
    <font>
      <sz val="10"/>
      <name val="Arial"/>
      <family val="2"/>
    </font>
    <font>
      <sz val="8"/>
      <name val="Arial Narrow"/>
      <family val="2"/>
    </font>
    <font>
      <sz val="12"/>
      <color theme="1"/>
      <name val="Arial"/>
      <family val="2"/>
    </font>
    <font>
      <b/>
      <sz val="10"/>
      <color theme="1"/>
      <name val="Arial"/>
      <family val="2"/>
    </font>
    <font>
      <b/>
      <sz val="12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56">
    <xf numFmtId="0" fontId="0" fillId="0" borderId="0" xfId="0"/>
    <xf numFmtId="1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43" fontId="3" fillId="0" borderId="0" xfId="1" applyFont="1" applyAlignment="1">
      <alignment vertical="center"/>
    </xf>
    <xf numFmtId="0" fontId="3" fillId="0" borderId="0" xfId="0" applyFont="1" applyAlignment="1">
      <alignment vertical="center"/>
    </xf>
    <xf numFmtId="0" fontId="4" fillId="3" borderId="2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1" fontId="6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justify" vertical="center" wrapText="1"/>
    </xf>
    <xf numFmtId="0" fontId="6" fillId="0" borderId="2" xfId="0" applyFont="1" applyBorder="1" applyAlignment="1">
      <alignment horizontal="center" vertical="center"/>
    </xf>
    <xf numFmtId="43" fontId="3" fillId="0" borderId="1" xfId="0" applyNumberFormat="1" applyFont="1" applyBorder="1" applyAlignment="1">
      <alignment vertical="center"/>
    </xf>
    <xf numFmtId="0" fontId="7" fillId="4" borderId="1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justify" vertical="center" wrapText="1"/>
    </xf>
    <xf numFmtId="0" fontId="7" fillId="4" borderId="1" xfId="0" applyFont="1" applyFill="1" applyBorder="1" applyAlignment="1">
      <alignment horizontal="center" vertical="center"/>
    </xf>
    <xf numFmtId="1" fontId="2" fillId="2" borderId="1" xfId="0" applyNumberFormat="1" applyFont="1" applyFill="1" applyBorder="1" applyAlignment="1">
      <alignment horizontal="center" vertical="center" textRotation="90"/>
    </xf>
    <xf numFmtId="0" fontId="7" fillId="5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1" fontId="6" fillId="0" borderId="0" xfId="0" applyNumberFormat="1" applyFont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horizontal="justify" vertical="center" wrapText="1"/>
    </xf>
    <xf numFmtId="0" fontId="8" fillId="0" borderId="0" xfId="0" applyFont="1" applyAlignment="1">
      <alignment vertical="center"/>
    </xf>
    <xf numFmtId="0" fontId="8" fillId="0" borderId="5" xfId="0" applyFont="1" applyBorder="1" applyAlignment="1" applyProtection="1">
      <alignment horizontal="left" vertical="center"/>
      <protection locked="0"/>
    </xf>
    <xf numFmtId="0" fontId="8" fillId="0" borderId="0" xfId="0" applyFont="1" applyAlignment="1" applyProtection="1">
      <alignment horizontal="left" vertical="center"/>
      <protection locked="0"/>
    </xf>
    <xf numFmtId="0" fontId="8" fillId="0" borderId="0" xfId="0" applyFont="1" applyAlignment="1">
      <alignment horizontal="center" vertical="center"/>
    </xf>
    <xf numFmtId="0" fontId="2" fillId="2" borderId="6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43" fontId="9" fillId="0" borderId="0" xfId="1" applyFont="1" applyAlignment="1">
      <alignment vertical="center"/>
    </xf>
    <xf numFmtId="0" fontId="10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2" fillId="2" borderId="3" xfId="0" applyFont="1" applyFill="1" applyBorder="1" applyAlignment="1">
      <alignment vertical="center" wrapText="1"/>
    </xf>
    <xf numFmtId="0" fontId="2" fillId="2" borderId="6" xfId="0" applyFont="1" applyFill="1" applyBorder="1" applyAlignment="1">
      <alignment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43" fontId="6" fillId="2" borderId="1" xfId="0" applyNumberFormat="1" applyFont="1" applyFill="1" applyBorder="1" applyAlignment="1">
      <alignment horizontal="center" vertical="center"/>
    </xf>
    <xf numFmtId="43" fontId="3" fillId="2" borderId="1" xfId="1" applyFont="1" applyFill="1" applyBorder="1" applyAlignment="1">
      <alignment vertical="center"/>
    </xf>
    <xf numFmtId="43" fontId="3" fillId="2" borderId="1" xfId="0" applyNumberFormat="1" applyFont="1" applyFill="1" applyBorder="1" applyAlignment="1">
      <alignment vertical="center"/>
    </xf>
    <xf numFmtId="43" fontId="9" fillId="2" borderId="1" xfId="0" applyNumberFormat="1" applyFont="1" applyFill="1" applyBorder="1" applyAlignment="1">
      <alignment vertical="center"/>
    </xf>
    <xf numFmtId="43" fontId="3" fillId="0" borderId="7" xfId="0" applyNumberFormat="1" applyFont="1" applyBorder="1" applyAlignment="1">
      <alignment vertical="center"/>
    </xf>
    <xf numFmtId="0" fontId="2" fillId="0" borderId="1" xfId="0" applyFont="1" applyFill="1" applyBorder="1" applyAlignment="1">
      <alignment horizontal="center" vertical="center" wrapText="1"/>
    </xf>
    <xf numFmtId="43" fontId="8" fillId="0" borderId="0" xfId="0" applyNumberFormat="1" applyFont="1" applyFill="1" applyAlignment="1">
      <alignment vertical="center"/>
    </xf>
    <xf numFmtId="43" fontId="3" fillId="0" borderId="0" xfId="1" applyFont="1" applyFill="1" applyAlignment="1">
      <alignment vertical="center"/>
    </xf>
    <xf numFmtId="0" fontId="8" fillId="0" borderId="0" xfId="0" applyFont="1" applyFill="1" applyAlignment="1">
      <alignment vertical="center"/>
    </xf>
    <xf numFmtId="0" fontId="2" fillId="6" borderId="2" xfId="0" applyFont="1" applyFill="1" applyBorder="1" applyAlignment="1">
      <alignment horizontal="center" vertical="center" wrapText="1"/>
    </xf>
    <xf numFmtId="0" fontId="2" fillId="6" borderId="3" xfId="0" applyFont="1" applyFill="1" applyBorder="1" applyAlignment="1">
      <alignment horizontal="center" vertical="center" wrapText="1"/>
    </xf>
    <xf numFmtId="0" fontId="2" fillId="6" borderId="6" xfId="0" applyFont="1" applyFill="1" applyBorder="1" applyAlignment="1">
      <alignment horizontal="center" vertical="center" wrapText="1"/>
    </xf>
    <xf numFmtId="0" fontId="2" fillId="6" borderId="1" xfId="0" applyFont="1" applyFill="1" applyBorder="1" applyAlignment="1">
      <alignment horizontal="center" vertical="center" wrapText="1"/>
    </xf>
  </cellXfs>
  <cellStyles count="2">
    <cellStyle name="Millares" xfId="1" builtinId="3"/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\\Contratacion03\procesos%202026\02%20-%20PROCESOS%202026\MINIMA%20CUANTIA\MC-029-BASPC11-2026%20QUIMICO\PLAN%20CENTRALIZADO%20QUIMICOS%20Y%20RECTIVOS%20PTAR%20-%20PTAP%20-%20PISCINAS.xlsx" TargetMode="External"/><Relationship Id="rId1" Type="http://schemas.openxmlformats.org/officeDocument/2006/relationships/externalLinkPath" Target="PLAN%20CENTRALIZADO%20QUIMICOS%20Y%20RECTIVOS%20PTAR%20-%20PTAP%20-%20PISCINA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Plan Necesidades Centralizado"/>
      <sheetName val="PRESUPUESTO"/>
      <sheetName val="BITER11"/>
      <sheetName val="BIRIF"/>
      <sheetName val="BASER11"/>
      <sheetName val="HISTORICO"/>
      <sheetName val="ESPEC"/>
      <sheetName val="COTIZ"/>
      <sheetName val="ANALIS"/>
      <sheetName val="CANT MAX"/>
      <sheetName val="CUBR"/>
    </sheetNames>
    <sheetDataSet>
      <sheetData sheetId="0">
        <row r="64">
          <cell r="L64">
            <v>1</v>
          </cell>
        </row>
        <row r="65">
          <cell r="M65">
            <v>0</v>
          </cell>
        </row>
        <row r="66">
          <cell r="L66">
            <v>2</v>
          </cell>
          <cell r="M66">
            <v>2</v>
          </cell>
        </row>
        <row r="67">
          <cell r="L67">
            <v>0</v>
          </cell>
          <cell r="M67">
            <v>1</v>
          </cell>
          <cell r="N67">
            <v>3</v>
          </cell>
        </row>
        <row r="68">
          <cell r="N68">
            <v>3</v>
          </cell>
        </row>
        <row r="69">
          <cell r="L69">
            <v>0</v>
          </cell>
          <cell r="M69">
            <v>0</v>
          </cell>
          <cell r="N69">
            <v>100</v>
          </cell>
        </row>
        <row r="70">
          <cell r="L70">
            <v>0</v>
          </cell>
          <cell r="M70">
            <v>0</v>
          </cell>
          <cell r="N70">
            <v>100</v>
          </cell>
        </row>
        <row r="71">
          <cell r="L71">
            <v>2</v>
          </cell>
          <cell r="M71">
            <v>0</v>
          </cell>
          <cell r="N71">
            <v>3</v>
          </cell>
        </row>
        <row r="72">
          <cell r="L72">
            <v>2</v>
          </cell>
          <cell r="N72">
            <v>6</v>
          </cell>
        </row>
        <row r="73">
          <cell r="L73">
            <v>0</v>
          </cell>
          <cell r="M73">
            <v>0</v>
          </cell>
          <cell r="N73">
            <v>6</v>
          </cell>
        </row>
        <row r="74">
          <cell r="L74">
            <v>0</v>
          </cell>
          <cell r="M74">
            <v>2</v>
          </cell>
          <cell r="N74">
            <v>3</v>
          </cell>
        </row>
        <row r="75">
          <cell r="L75">
            <v>0</v>
          </cell>
          <cell r="M75">
            <v>0</v>
          </cell>
          <cell r="N75">
            <v>3</v>
          </cell>
        </row>
        <row r="76">
          <cell r="L76">
            <v>0</v>
          </cell>
          <cell r="M76">
            <v>0</v>
          </cell>
          <cell r="N76">
            <v>3</v>
          </cell>
        </row>
        <row r="77">
          <cell r="L77">
            <v>0</v>
          </cell>
          <cell r="M77">
            <v>0</v>
          </cell>
          <cell r="N77">
            <v>3</v>
          </cell>
        </row>
        <row r="78">
          <cell r="L78">
            <v>0</v>
          </cell>
          <cell r="M78">
            <v>5</v>
          </cell>
        </row>
        <row r="79">
          <cell r="L79">
            <v>0</v>
          </cell>
          <cell r="M79">
            <v>1</v>
          </cell>
          <cell r="N79">
            <v>30</v>
          </cell>
        </row>
        <row r="80">
          <cell r="L80">
            <v>0</v>
          </cell>
          <cell r="M80">
            <v>1</v>
          </cell>
          <cell r="N80">
            <v>30</v>
          </cell>
        </row>
        <row r="81">
          <cell r="L81">
            <v>0</v>
          </cell>
          <cell r="M81">
            <v>0</v>
          </cell>
          <cell r="N81">
            <v>3</v>
          </cell>
        </row>
        <row r="82">
          <cell r="L82">
            <v>0</v>
          </cell>
          <cell r="M82">
            <v>1</v>
          </cell>
        </row>
        <row r="83">
          <cell r="L83">
            <v>0</v>
          </cell>
          <cell r="M83">
            <v>0</v>
          </cell>
          <cell r="N83">
            <v>3</v>
          </cell>
        </row>
        <row r="84">
          <cell r="M84">
            <v>1</v>
          </cell>
          <cell r="N84">
            <v>3</v>
          </cell>
        </row>
        <row r="85">
          <cell r="L85">
            <v>2</v>
          </cell>
          <cell r="M85">
            <v>0</v>
          </cell>
          <cell r="N85">
            <v>3</v>
          </cell>
        </row>
        <row r="86">
          <cell r="L86">
            <v>0</v>
          </cell>
          <cell r="M86">
            <v>0</v>
          </cell>
          <cell r="N86">
            <v>21</v>
          </cell>
        </row>
        <row r="87">
          <cell r="L87">
            <v>2</v>
          </cell>
          <cell r="M87">
            <v>1</v>
          </cell>
          <cell r="N87">
            <v>24</v>
          </cell>
        </row>
        <row r="92">
          <cell r="L92">
            <v>0</v>
          </cell>
          <cell r="N92">
            <v>0</v>
          </cell>
        </row>
        <row r="93">
          <cell r="L93">
            <v>0</v>
          </cell>
          <cell r="N93">
            <v>0</v>
          </cell>
        </row>
        <row r="94">
          <cell r="L94">
            <v>0</v>
          </cell>
          <cell r="M94">
            <v>1</v>
          </cell>
          <cell r="N94">
            <v>0</v>
          </cell>
        </row>
        <row r="95">
          <cell r="L95">
            <v>0</v>
          </cell>
          <cell r="N95">
            <v>0</v>
          </cell>
        </row>
        <row r="96">
          <cell r="L96">
            <v>0</v>
          </cell>
          <cell r="N96">
            <v>0</v>
          </cell>
        </row>
        <row r="97">
          <cell r="L97">
            <v>0</v>
          </cell>
          <cell r="N97">
            <v>0</v>
          </cell>
        </row>
        <row r="98">
          <cell r="L98">
            <v>0</v>
          </cell>
          <cell r="M98">
            <v>1</v>
          </cell>
          <cell r="N98">
            <v>0</v>
          </cell>
        </row>
        <row r="99">
          <cell r="L99">
            <v>0</v>
          </cell>
          <cell r="M99">
            <v>2</v>
          </cell>
          <cell r="N99">
            <v>0</v>
          </cell>
        </row>
        <row r="100">
          <cell r="L100">
            <v>0</v>
          </cell>
          <cell r="M100">
            <v>12</v>
          </cell>
          <cell r="N100">
            <v>0</v>
          </cell>
        </row>
        <row r="105">
          <cell r="L105">
            <v>0</v>
          </cell>
          <cell r="M105">
            <v>0</v>
          </cell>
          <cell r="N105">
            <v>1</v>
          </cell>
        </row>
        <row r="106">
          <cell r="L106">
            <v>0</v>
          </cell>
          <cell r="M106">
            <v>0</v>
          </cell>
          <cell r="N106">
            <v>1</v>
          </cell>
        </row>
        <row r="107">
          <cell r="L107">
            <v>0</v>
          </cell>
          <cell r="M107">
            <v>0</v>
          </cell>
          <cell r="N107">
            <v>1</v>
          </cell>
        </row>
        <row r="108">
          <cell r="L108">
            <v>0</v>
          </cell>
          <cell r="N108">
            <v>1</v>
          </cell>
        </row>
        <row r="109">
          <cell r="L109">
            <v>0</v>
          </cell>
          <cell r="N109">
            <v>1</v>
          </cell>
        </row>
        <row r="110">
          <cell r="L110">
            <v>0</v>
          </cell>
          <cell r="M110">
            <v>1</v>
          </cell>
          <cell r="N110">
            <v>1</v>
          </cell>
        </row>
        <row r="111">
          <cell r="L111">
            <v>0</v>
          </cell>
          <cell r="M111">
            <v>1</v>
          </cell>
          <cell r="N111">
            <v>1</v>
          </cell>
        </row>
        <row r="112">
          <cell r="L112">
            <v>0</v>
          </cell>
          <cell r="M112">
            <v>0</v>
          </cell>
          <cell r="N112">
            <v>1</v>
          </cell>
        </row>
        <row r="113">
          <cell r="L113">
            <v>0</v>
          </cell>
          <cell r="M113">
            <v>1</v>
          </cell>
          <cell r="N113">
            <v>1</v>
          </cell>
        </row>
        <row r="114">
          <cell r="L114">
            <v>0</v>
          </cell>
        </row>
        <row r="115">
          <cell r="L115">
            <v>0</v>
          </cell>
          <cell r="M115">
            <v>0</v>
          </cell>
          <cell r="N115">
            <v>1</v>
          </cell>
        </row>
        <row r="116">
          <cell r="L116">
            <v>0</v>
          </cell>
          <cell r="M116">
            <v>0</v>
          </cell>
          <cell r="N116">
            <v>1</v>
          </cell>
        </row>
        <row r="117">
          <cell r="L117">
            <v>0</v>
          </cell>
          <cell r="N117">
            <v>1</v>
          </cell>
        </row>
        <row r="118">
          <cell r="L118">
            <v>0</v>
          </cell>
        </row>
        <row r="119">
          <cell r="L119">
            <v>0</v>
          </cell>
        </row>
        <row r="120">
          <cell r="L120">
            <v>0</v>
          </cell>
        </row>
        <row r="121">
          <cell r="L121">
            <v>0</v>
          </cell>
          <cell r="M121">
            <v>0</v>
          </cell>
          <cell r="N121">
            <v>1</v>
          </cell>
        </row>
        <row r="122">
          <cell r="L122">
            <v>0</v>
          </cell>
          <cell r="M122">
            <v>0</v>
          </cell>
          <cell r="N122">
            <v>1</v>
          </cell>
        </row>
        <row r="123">
          <cell r="L123">
            <v>0</v>
          </cell>
          <cell r="M123">
            <v>0</v>
          </cell>
          <cell r="N123">
            <v>1</v>
          </cell>
        </row>
        <row r="124">
          <cell r="L124">
            <v>0</v>
          </cell>
        </row>
        <row r="125">
          <cell r="L125">
            <v>0</v>
          </cell>
          <cell r="M125">
            <v>0</v>
          </cell>
          <cell r="N125">
            <v>1</v>
          </cell>
        </row>
        <row r="126">
          <cell r="L126">
            <v>0</v>
          </cell>
        </row>
        <row r="127">
          <cell r="L127">
            <v>0</v>
          </cell>
          <cell r="N127">
            <v>1</v>
          </cell>
        </row>
        <row r="128">
          <cell r="L128">
            <v>0</v>
          </cell>
          <cell r="N128">
            <v>1</v>
          </cell>
        </row>
        <row r="129">
          <cell r="L129">
            <v>0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90C28A-D50F-4067-810F-E729A166750E}">
  <dimension ref="A1:P78"/>
  <sheetViews>
    <sheetView tabSelected="1" view="pageBreakPreview" topLeftCell="A66" zoomScale="90" zoomScaleNormal="100" zoomScaleSheetLayoutView="90" zoomScalePageLayoutView="80" workbookViewId="0">
      <selection activeCell="M75" sqref="M75"/>
    </sheetView>
  </sheetViews>
  <sheetFormatPr baseColWidth="10" defaultColWidth="11.42578125" defaultRowHeight="12.75" x14ac:dyDescent="0.25"/>
  <cols>
    <col min="1" max="1" width="12.85546875" style="5" customWidth="1"/>
    <col min="2" max="2" width="11.85546875" style="5" customWidth="1"/>
    <col min="3" max="3" width="34.7109375" style="5" customWidth="1"/>
    <col min="4" max="4" width="11" style="5" customWidth="1"/>
    <col min="5" max="7" width="11" style="5" hidden="1" customWidth="1"/>
    <col min="8" max="9" width="15.140625" style="5" customWidth="1"/>
    <col min="10" max="10" width="17.7109375" style="5" customWidth="1"/>
    <col min="11" max="11" width="14.85546875" style="5" bestFit="1" customWidth="1"/>
    <col min="12" max="12" width="14.85546875" style="34" customWidth="1"/>
    <col min="13" max="13" width="16.42578125" style="5" bestFit="1" customWidth="1"/>
    <col min="14" max="14" width="14.85546875" style="5" customWidth="1"/>
    <col min="15" max="15" width="14.7109375" style="5" customWidth="1"/>
    <col min="16" max="16" width="15.140625" style="5" customWidth="1"/>
    <col min="17" max="16384" width="11.42578125" style="5"/>
  </cols>
  <sheetData>
    <row r="1" spans="1:16" ht="65.099999999999994" customHeight="1" x14ac:dyDescent="0.25">
      <c r="A1" s="1" t="s">
        <v>0</v>
      </c>
      <c r="B1" s="2" t="s">
        <v>1</v>
      </c>
      <c r="C1" s="2" t="s">
        <v>2</v>
      </c>
      <c r="D1" s="2" t="s">
        <v>3</v>
      </c>
      <c r="E1" s="3" t="s">
        <v>4</v>
      </c>
      <c r="F1" s="3" t="s">
        <v>5</v>
      </c>
      <c r="G1" s="2" t="s">
        <v>6</v>
      </c>
      <c r="H1" s="3" t="s">
        <v>7</v>
      </c>
      <c r="I1" s="10" t="s">
        <v>13</v>
      </c>
      <c r="J1" s="11"/>
      <c r="K1" s="11"/>
      <c r="L1" s="30"/>
      <c r="M1" s="52" t="s">
        <v>88</v>
      </c>
      <c r="N1" s="53"/>
      <c r="O1" s="53"/>
      <c r="P1" s="54"/>
    </row>
    <row r="2" spans="1:16" customFormat="1" ht="27.75" customHeight="1" x14ac:dyDescent="0.25">
      <c r="A2" s="6" t="s">
        <v>12</v>
      </c>
      <c r="B2" s="7"/>
      <c r="C2" s="7"/>
      <c r="D2" s="7"/>
      <c r="E2" s="7"/>
      <c r="F2" s="7"/>
      <c r="G2" s="8"/>
      <c r="H2" s="8"/>
      <c r="I2" s="2" t="s">
        <v>8</v>
      </c>
      <c r="J2" s="2" t="s">
        <v>10</v>
      </c>
      <c r="K2" s="2" t="s">
        <v>87</v>
      </c>
      <c r="L2" s="2" t="s">
        <v>11</v>
      </c>
      <c r="M2" s="55" t="s">
        <v>8</v>
      </c>
      <c r="N2" s="55" t="s">
        <v>9</v>
      </c>
      <c r="O2" s="55" t="s">
        <v>10</v>
      </c>
      <c r="P2" s="55" t="s">
        <v>11</v>
      </c>
    </row>
    <row r="3" spans="1:16" ht="15" customHeight="1" x14ac:dyDescent="0.25">
      <c r="A3" s="9" t="s">
        <v>14</v>
      </c>
      <c r="B3" s="9"/>
      <c r="C3" s="9"/>
      <c r="D3" s="10" t="s">
        <v>15</v>
      </c>
      <c r="E3" s="11"/>
      <c r="F3" s="11"/>
      <c r="G3" s="11"/>
      <c r="H3" s="11"/>
      <c r="I3" s="2"/>
      <c r="J3" s="2"/>
      <c r="K3" s="31"/>
      <c r="L3" s="2"/>
      <c r="M3" s="48"/>
      <c r="N3" s="48"/>
      <c r="O3" s="48"/>
      <c r="P3" s="48"/>
    </row>
    <row r="4" spans="1:16" ht="51" customHeight="1" x14ac:dyDescent="0.25">
      <c r="A4" s="9" t="s">
        <v>16</v>
      </c>
      <c r="B4" s="9"/>
      <c r="C4" s="9"/>
      <c r="D4" s="10" t="s">
        <v>17</v>
      </c>
      <c r="E4" s="11"/>
      <c r="F4" s="11"/>
      <c r="G4" s="11"/>
      <c r="H4" s="11"/>
      <c r="I4" s="2"/>
      <c r="J4" s="2"/>
      <c r="K4" s="31"/>
      <c r="L4" s="2"/>
      <c r="M4" s="48"/>
      <c r="N4" s="48"/>
      <c r="O4" s="48"/>
      <c r="P4" s="48"/>
    </row>
    <row r="5" spans="1:16" ht="38.25" x14ac:dyDescent="0.25">
      <c r="A5" s="12">
        <v>1</v>
      </c>
      <c r="B5" s="13">
        <v>47101600</v>
      </c>
      <c r="C5" s="14" t="s">
        <v>18</v>
      </c>
      <c r="D5" s="13" t="s">
        <v>19</v>
      </c>
      <c r="E5" s="13">
        <f>+'[1]Plan Necesidades Centralizado'!L64</f>
        <v>1</v>
      </c>
      <c r="F5" s="13">
        <v>5</v>
      </c>
      <c r="G5" s="13">
        <v>1</v>
      </c>
      <c r="H5" s="15">
        <f>SUM(E5:G5)</f>
        <v>7</v>
      </c>
      <c r="I5" s="43">
        <v>830003</v>
      </c>
      <c r="J5" s="44">
        <v>0</v>
      </c>
      <c r="K5" s="45">
        <f>ROUND(I5+J5,0)</f>
        <v>830003</v>
      </c>
      <c r="L5" s="46">
        <f>K5*H5</f>
        <v>5810021</v>
      </c>
      <c r="M5" s="16"/>
      <c r="N5" s="16"/>
      <c r="O5" s="16"/>
      <c r="P5" s="16"/>
    </row>
    <row r="6" spans="1:16" ht="38.25" x14ac:dyDescent="0.25">
      <c r="A6" s="12">
        <v>2</v>
      </c>
      <c r="B6" s="13">
        <v>47101600</v>
      </c>
      <c r="C6" s="14" t="s">
        <v>20</v>
      </c>
      <c r="D6" s="13" t="s">
        <v>21</v>
      </c>
      <c r="E6" s="13">
        <v>7</v>
      </c>
      <c r="F6" s="13">
        <f>+'[1]Plan Necesidades Centralizado'!M65</f>
        <v>0</v>
      </c>
      <c r="G6" s="13">
        <v>1</v>
      </c>
      <c r="H6" s="15">
        <f t="shared" ref="H6:H28" si="0">SUM(E6:G6)</f>
        <v>8</v>
      </c>
      <c r="I6" s="43">
        <v>686413.44537815126</v>
      </c>
      <c r="J6" s="44">
        <f>I6*19%</f>
        <v>130418.55462184874</v>
      </c>
      <c r="K6" s="45">
        <f>ROUND(I6+J6,0)</f>
        <v>816832</v>
      </c>
      <c r="L6" s="46">
        <f>K6*H6</f>
        <v>6534656</v>
      </c>
      <c r="M6" s="16"/>
      <c r="N6" s="16"/>
      <c r="O6" s="16"/>
      <c r="P6" s="16"/>
    </row>
    <row r="7" spans="1:16" ht="38.25" x14ac:dyDescent="0.25">
      <c r="A7" s="12">
        <v>3</v>
      </c>
      <c r="B7" s="13">
        <v>47101600</v>
      </c>
      <c r="C7" s="14" t="s">
        <v>22</v>
      </c>
      <c r="D7" s="13" t="s">
        <v>23</v>
      </c>
      <c r="E7" s="13">
        <f>+'[1]Plan Necesidades Centralizado'!L66</f>
        <v>2</v>
      </c>
      <c r="F7" s="13">
        <f>+'[1]Plan Necesidades Centralizado'!M66</f>
        <v>2</v>
      </c>
      <c r="G7" s="13">
        <v>2</v>
      </c>
      <c r="H7" s="15">
        <f t="shared" si="0"/>
        <v>6</v>
      </c>
      <c r="I7" s="43">
        <v>687750.42016806721</v>
      </c>
      <c r="J7" s="44">
        <f>I7*19%</f>
        <v>130672.57983193277</v>
      </c>
      <c r="K7" s="45">
        <f>ROUND(I7+J7,0)</f>
        <v>818423</v>
      </c>
      <c r="L7" s="46">
        <f>K7*H7</f>
        <v>4910538</v>
      </c>
      <c r="M7" s="16"/>
      <c r="N7" s="16"/>
      <c r="O7" s="16"/>
      <c r="P7" s="16"/>
    </row>
    <row r="8" spans="1:16" ht="51" x14ac:dyDescent="0.25">
      <c r="A8" s="12">
        <v>4</v>
      </c>
      <c r="B8" s="13">
        <v>47101600</v>
      </c>
      <c r="C8" s="14" t="s">
        <v>24</v>
      </c>
      <c r="D8" s="13" t="s">
        <v>25</v>
      </c>
      <c r="E8" s="13">
        <f>+'[1]Plan Necesidades Centralizado'!L67</f>
        <v>0</v>
      </c>
      <c r="F8" s="13">
        <f>+'[1]Plan Necesidades Centralizado'!M67</f>
        <v>1</v>
      </c>
      <c r="G8" s="13">
        <f>+'[1]Plan Necesidades Centralizado'!N67</f>
        <v>3</v>
      </c>
      <c r="H8" s="15">
        <f t="shared" si="0"/>
        <v>4</v>
      </c>
      <c r="I8" s="43">
        <v>35226</v>
      </c>
      <c r="J8" s="44">
        <v>0</v>
      </c>
      <c r="K8" s="45">
        <f>ROUND(I8+J8,0)</f>
        <v>35226</v>
      </c>
      <c r="L8" s="46">
        <f>K8*H8</f>
        <v>140904</v>
      </c>
      <c r="M8" s="16"/>
      <c r="N8" s="16"/>
      <c r="O8" s="16"/>
      <c r="P8" s="16"/>
    </row>
    <row r="9" spans="1:16" ht="90" customHeight="1" x14ac:dyDescent="0.25">
      <c r="A9" s="12">
        <v>5</v>
      </c>
      <c r="B9" s="13">
        <v>47101600</v>
      </c>
      <c r="C9" s="14" t="s">
        <v>26</v>
      </c>
      <c r="D9" s="13" t="s">
        <v>27</v>
      </c>
      <c r="E9" s="13">
        <v>5</v>
      </c>
      <c r="F9" s="13">
        <v>5</v>
      </c>
      <c r="G9" s="13">
        <f>+'[1]Plan Necesidades Centralizado'!N68</f>
        <v>3</v>
      </c>
      <c r="H9" s="15">
        <f t="shared" si="0"/>
        <v>13</v>
      </c>
      <c r="I9" s="43">
        <v>112190.75630252101</v>
      </c>
      <c r="J9" s="44">
        <f t="shared" ref="J9:J28" si="1">I9*19%</f>
        <v>21316.243697478993</v>
      </c>
      <c r="K9" s="45">
        <f>ROUND(I9+J9,0)</f>
        <v>133507</v>
      </c>
      <c r="L9" s="46">
        <f>K9*H9</f>
        <v>1735591</v>
      </c>
      <c r="M9" s="16"/>
      <c r="N9" s="16"/>
      <c r="O9" s="16"/>
      <c r="P9" s="16"/>
    </row>
    <row r="10" spans="1:16" ht="54.75" customHeight="1" x14ac:dyDescent="0.25">
      <c r="A10" s="12">
        <v>6</v>
      </c>
      <c r="B10" s="13">
        <v>47101600</v>
      </c>
      <c r="C10" s="14" t="s">
        <v>28</v>
      </c>
      <c r="D10" s="13" t="s">
        <v>29</v>
      </c>
      <c r="E10" s="13">
        <f>+'[1]Plan Necesidades Centralizado'!L69</f>
        <v>0</v>
      </c>
      <c r="F10" s="13">
        <f>+'[1]Plan Necesidades Centralizado'!M69</f>
        <v>0</v>
      </c>
      <c r="G10" s="13">
        <f>+'[1]Plan Necesidades Centralizado'!N69</f>
        <v>100</v>
      </c>
      <c r="H10" s="15">
        <f t="shared" si="0"/>
        <v>100</v>
      </c>
      <c r="I10" s="43">
        <v>17500</v>
      </c>
      <c r="J10" s="44">
        <f t="shared" si="1"/>
        <v>3325</v>
      </c>
      <c r="K10" s="45">
        <f>ROUND(I10+J10,0)</f>
        <v>20825</v>
      </c>
      <c r="L10" s="46">
        <f>K10*H10</f>
        <v>2082500</v>
      </c>
      <c r="M10" s="16"/>
      <c r="N10" s="16"/>
      <c r="O10" s="16"/>
      <c r="P10" s="16"/>
    </row>
    <row r="11" spans="1:16" ht="50.25" customHeight="1" x14ac:dyDescent="0.25">
      <c r="A11" s="12">
        <v>7</v>
      </c>
      <c r="B11" s="13">
        <v>47101600</v>
      </c>
      <c r="C11" s="14" t="s">
        <v>30</v>
      </c>
      <c r="D11" s="13" t="s">
        <v>29</v>
      </c>
      <c r="E11" s="13">
        <f>+'[1]Plan Necesidades Centralizado'!L70</f>
        <v>0</v>
      </c>
      <c r="F11" s="13">
        <f>+'[1]Plan Necesidades Centralizado'!M70</f>
        <v>0</v>
      </c>
      <c r="G11" s="13">
        <f>+'[1]Plan Necesidades Centralizado'!N70</f>
        <v>100</v>
      </c>
      <c r="H11" s="15">
        <f t="shared" si="0"/>
        <v>100</v>
      </c>
      <c r="I11" s="43">
        <v>17500</v>
      </c>
      <c r="J11" s="44">
        <f t="shared" si="1"/>
        <v>3325</v>
      </c>
      <c r="K11" s="45">
        <f>ROUND(I11+J11,0)</f>
        <v>20825</v>
      </c>
      <c r="L11" s="46">
        <f>K11*H11</f>
        <v>2082500</v>
      </c>
      <c r="M11" s="16"/>
      <c r="N11" s="16"/>
      <c r="O11" s="16"/>
      <c r="P11" s="16"/>
    </row>
    <row r="12" spans="1:16" ht="51" x14ac:dyDescent="0.25">
      <c r="A12" s="12">
        <v>8</v>
      </c>
      <c r="B12" s="13">
        <v>47101600</v>
      </c>
      <c r="C12" s="14" t="s">
        <v>31</v>
      </c>
      <c r="D12" s="13" t="s">
        <v>32</v>
      </c>
      <c r="E12" s="13">
        <f>+'[1]Plan Necesidades Centralizado'!L71</f>
        <v>2</v>
      </c>
      <c r="F12" s="13">
        <f>+'[1]Plan Necesidades Centralizado'!M71</f>
        <v>0</v>
      </c>
      <c r="G12" s="13">
        <f>+'[1]Plan Necesidades Centralizado'!N71</f>
        <v>3</v>
      </c>
      <c r="H12" s="15">
        <f t="shared" si="0"/>
        <v>5</v>
      </c>
      <c r="I12" s="43">
        <v>93690.756302521011</v>
      </c>
      <c r="J12" s="44">
        <f t="shared" si="1"/>
        <v>17801.243697478993</v>
      </c>
      <c r="K12" s="45">
        <f>ROUND(I12+J12,0)</f>
        <v>111492</v>
      </c>
      <c r="L12" s="46">
        <f>K12*H12</f>
        <v>557460</v>
      </c>
      <c r="M12" s="16"/>
      <c r="N12" s="16"/>
      <c r="O12" s="16"/>
      <c r="P12" s="16"/>
    </row>
    <row r="13" spans="1:16" ht="25.5" x14ac:dyDescent="0.25">
      <c r="A13" s="12">
        <v>9</v>
      </c>
      <c r="B13" s="13">
        <v>47101600</v>
      </c>
      <c r="C13" s="14" t="s">
        <v>33</v>
      </c>
      <c r="D13" s="13" t="s">
        <v>34</v>
      </c>
      <c r="E13" s="13">
        <f>+'[1]Plan Necesidades Centralizado'!L72</f>
        <v>2</v>
      </c>
      <c r="F13" s="13">
        <v>1</v>
      </c>
      <c r="G13" s="13">
        <f>+'[1]Plan Necesidades Centralizado'!N72</f>
        <v>6</v>
      </c>
      <c r="H13" s="15">
        <f t="shared" si="0"/>
        <v>9</v>
      </c>
      <c r="I13" s="43">
        <v>136630.25210084036</v>
      </c>
      <c r="J13" s="44">
        <f t="shared" si="1"/>
        <v>25959.747899159669</v>
      </c>
      <c r="K13" s="45">
        <f>ROUND(I13+J13,0)</f>
        <v>162590</v>
      </c>
      <c r="L13" s="46">
        <f>K13*H13</f>
        <v>1463310</v>
      </c>
      <c r="M13" s="16"/>
      <c r="N13" s="16"/>
      <c r="O13" s="16"/>
      <c r="P13" s="16"/>
    </row>
    <row r="14" spans="1:16" ht="25.5" x14ac:dyDescent="0.25">
      <c r="A14" s="12">
        <v>10</v>
      </c>
      <c r="B14" s="13">
        <v>47101600</v>
      </c>
      <c r="C14" s="14" t="s">
        <v>33</v>
      </c>
      <c r="D14" s="13" t="s">
        <v>35</v>
      </c>
      <c r="E14" s="13">
        <f>+'[1]Plan Necesidades Centralizado'!L73</f>
        <v>0</v>
      </c>
      <c r="F14" s="13">
        <f>+'[1]Plan Necesidades Centralizado'!M73</f>
        <v>0</v>
      </c>
      <c r="G14" s="13">
        <f>+'[1]Plan Necesidades Centralizado'!N73</f>
        <v>6</v>
      </c>
      <c r="H14" s="15">
        <f t="shared" si="0"/>
        <v>6</v>
      </c>
      <c r="I14" s="43">
        <v>31530.252100840338</v>
      </c>
      <c r="J14" s="44">
        <f t="shared" si="1"/>
        <v>5990.7478991596645</v>
      </c>
      <c r="K14" s="45">
        <f>ROUND(I14+J14,0)</f>
        <v>37521</v>
      </c>
      <c r="L14" s="46">
        <f>K14*H14</f>
        <v>225126</v>
      </c>
      <c r="M14" s="16"/>
      <c r="N14" s="16"/>
      <c r="O14" s="16"/>
      <c r="P14" s="16"/>
    </row>
    <row r="15" spans="1:16" ht="38.25" x14ac:dyDescent="0.25">
      <c r="A15" s="12">
        <v>11</v>
      </c>
      <c r="B15" s="13">
        <v>47101600</v>
      </c>
      <c r="C15" s="14" t="s">
        <v>36</v>
      </c>
      <c r="D15" s="13" t="s">
        <v>37</v>
      </c>
      <c r="E15" s="13">
        <f>+'[1]Plan Necesidades Centralizado'!L74</f>
        <v>0</v>
      </c>
      <c r="F15" s="13">
        <f>+'[1]Plan Necesidades Centralizado'!M74</f>
        <v>2</v>
      </c>
      <c r="G15" s="13">
        <f>+'[1]Plan Necesidades Centralizado'!N74</f>
        <v>3</v>
      </c>
      <c r="H15" s="15">
        <f t="shared" si="0"/>
        <v>5</v>
      </c>
      <c r="I15" s="43">
        <v>45915.966386554624</v>
      </c>
      <c r="J15" s="44">
        <f t="shared" si="1"/>
        <v>8724.0336134453792</v>
      </c>
      <c r="K15" s="45">
        <f>ROUND(I15+J15,0)</f>
        <v>54640</v>
      </c>
      <c r="L15" s="46">
        <f>K15*H15</f>
        <v>273200</v>
      </c>
      <c r="M15" s="16"/>
      <c r="N15" s="16"/>
      <c r="O15" s="16"/>
      <c r="P15" s="16"/>
    </row>
    <row r="16" spans="1:16" ht="38.25" x14ac:dyDescent="0.25">
      <c r="A16" s="12">
        <v>12</v>
      </c>
      <c r="B16" s="13">
        <v>47101600</v>
      </c>
      <c r="C16" s="14" t="s">
        <v>38</v>
      </c>
      <c r="D16" s="13" t="s">
        <v>35</v>
      </c>
      <c r="E16" s="13">
        <f>+'[1]Plan Necesidades Centralizado'!L75</f>
        <v>0</v>
      </c>
      <c r="F16" s="13">
        <f>+'[1]Plan Necesidades Centralizado'!M75</f>
        <v>0</v>
      </c>
      <c r="G16" s="13">
        <f>+'[1]Plan Necesidades Centralizado'!N75</f>
        <v>3</v>
      </c>
      <c r="H16" s="15">
        <f t="shared" si="0"/>
        <v>3</v>
      </c>
      <c r="I16" s="43">
        <v>42308.403361344543</v>
      </c>
      <c r="J16" s="44">
        <f t="shared" si="1"/>
        <v>8038.5966386554628</v>
      </c>
      <c r="K16" s="45">
        <f>ROUND(I16+J16,0)</f>
        <v>50347</v>
      </c>
      <c r="L16" s="46">
        <f>K16*H16</f>
        <v>151041</v>
      </c>
      <c r="M16" s="16"/>
      <c r="N16" s="16"/>
      <c r="O16" s="16"/>
      <c r="P16" s="16"/>
    </row>
    <row r="17" spans="1:16" ht="54.75" customHeight="1" x14ac:dyDescent="0.25">
      <c r="A17" s="12">
        <v>13</v>
      </c>
      <c r="B17" s="13">
        <v>47101600</v>
      </c>
      <c r="C17" s="14" t="s">
        <v>39</v>
      </c>
      <c r="D17" s="13" t="s">
        <v>40</v>
      </c>
      <c r="E17" s="13">
        <f>+'[1]Plan Necesidades Centralizado'!L76</f>
        <v>0</v>
      </c>
      <c r="F17" s="13">
        <f>+'[1]Plan Necesidades Centralizado'!M76</f>
        <v>0</v>
      </c>
      <c r="G17" s="13">
        <f>+'[1]Plan Necesidades Centralizado'!N76</f>
        <v>3</v>
      </c>
      <c r="H17" s="15">
        <f t="shared" si="0"/>
        <v>3</v>
      </c>
      <c r="I17" s="43">
        <v>31530.252100840338</v>
      </c>
      <c r="J17" s="44">
        <f t="shared" si="1"/>
        <v>5990.7478991596645</v>
      </c>
      <c r="K17" s="45">
        <f>ROUND(I17+J17,0)</f>
        <v>37521</v>
      </c>
      <c r="L17" s="46">
        <f>K17*H17</f>
        <v>112563</v>
      </c>
      <c r="M17" s="16"/>
      <c r="N17" s="16"/>
      <c r="O17" s="16"/>
      <c r="P17" s="16"/>
    </row>
    <row r="18" spans="1:16" ht="57" customHeight="1" x14ac:dyDescent="0.25">
      <c r="A18" s="12">
        <v>14</v>
      </c>
      <c r="B18" s="13">
        <v>47101600</v>
      </c>
      <c r="C18" s="14" t="s">
        <v>39</v>
      </c>
      <c r="D18" s="13" t="s">
        <v>41</v>
      </c>
      <c r="E18" s="13">
        <f>+'[1]Plan Necesidades Centralizado'!L77</f>
        <v>0</v>
      </c>
      <c r="F18" s="13">
        <f>+'[1]Plan Necesidades Centralizado'!M77</f>
        <v>0</v>
      </c>
      <c r="G18" s="13">
        <f>+'[1]Plan Necesidades Centralizado'!N77</f>
        <v>3</v>
      </c>
      <c r="H18" s="15">
        <f t="shared" si="0"/>
        <v>3</v>
      </c>
      <c r="I18" s="43">
        <v>225643.69747899161</v>
      </c>
      <c r="J18" s="44">
        <f t="shared" si="1"/>
        <v>42872.302521008409</v>
      </c>
      <c r="K18" s="45">
        <f>ROUND(I18+J18,0)</f>
        <v>268516</v>
      </c>
      <c r="L18" s="46">
        <f>K18*H18</f>
        <v>805548</v>
      </c>
      <c r="M18" s="16"/>
      <c r="N18" s="16"/>
      <c r="O18" s="16"/>
      <c r="P18" s="16"/>
    </row>
    <row r="19" spans="1:16" ht="38.25" x14ac:dyDescent="0.25">
      <c r="A19" s="12">
        <v>15</v>
      </c>
      <c r="B19" s="17">
        <v>47101600</v>
      </c>
      <c r="C19" s="18" t="s">
        <v>42</v>
      </c>
      <c r="D19" s="17" t="s">
        <v>23</v>
      </c>
      <c r="E19" s="13">
        <f>+'[1]Plan Necesidades Centralizado'!L78</f>
        <v>0</v>
      </c>
      <c r="F19" s="13">
        <f>+'[1]Plan Necesidades Centralizado'!M78</f>
        <v>5</v>
      </c>
      <c r="G19" s="13">
        <v>2</v>
      </c>
      <c r="H19" s="15">
        <f t="shared" si="0"/>
        <v>7</v>
      </c>
      <c r="I19" s="43">
        <v>760859</v>
      </c>
      <c r="J19" s="44">
        <v>0</v>
      </c>
      <c r="K19" s="45">
        <f>ROUND(I19+J19,0)</f>
        <v>760859</v>
      </c>
      <c r="L19" s="46">
        <f>K19*H19</f>
        <v>5326013</v>
      </c>
      <c r="M19" s="16"/>
      <c r="N19" s="16"/>
      <c r="O19" s="16"/>
      <c r="P19" s="16"/>
    </row>
    <row r="20" spans="1:16" ht="51" x14ac:dyDescent="0.25">
      <c r="A20" s="12">
        <v>16</v>
      </c>
      <c r="B20" s="17">
        <v>47101600</v>
      </c>
      <c r="C20" s="18" t="s">
        <v>43</v>
      </c>
      <c r="D20" s="17" t="s">
        <v>44</v>
      </c>
      <c r="E20" s="13">
        <f>+'[1]Plan Necesidades Centralizado'!L79</f>
        <v>0</v>
      </c>
      <c r="F20" s="13">
        <f>+'[1]Plan Necesidades Centralizado'!M79</f>
        <v>1</v>
      </c>
      <c r="G20" s="13">
        <f>+'[1]Plan Necesidades Centralizado'!N79</f>
        <v>30</v>
      </c>
      <c r="H20" s="15">
        <f t="shared" si="0"/>
        <v>31</v>
      </c>
      <c r="I20" s="43">
        <v>71529.411764705888</v>
      </c>
      <c r="J20" s="44">
        <f t="shared" si="1"/>
        <v>13590.588235294119</v>
      </c>
      <c r="K20" s="45">
        <f>ROUND(I20+J20,0)</f>
        <v>85120</v>
      </c>
      <c r="L20" s="46">
        <f>K20*H20</f>
        <v>2638720</v>
      </c>
      <c r="M20" s="16"/>
      <c r="N20" s="16"/>
      <c r="O20" s="16"/>
      <c r="P20" s="16"/>
    </row>
    <row r="21" spans="1:16" ht="51" x14ac:dyDescent="0.25">
      <c r="A21" s="12">
        <v>17</v>
      </c>
      <c r="B21" s="17">
        <v>47101600</v>
      </c>
      <c r="C21" s="18" t="s">
        <v>45</v>
      </c>
      <c r="D21" s="17" t="s">
        <v>44</v>
      </c>
      <c r="E21" s="13">
        <f>+'[1]Plan Necesidades Centralizado'!L80</f>
        <v>0</v>
      </c>
      <c r="F21" s="13">
        <f>+'[1]Plan Necesidades Centralizado'!M80</f>
        <v>1</v>
      </c>
      <c r="G21" s="13">
        <f>+'[1]Plan Necesidades Centralizado'!N80</f>
        <v>30</v>
      </c>
      <c r="H21" s="15">
        <f t="shared" si="0"/>
        <v>31</v>
      </c>
      <c r="I21" s="43">
        <v>52550.420168067227</v>
      </c>
      <c r="J21" s="44">
        <f t="shared" si="1"/>
        <v>9984.5798319327732</v>
      </c>
      <c r="K21" s="45">
        <f>ROUND(I21+J21,0)</f>
        <v>62535</v>
      </c>
      <c r="L21" s="46">
        <f>K21*H21</f>
        <v>1938585</v>
      </c>
      <c r="M21" s="16"/>
      <c r="N21" s="16"/>
      <c r="O21" s="16"/>
      <c r="P21" s="16"/>
    </row>
    <row r="22" spans="1:16" ht="76.5" x14ac:dyDescent="0.25">
      <c r="A22" s="12">
        <v>18</v>
      </c>
      <c r="B22" s="17">
        <v>47101600</v>
      </c>
      <c r="C22" s="18" t="s">
        <v>46</v>
      </c>
      <c r="D22" s="17" t="s">
        <v>21</v>
      </c>
      <c r="E22" s="13">
        <f>+'[1]Plan Necesidades Centralizado'!L81</f>
        <v>0</v>
      </c>
      <c r="F22" s="13">
        <f>+'[1]Plan Necesidades Centralizado'!M81</f>
        <v>0</v>
      </c>
      <c r="G22" s="13">
        <f>+'[1]Plan Necesidades Centralizado'!N81</f>
        <v>3</v>
      </c>
      <c r="H22" s="15">
        <f t="shared" si="0"/>
        <v>3</v>
      </c>
      <c r="I22" s="43">
        <v>257718.48739495801</v>
      </c>
      <c r="J22" s="44">
        <f t="shared" si="1"/>
        <v>48966.512605042022</v>
      </c>
      <c r="K22" s="45">
        <f>ROUND(I22+J22,0)</f>
        <v>306685</v>
      </c>
      <c r="L22" s="46">
        <f>K22*H22</f>
        <v>920055</v>
      </c>
      <c r="M22" s="16"/>
      <c r="N22" s="16"/>
      <c r="O22" s="16"/>
      <c r="P22" s="16"/>
    </row>
    <row r="23" spans="1:16" ht="60" customHeight="1" x14ac:dyDescent="0.25">
      <c r="A23" s="12">
        <v>19</v>
      </c>
      <c r="B23" s="17">
        <v>47101600</v>
      </c>
      <c r="C23" s="18" t="s">
        <v>47</v>
      </c>
      <c r="D23" s="17" t="s">
        <v>48</v>
      </c>
      <c r="E23" s="13">
        <f>+'[1]Plan Necesidades Centralizado'!L82</f>
        <v>0</v>
      </c>
      <c r="F23" s="13">
        <f>+'[1]Plan Necesidades Centralizado'!M82</f>
        <v>1</v>
      </c>
      <c r="G23" s="13">
        <v>2</v>
      </c>
      <c r="H23" s="15">
        <f t="shared" si="0"/>
        <v>3</v>
      </c>
      <c r="I23" s="43">
        <v>368805.04201680672</v>
      </c>
      <c r="J23" s="44">
        <f t="shared" si="1"/>
        <v>70072.957983193279</v>
      </c>
      <c r="K23" s="45">
        <f>ROUND(I23+J23,0)</f>
        <v>438878</v>
      </c>
      <c r="L23" s="46">
        <f>K23*H23</f>
        <v>1316634</v>
      </c>
      <c r="M23" s="16"/>
      <c r="N23" s="16"/>
      <c r="O23" s="16"/>
      <c r="P23" s="16"/>
    </row>
    <row r="24" spans="1:16" ht="54" customHeight="1" x14ac:dyDescent="0.25">
      <c r="A24" s="12">
        <v>20</v>
      </c>
      <c r="B24" s="17">
        <v>47101600</v>
      </c>
      <c r="C24" s="18" t="s">
        <v>47</v>
      </c>
      <c r="D24" s="17" t="s">
        <v>49</v>
      </c>
      <c r="E24" s="13">
        <f>+'[1]Plan Necesidades Centralizado'!L83</f>
        <v>0</v>
      </c>
      <c r="F24" s="13">
        <f>+'[1]Plan Necesidades Centralizado'!M83</f>
        <v>0</v>
      </c>
      <c r="G24" s="13">
        <f>+'[1]Plan Necesidades Centralizado'!N83</f>
        <v>3</v>
      </c>
      <c r="H24" s="15">
        <f t="shared" si="0"/>
        <v>3</v>
      </c>
      <c r="I24" s="43">
        <v>20276.470588235294</v>
      </c>
      <c r="J24" s="44">
        <f t="shared" si="1"/>
        <v>3852.5294117647059</v>
      </c>
      <c r="K24" s="45">
        <f>ROUND(I24+J24,0)</f>
        <v>24129</v>
      </c>
      <c r="L24" s="46">
        <f>K24*H24</f>
        <v>72387</v>
      </c>
      <c r="M24" s="16"/>
      <c r="N24" s="16"/>
      <c r="O24" s="16"/>
      <c r="P24" s="16"/>
    </row>
    <row r="25" spans="1:16" ht="60.75" customHeight="1" x14ac:dyDescent="0.25">
      <c r="A25" s="12">
        <v>21</v>
      </c>
      <c r="B25" s="17">
        <v>47101600</v>
      </c>
      <c r="C25" s="18" t="s">
        <v>50</v>
      </c>
      <c r="D25" s="17" t="s">
        <v>27</v>
      </c>
      <c r="E25" s="13">
        <v>6</v>
      </c>
      <c r="F25" s="13">
        <f>+'[1]Plan Necesidades Centralizado'!M84</f>
        <v>1</v>
      </c>
      <c r="G25" s="13">
        <f>+'[1]Plan Necesidades Centralizado'!N84</f>
        <v>3</v>
      </c>
      <c r="H25" s="15">
        <f t="shared" si="0"/>
        <v>10</v>
      </c>
      <c r="I25" s="43">
        <v>243316.8067226891</v>
      </c>
      <c r="J25" s="44">
        <f t="shared" si="1"/>
        <v>46230.193277310929</v>
      </c>
      <c r="K25" s="45">
        <f>ROUND(I25+J25,0)</f>
        <v>289547</v>
      </c>
      <c r="L25" s="46">
        <f>K25*H25</f>
        <v>2895470</v>
      </c>
      <c r="M25" s="16"/>
      <c r="N25" s="16"/>
      <c r="O25" s="16"/>
      <c r="P25" s="16"/>
    </row>
    <row r="26" spans="1:16" ht="54.75" customHeight="1" x14ac:dyDescent="0.25">
      <c r="A26" s="12">
        <v>22</v>
      </c>
      <c r="B26" s="17">
        <v>47101600</v>
      </c>
      <c r="C26" s="18" t="s">
        <v>51</v>
      </c>
      <c r="D26" s="17" t="s">
        <v>52</v>
      </c>
      <c r="E26" s="13">
        <f>+'[1]Plan Necesidades Centralizado'!L85</f>
        <v>2</v>
      </c>
      <c r="F26" s="13">
        <f>+'[1]Plan Necesidades Centralizado'!M85</f>
        <v>0</v>
      </c>
      <c r="G26" s="13">
        <f>+'[1]Plan Necesidades Centralizado'!N85</f>
        <v>3</v>
      </c>
      <c r="H26" s="15">
        <f t="shared" si="0"/>
        <v>5</v>
      </c>
      <c r="I26" s="43">
        <v>85394.117647058825</v>
      </c>
      <c r="J26" s="44">
        <f t="shared" si="1"/>
        <v>16224.882352941177</v>
      </c>
      <c r="K26" s="45">
        <f>ROUND(I26+J26,0)</f>
        <v>101619</v>
      </c>
      <c r="L26" s="46">
        <f>K26*H26</f>
        <v>508095</v>
      </c>
      <c r="M26" s="16"/>
      <c r="N26" s="16"/>
      <c r="O26" s="16"/>
      <c r="P26" s="16"/>
    </row>
    <row r="27" spans="1:16" ht="53.25" customHeight="1" x14ac:dyDescent="0.25">
      <c r="A27" s="12">
        <v>23</v>
      </c>
      <c r="B27" s="17">
        <v>47101600</v>
      </c>
      <c r="C27" s="18" t="s">
        <v>53</v>
      </c>
      <c r="D27" s="17" t="s">
        <v>27</v>
      </c>
      <c r="E27" s="13">
        <f>+'[1]Plan Necesidades Centralizado'!L86</f>
        <v>0</v>
      </c>
      <c r="F27" s="13">
        <f>+'[1]Plan Necesidades Centralizado'!M86</f>
        <v>0</v>
      </c>
      <c r="G27" s="13">
        <f>+'[1]Plan Necesidades Centralizado'!N86</f>
        <v>21</v>
      </c>
      <c r="H27" s="15">
        <f t="shared" si="0"/>
        <v>21</v>
      </c>
      <c r="I27" s="43">
        <v>44338.655462184877</v>
      </c>
      <c r="J27" s="44">
        <f t="shared" si="1"/>
        <v>8424.3445378151264</v>
      </c>
      <c r="K27" s="45">
        <f>ROUND(I27+J27,0)</f>
        <v>52763</v>
      </c>
      <c r="L27" s="46">
        <f>K27*H27</f>
        <v>1108023</v>
      </c>
      <c r="M27" s="16"/>
      <c r="N27" s="16"/>
      <c r="O27" s="16"/>
      <c r="P27" s="16"/>
    </row>
    <row r="28" spans="1:16" ht="46.5" customHeight="1" x14ac:dyDescent="0.25">
      <c r="A28" s="12">
        <v>24</v>
      </c>
      <c r="B28" s="17">
        <v>47101600</v>
      </c>
      <c r="C28" s="18" t="s">
        <v>54</v>
      </c>
      <c r="D28" s="17" t="s">
        <v>55</v>
      </c>
      <c r="E28" s="13">
        <f>+'[1]Plan Necesidades Centralizado'!L87</f>
        <v>2</v>
      </c>
      <c r="F28" s="13">
        <f>+'[1]Plan Necesidades Centralizado'!M87</f>
        <v>1</v>
      </c>
      <c r="G28" s="13">
        <f>+'[1]Plan Necesidades Centralizado'!N87</f>
        <v>24</v>
      </c>
      <c r="H28" s="15">
        <f t="shared" si="0"/>
        <v>27</v>
      </c>
      <c r="I28" s="43">
        <v>79875.630252100847</v>
      </c>
      <c r="J28" s="44">
        <f t="shared" si="1"/>
        <v>15176.369747899162</v>
      </c>
      <c r="K28" s="45">
        <f>ROUND(I28+J28,0)</f>
        <v>95052</v>
      </c>
      <c r="L28" s="46">
        <f>K28*H28</f>
        <v>2566404</v>
      </c>
      <c r="M28" s="16"/>
      <c r="N28" s="16"/>
      <c r="O28" s="16"/>
      <c r="P28" s="16"/>
    </row>
    <row r="29" spans="1:16" customFormat="1" ht="27.75" customHeight="1" x14ac:dyDescent="0.25">
      <c r="A29" s="39" t="s">
        <v>56</v>
      </c>
      <c r="B29" s="41"/>
      <c r="C29" s="41"/>
      <c r="D29" s="41"/>
      <c r="E29" s="41"/>
      <c r="F29" s="41"/>
      <c r="G29" s="41"/>
      <c r="H29" s="42"/>
      <c r="I29" s="40"/>
      <c r="J29" s="40"/>
      <c r="K29" s="31"/>
      <c r="L29" s="2"/>
      <c r="M29" s="2"/>
      <c r="N29" s="2"/>
      <c r="O29" s="2"/>
      <c r="P29" s="2"/>
    </row>
    <row r="30" spans="1:16" ht="15" customHeight="1" x14ac:dyDescent="0.25">
      <c r="A30" s="9" t="s">
        <v>14</v>
      </c>
      <c r="B30" s="9"/>
      <c r="C30" s="9"/>
      <c r="D30" s="9" t="s">
        <v>15</v>
      </c>
      <c r="E30" s="9"/>
      <c r="F30" s="9"/>
      <c r="G30" s="9"/>
      <c r="H30" s="9"/>
      <c r="I30" s="38"/>
      <c r="J30" s="38"/>
      <c r="K30" s="31"/>
      <c r="L30" s="2"/>
      <c r="M30" s="2"/>
      <c r="N30" s="2"/>
      <c r="O30" s="2"/>
      <c r="P30" s="2"/>
    </row>
    <row r="31" spans="1:16" ht="72" customHeight="1" x14ac:dyDescent="0.25">
      <c r="A31" s="9" t="s">
        <v>16</v>
      </c>
      <c r="B31" s="9"/>
      <c r="C31" s="9"/>
      <c r="D31" s="10" t="s">
        <v>17</v>
      </c>
      <c r="E31" s="11"/>
      <c r="F31" s="11"/>
      <c r="G31" s="11"/>
      <c r="H31" s="11"/>
      <c r="I31" s="10" t="s">
        <v>13</v>
      </c>
      <c r="J31" s="11"/>
      <c r="K31" s="11"/>
      <c r="L31" s="30"/>
      <c r="M31" s="10" t="s">
        <v>88</v>
      </c>
      <c r="N31" s="11"/>
      <c r="O31" s="11"/>
      <c r="P31" s="30"/>
    </row>
    <row r="32" spans="1:16" ht="51" x14ac:dyDescent="0.25">
      <c r="A32" s="1" t="s">
        <v>0</v>
      </c>
      <c r="B32" s="2" t="s">
        <v>1</v>
      </c>
      <c r="C32" s="2" t="s">
        <v>2</v>
      </c>
      <c r="D32" s="2" t="s">
        <v>3</v>
      </c>
      <c r="E32" s="2"/>
      <c r="F32" s="2"/>
      <c r="G32" s="2"/>
      <c r="H32" s="3" t="s">
        <v>7</v>
      </c>
      <c r="I32" s="2" t="s">
        <v>8</v>
      </c>
      <c r="J32" s="2" t="s">
        <v>10</v>
      </c>
      <c r="K32" s="2" t="s">
        <v>87</v>
      </c>
      <c r="L32" s="2" t="s">
        <v>11</v>
      </c>
      <c r="M32" s="2" t="s">
        <v>8</v>
      </c>
      <c r="N32" s="2" t="s">
        <v>9</v>
      </c>
      <c r="O32" s="2" t="s">
        <v>10</v>
      </c>
      <c r="P32" s="2" t="s">
        <v>11</v>
      </c>
    </row>
    <row r="33" spans="1:16" ht="38.25" x14ac:dyDescent="0.25">
      <c r="A33" s="12">
        <v>1</v>
      </c>
      <c r="B33" s="13">
        <v>47101600</v>
      </c>
      <c r="C33" s="14" t="s">
        <v>57</v>
      </c>
      <c r="D33" s="13" t="s">
        <v>21</v>
      </c>
      <c r="E33" s="13">
        <f>+'[1]Plan Necesidades Centralizado'!L92</f>
        <v>0</v>
      </c>
      <c r="F33" s="13">
        <v>3</v>
      </c>
      <c r="G33" s="13">
        <f>+'[1]Plan Necesidades Centralizado'!N92</f>
        <v>0</v>
      </c>
      <c r="H33" s="15">
        <f t="shared" ref="H33:H41" si="2">SUM(E33:G33)</f>
        <v>3</v>
      </c>
      <c r="I33" s="43">
        <v>686413.44537815126</v>
      </c>
      <c r="J33" s="44">
        <f t="shared" ref="J33:J35" si="3">I33*19%</f>
        <v>130418.55462184874</v>
      </c>
      <c r="K33" s="45">
        <f>ROUND(I33+J33,0)</f>
        <v>816832</v>
      </c>
      <c r="L33" s="46">
        <f>K33*H33</f>
        <v>2450496</v>
      </c>
      <c r="M33" s="16"/>
      <c r="N33" s="16"/>
      <c r="O33" s="16"/>
      <c r="P33" s="16"/>
    </row>
    <row r="34" spans="1:16" ht="92.25" customHeight="1" x14ac:dyDescent="0.25">
      <c r="A34" s="12">
        <f>+A33+1</f>
        <v>2</v>
      </c>
      <c r="B34" s="13">
        <v>47101600</v>
      </c>
      <c r="C34" s="14" t="s">
        <v>58</v>
      </c>
      <c r="D34" s="13" t="s">
        <v>27</v>
      </c>
      <c r="E34" s="13">
        <f>+'[1]Plan Necesidades Centralizado'!L93</f>
        <v>0</v>
      </c>
      <c r="F34" s="13">
        <v>6</v>
      </c>
      <c r="G34" s="13">
        <f>+'[1]Plan Necesidades Centralizado'!N93</f>
        <v>0</v>
      </c>
      <c r="H34" s="15">
        <f t="shared" si="2"/>
        <v>6</v>
      </c>
      <c r="I34" s="43">
        <v>112190.75630252101</v>
      </c>
      <c r="J34" s="44">
        <f t="shared" si="3"/>
        <v>21316.243697478993</v>
      </c>
      <c r="K34" s="45">
        <f>ROUND(I34+J34,0)</f>
        <v>133507</v>
      </c>
      <c r="L34" s="46">
        <f>K34*H34</f>
        <v>801042</v>
      </c>
      <c r="M34" s="16"/>
      <c r="N34" s="16"/>
      <c r="O34" s="16"/>
      <c r="P34" s="16"/>
    </row>
    <row r="35" spans="1:16" ht="33" customHeight="1" x14ac:dyDescent="0.25">
      <c r="A35" s="12">
        <f t="shared" ref="A35:A41" si="4">+A34+1</f>
        <v>3</v>
      </c>
      <c r="B35" s="13">
        <v>47101600</v>
      </c>
      <c r="C35" s="14" t="s">
        <v>54</v>
      </c>
      <c r="D35" s="13" t="s">
        <v>59</v>
      </c>
      <c r="E35" s="13">
        <f>+'[1]Plan Necesidades Centralizado'!L94</f>
        <v>0</v>
      </c>
      <c r="F35" s="13">
        <f>+'[1]Plan Necesidades Centralizado'!M94</f>
        <v>1</v>
      </c>
      <c r="G35" s="13">
        <f>+'[1]Plan Necesidades Centralizado'!N94</f>
        <v>0</v>
      </c>
      <c r="H35" s="15">
        <f t="shared" si="2"/>
        <v>1</v>
      </c>
      <c r="I35" s="43">
        <v>79875.630252100847</v>
      </c>
      <c r="J35" s="44">
        <f t="shared" si="3"/>
        <v>15176.369747899162</v>
      </c>
      <c r="K35" s="45">
        <f>ROUND(I35+J35,0)</f>
        <v>95052</v>
      </c>
      <c r="L35" s="46">
        <f>K35*H35</f>
        <v>95052</v>
      </c>
      <c r="M35" s="16"/>
      <c r="N35" s="16"/>
      <c r="O35" s="16"/>
      <c r="P35" s="16"/>
    </row>
    <row r="36" spans="1:16" ht="38.25" x14ac:dyDescent="0.25">
      <c r="A36" s="12">
        <f t="shared" si="4"/>
        <v>4</v>
      </c>
      <c r="B36" s="13">
        <v>47101600</v>
      </c>
      <c r="C36" s="14" t="s">
        <v>42</v>
      </c>
      <c r="D36" s="13" t="s">
        <v>23</v>
      </c>
      <c r="E36" s="13">
        <f>+'[1]Plan Necesidades Centralizado'!L95</f>
        <v>0</v>
      </c>
      <c r="F36" s="13">
        <v>1</v>
      </c>
      <c r="G36" s="13">
        <f>+'[1]Plan Necesidades Centralizado'!N95</f>
        <v>0</v>
      </c>
      <c r="H36" s="15">
        <f t="shared" si="2"/>
        <v>1</v>
      </c>
      <c r="I36" s="43">
        <v>760859</v>
      </c>
      <c r="J36" s="44">
        <v>0</v>
      </c>
      <c r="K36" s="45">
        <f>ROUND(I36+J36,0)</f>
        <v>760859</v>
      </c>
      <c r="L36" s="46">
        <f>K36*H36</f>
        <v>760859</v>
      </c>
      <c r="M36" s="16"/>
      <c r="N36" s="16"/>
      <c r="O36" s="16"/>
      <c r="P36" s="16"/>
    </row>
    <row r="37" spans="1:16" ht="38.25" x14ac:dyDescent="0.25">
      <c r="A37" s="12">
        <f t="shared" si="4"/>
        <v>5</v>
      </c>
      <c r="B37" s="13">
        <v>47101600</v>
      </c>
      <c r="C37" s="14" t="s">
        <v>60</v>
      </c>
      <c r="D37" s="13" t="s">
        <v>19</v>
      </c>
      <c r="E37" s="13">
        <f>+'[1]Plan Necesidades Centralizado'!L96</f>
        <v>0</v>
      </c>
      <c r="F37" s="13">
        <v>1</v>
      </c>
      <c r="G37" s="13">
        <f>+'[1]Plan Necesidades Centralizado'!N96</f>
        <v>0</v>
      </c>
      <c r="H37" s="15">
        <f t="shared" si="2"/>
        <v>1</v>
      </c>
      <c r="I37" s="43">
        <v>830003</v>
      </c>
      <c r="J37" s="44">
        <v>0</v>
      </c>
      <c r="K37" s="45">
        <f>ROUND(I37+J37,0)</f>
        <v>830003</v>
      </c>
      <c r="L37" s="46">
        <f>K37*H37</f>
        <v>830003</v>
      </c>
      <c r="M37" s="16"/>
      <c r="N37" s="16"/>
      <c r="O37" s="16"/>
      <c r="P37" s="16"/>
    </row>
    <row r="38" spans="1:16" ht="38.25" x14ac:dyDescent="0.25">
      <c r="A38" s="12">
        <f t="shared" si="4"/>
        <v>6</v>
      </c>
      <c r="B38" s="13">
        <v>47101600</v>
      </c>
      <c r="C38" s="14" t="s">
        <v>61</v>
      </c>
      <c r="D38" s="13" t="s">
        <v>27</v>
      </c>
      <c r="E38" s="13">
        <f>+'[1]Plan Necesidades Centralizado'!L97</f>
        <v>0</v>
      </c>
      <c r="F38" s="13">
        <v>5</v>
      </c>
      <c r="G38" s="13">
        <f>+'[1]Plan Necesidades Centralizado'!N97</f>
        <v>0</v>
      </c>
      <c r="H38" s="15">
        <f t="shared" si="2"/>
        <v>5</v>
      </c>
      <c r="I38" s="43">
        <v>114690.75630252101</v>
      </c>
      <c r="J38" s="44">
        <f>I38*19%</f>
        <v>21791.243697478993</v>
      </c>
      <c r="K38" s="45">
        <f>ROUND(I38+J38,0)</f>
        <v>136482</v>
      </c>
      <c r="L38" s="46">
        <f>K38*H38</f>
        <v>682410</v>
      </c>
      <c r="M38" s="16"/>
      <c r="N38" s="16"/>
      <c r="O38" s="16"/>
      <c r="P38" s="16"/>
    </row>
    <row r="39" spans="1:16" ht="63.75" x14ac:dyDescent="0.25">
      <c r="A39" s="12">
        <f t="shared" si="4"/>
        <v>7</v>
      </c>
      <c r="B39" s="13">
        <v>47101600</v>
      </c>
      <c r="C39" s="14" t="s">
        <v>62</v>
      </c>
      <c r="D39" s="13" t="s">
        <v>27</v>
      </c>
      <c r="E39" s="13">
        <f>+'[1]Plan Necesidades Centralizado'!L98</f>
        <v>0</v>
      </c>
      <c r="F39" s="13">
        <f>+'[1]Plan Necesidades Centralizado'!M98</f>
        <v>1</v>
      </c>
      <c r="G39" s="13">
        <f>+'[1]Plan Necesidades Centralizado'!N98</f>
        <v>0</v>
      </c>
      <c r="H39" s="15">
        <f t="shared" si="2"/>
        <v>1</v>
      </c>
      <c r="I39" s="43">
        <v>525500</v>
      </c>
      <c r="J39" s="44">
        <f t="shared" ref="J39:J41" si="5">I39*19%</f>
        <v>99845</v>
      </c>
      <c r="K39" s="45">
        <f>ROUND(I39+J39,0)</f>
        <v>625345</v>
      </c>
      <c r="L39" s="46">
        <f>K39*H39</f>
        <v>625345</v>
      </c>
      <c r="M39" s="16"/>
      <c r="N39" s="16"/>
      <c r="O39" s="16"/>
      <c r="P39" s="16"/>
    </row>
    <row r="40" spans="1:16" ht="76.5" x14ac:dyDescent="0.25">
      <c r="A40" s="12">
        <f t="shared" si="4"/>
        <v>8</v>
      </c>
      <c r="B40" s="19">
        <v>49241712</v>
      </c>
      <c r="C40" s="14" t="s">
        <v>63</v>
      </c>
      <c r="D40" s="13" t="s">
        <v>64</v>
      </c>
      <c r="E40" s="13">
        <f>+'[1]Plan Necesidades Centralizado'!L99</f>
        <v>0</v>
      </c>
      <c r="F40" s="13">
        <f>+'[1]Plan Necesidades Centralizado'!M99</f>
        <v>2</v>
      </c>
      <c r="G40" s="13">
        <f>+'[1]Plan Necesidades Centralizado'!N99</f>
        <v>0</v>
      </c>
      <c r="H40" s="15">
        <f t="shared" si="2"/>
        <v>2</v>
      </c>
      <c r="I40" s="43">
        <v>141922.68907563025</v>
      </c>
      <c r="J40" s="44">
        <f t="shared" si="5"/>
        <v>26965.310924369747</v>
      </c>
      <c r="K40" s="45">
        <f>ROUND(I40+J40,0)</f>
        <v>168888</v>
      </c>
      <c r="L40" s="46">
        <f>K40*H40</f>
        <v>337776</v>
      </c>
      <c r="M40" s="16"/>
      <c r="N40" s="16"/>
      <c r="O40" s="16"/>
      <c r="P40" s="16"/>
    </row>
    <row r="41" spans="1:16" ht="54" customHeight="1" x14ac:dyDescent="0.25">
      <c r="A41" s="12">
        <f t="shared" si="4"/>
        <v>9</v>
      </c>
      <c r="B41" s="13">
        <v>47101600</v>
      </c>
      <c r="C41" s="14" t="s">
        <v>65</v>
      </c>
      <c r="D41" s="13" t="s">
        <v>27</v>
      </c>
      <c r="E41" s="13">
        <f>+'[1]Plan Necesidades Centralizado'!L100</f>
        <v>0</v>
      </c>
      <c r="F41" s="13">
        <f>+'[1]Plan Necesidades Centralizado'!M100</f>
        <v>12</v>
      </c>
      <c r="G41" s="13">
        <f>+'[1]Plan Necesidades Centralizado'!N100</f>
        <v>0</v>
      </c>
      <c r="H41" s="15">
        <f t="shared" si="2"/>
        <v>12</v>
      </c>
      <c r="I41" s="43">
        <v>44338.655462184877</v>
      </c>
      <c r="J41" s="44">
        <f t="shared" si="5"/>
        <v>8424.3445378151264</v>
      </c>
      <c r="K41" s="45">
        <f>ROUND(I41+J41,0)</f>
        <v>52763</v>
      </c>
      <c r="L41" s="46">
        <f>K41*H41</f>
        <v>633156</v>
      </c>
      <c r="M41" s="47"/>
      <c r="N41" s="47"/>
      <c r="O41" s="47"/>
      <c r="P41" s="47"/>
    </row>
    <row r="42" spans="1:16" customFormat="1" ht="27.75" customHeight="1" x14ac:dyDescent="0.25">
      <c r="A42" s="6" t="s">
        <v>66</v>
      </c>
      <c r="B42" s="7"/>
      <c r="C42" s="7"/>
      <c r="D42" s="7"/>
      <c r="E42" s="7"/>
      <c r="F42" s="7"/>
      <c r="G42" s="7"/>
      <c r="H42" s="7"/>
      <c r="I42" s="7"/>
      <c r="J42" s="7"/>
      <c r="K42" s="7"/>
      <c r="L42" s="37"/>
      <c r="M42" s="45"/>
      <c r="N42" s="45"/>
      <c r="O42" s="45"/>
      <c r="P42" s="45"/>
    </row>
    <row r="43" spans="1:16" ht="15" customHeight="1" x14ac:dyDescent="0.25">
      <c r="A43" s="9" t="s">
        <v>14</v>
      </c>
      <c r="B43" s="9"/>
      <c r="C43" s="9"/>
      <c r="D43" s="10" t="s">
        <v>15</v>
      </c>
      <c r="E43" s="11"/>
      <c r="F43" s="11"/>
      <c r="G43" s="11"/>
      <c r="H43" s="11"/>
      <c r="I43" s="35"/>
      <c r="J43" s="35"/>
      <c r="K43" s="35"/>
      <c r="L43" s="36"/>
      <c r="M43" s="45"/>
      <c r="N43" s="45"/>
      <c r="O43" s="45"/>
      <c r="P43" s="45"/>
    </row>
    <row r="44" spans="1:16" ht="66" customHeight="1" x14ac:dyDescent="0.25">
      <c r="A44" s="9" t="s">
        <v>16</v>
      </c>
      <c r="B44" s="9"/>
      <c r="C44" s="9"/>
      <c r="D44" s="10" t="s">
        <v>17</v>
      </c>
      <c r="E44" s="11"/>
      <c r="F44" s="11"/>
      <c r="G44" s="11"/>
      <c r="H44" s="11"/>
      <c r="I44" s="10" t="s">
        <v>13</v>
      </c>
      <c r="J44" s="11"/>
      <c r="K44" s="11"/>
      <c r="L44" s="30"/>
      <c r="M44" s="10" t="s">
        <v>88</v>
      </c>
      <c r="N44" s="11"/>
      <c r="O44" s="11"/>
      <c r="P44" s="30"/>
    </row>
    <row r="45" spans="1:16" ht="51" x14ac:dyDescent="0.25">
      <c r="A45" s="20" t="s">
        <v>0</v>
      </c>
      <c r="B45" s="2" t="s">
        <v>1</v>
      </c>
      <c r="C45" s="2" t="s">
        <v>2</v>
      </c>
      <c r="D45" s="2" t="s">
        <v>3</v>
      </c>
      <c r="E45" s="2"/>
      <c r="F45" s="2"/>
      <c r="G45" s="2"/>
      <c r="H45" s="3" t="s">
        <v>7</v>
      </c>
      <c r="I45" s="2" t="s">
        <v>8</v>
      </c>
      <c r="J45" s="2" t="s">
        <v>10</v>
      </c>
      <c r="K45" s="2" t="s">
        <v>87</v>
      </c>
      <c r="L45" s="2" t="s">
        <v>11</v>
      </c>
      <c r="M45" s="2" t="s">
        <v>8</v>
      </c>
      <c r="N45" s="2" t="s">
        <v>9</v>
      </c>
      <c r="O45" s="2" t="s">
        <v>10</v>
      </c>
      <c r="P45" s="2" t="s">
        <v>87</v>
      </c>
    </row>
    <row r="46" spans="1:16" ht="57" customHeight="1" x14ac:dyDescent="0.25">
      <c r="A46" s="12">
        <v>1</v>
      </c>
      <c r="B46" s="13">
        <v>47101600</v>
      </c>
      <c r="C46" s="14" t="s">
        <v>67</v>
      </c>
      <c r="D46" s="13" t="s">
        <v>27</v>
      </c>
      <c r="E46" s="13">
        <f>+'[1]Plan Necesidades Centralizado'!L105</f>
        <v>0</v>
      </c>
      <c r="F46" s="13">
        <f>+'[1]Plan Necesidades Centralizado'!M105</f>
        <v>0</v>
      </c>
      <c r="G46" s="13">
        <f>+'[1]Plan Necesidades Centralizado'!N105</f>
        <v>1</v>
      </c>
      <c r="H46" s="15">
        <f>SUM(E46:G46)</f>
        <v>1</v>
      </c>
      <c r="I46" s="43">
        <v>243316.8067226891</v>
      </c>
      <c r="J46" s="44">
        <f t="shared" ref="J46:J54" si="6">I46*19%</f>
        <v>46230.193277310929</v>
      </c>
      <c r="K46" s="45">
        <f>ROUND(I46+J46,0)</f>
        <v>289547</v>
      </c>
      <c r="L46" s="46">
        <f>K46*H46</f>
        <v>289547</v>
      </c>
      <c r="M46" s="16"/>
      <c r="N46" s="16"/>
      <c r="O46" s="16"/>
      <c r="P46" s="16"/>
    </row>
    <row r="47" spans="1:16" ht="58.5" customHeight="1" x14ac:dyDescent="0.25">
      <c r="A47" s="12">
        <v>2</v>
      </c>
      <c r="B47" s="13">
        <v>47101600</v>
      </c>
      <c r="C47" s="14" t="s">
        <v>68</v>
      </c>
      <c r="D47" s="13" t="s">
        <v>69</v>
      </c>
      <c r="E47" s="13">
        <f>+'[1]Plan Necesidades Centralizado'!L106</f>
        <v>0</v>
      </c>
      <c r="F47" s="13">
        <f>+'[1]Plan Necesidades Centralizado'!M106</f>
        <v>0</v>
      </c>
      <c r="G47" s="13">
        <f>+'[1]Plan Necesidades Centralizado'!N106</f>
        <v>1</v>
      </c>
      <c r="H47" s="15">
        <f t="shared" ref="H47:H70" si="7">SUM(E47:G47)</f>
        <v>1</v>
      </c>
      <c r="I47" s="43">
        <v>102472.26890756303</v>
      </c>
      <c r="J47" s="44">
        <f t="shared" si="6"/>
        <v>19469.731092436978</v>
      </c>
      <c r="K47" s="45">
        <f>ROUND(I47+J47,0)</f>
        <v>121942</v>
      </c>
      <c r="L47" s="46">
        <f>K47*H47</f>
        <v>121942</v>
      </c>
      <c r="M47" s="16"/>
      <c r="N47" s="16"/>
      <c r="O47" s="16"/>
      <c r="P47" s="16"/>
    </row>
    <row r="48" spans="1:16" ht="38.25" x14ac:dyDescent="0.25">
      <c r="A48" s="12">
        <v>3</v>
      </c>
      <c r="B48" s="13">
        <v>47101600</v>
      </c>
      <c r="C48" s="14" t="s">
        <v>20</v>
      </c>
      <c r="D48" s="13" t="s">
        <v>21</v>
      </c>
      <c r="E48" s="13">
        <f>+'[1]Plan Necesidades Centralizado'!L107</f>
        <v>0</v>
      </c>
      <c r="F48" s="13">
        <f>+'[1]Plan Necesidades Centralizado'!M107</f>
        <v>0</v>
      </c>
      <c r="G48" s="13">
        <f>+'[1]Plan Necesidades Centralizado'!N107</f>
        <v>1</v>
      </c>
      <c r="H48" s="15">
        <f t="shared" si="7"/>
        <v>1</v>
      </c>
      <c r="I48" s="43">
        <v>686413.44537815126</v>
      </c>
      <c r="J48" s="44">
        <f t="shared" si="6"/>
        <v>130418.55462184874</v>
      </c>
      <c r="K48" s="45">
        <f>ROUND(I48+J48,0)</f>
        <v>816832</v>
      </c>
      <c r="L48" s="46">
        <f>K48*H48</f>
        <v>816832</v>
      </c>
      <c r="M48" s="16"/>
      <c r="N48" s="16"/>
      <c r="O48" s="16"/>
      <c r="P48" s="16"/>
    </row>
    <row r="49" spans="1:16" ht="51" x14ac:dyDescent="0.25">
      <c r="A49" s="12">
        <v>4</v>
      </c>
      <c r="B49" s="13">
        <v>47101600</v>
      </c>
      <c r="C49" s="14" t="s">
        <v>31</v>
      </c>
      <c r="D49" s="13" t="s">
        <v>32</v>
      </c>
      <c r="E49" s="13">
        <f>+'[1]Plan Necesidades Centralizado'!L108</f>
        <v>0</v>
      </c>
      <c r="F49" s="13">
        <v>1</v>
      </c>
      <c r="G49" s="13">
        <f>+'[1]Plan Necesidades Centralizado'!N108</f>
        <v>1</v>
      </c>
      <c r="H49" s="15">
        <f t="shared" si="7"/>
        <v>2</v>
      </c>
      <c r="I49" s="43">
        <v>93690.756302521011</v>
      </c>
      <c r="J49" s="44">
        <f t="shared" si="6"/>
        <v>17801.243697478993</v>
      </c>
      <c r="K49" s="45">
        <f>ROUND(I49+J49,0)</f>
        <v>111492</v>
      </c>
      <c r="L49" s="46">
        <f>K49*H49</f>
        <v>222984</v>
      </c>
      <c r="M49" s="16"/>
      <c r="N49" s="16"/>
      <c r="O49" s="16"/>
      <c r="P49" s="16"/>
    </row>
    <row r="50" spans="1:16" ht="83.25" customHeight="1" x14ac:dyDescent="0.25">
      <c r="A50" s="12">
        <v>5</v>
      </c>
      <c r="B50" s="13">
        <v>47101600</v>
      </c>
      <c r="C50" s="14" t="s">
        <v>70</v>
      </c>
      <c r="D50" s="13" t="s">
        <v>52</v>
      </c>
      <c r="E50" s="13">
        <f>+'[1]Plan Necesidades Centralizado'!L109</f>
        <v>0</v>
      </c>
      <c r="F50" s="13">
        <v>1</v>
      </c>
      <c r="G50" s="13">
        <f>+'[1]Plan Necesidades Centralizado'!N109</f>
        <v>1</v>
      </c>
      <c r="H50" s="15">
        <f t="shared" si="7"/>
        <v>2</v>
      </c>
      <c r="I50" s="43">
        <v>133315.96638655462</v>
      </c>
      <c r="J50" s="44">
        <f t="shared" si="6"/>
        <v>25330.033613445379</v>
      </c>
      <c r="K50" s="45">
        <f>ROUND(I50+J50,0)</f>
        <v>158646</v>
      </c>
      <c r="L50" s="46">
        <f>K50*H50</f>
        <v>317292</v>
      </c>
      <c r="M50" s="16"/>
      <c r="N50" s="16"/>
      <c r="O50" s="16"/>
      <c r="P50" s="16"/>
    </row>
    <row r="51" spans="1:16" ht="93.75" customHeight="1" x14ac:dyDescent="0.25">
      <c r="A51" s="12">
        <v>6</v>
      </c>
      <c r="B51" s="13">
        <v>47101600</v>
      </c>
      <c r="C51" s="14" t="s">
        <v>58</v>
      </c>
      <c r="D51" s="13" t="s">
        <v>27</v>
      </c>
      <c r="E51" s="13">
        <f>+'[1]Plan Necesidades Centralizado'!L110</f>
        <v>0</v>
      </c>
      <c r="F51" s="13">
        <f>+'[1]Plan Necesidades Centralizado'!M110</f>
        <v>1</v>
      </c>
      <c r="G51" s="13">
        <f>+'[1]Plan Necesidades Centralizado'!N110</f>
        <v>1</v>
      </c>
      <c r="H51" s="15">
        <f t="shared" si="7"/>
        <v>2</v>
      </c>
      <c r="I51" s="43">
        <v>112190.75630252101</v>
      </c>
      <c r="J51" s="44">
        <f t="shared" si="6"/>
        <v>21316.243697478993</v>
      </c>
      <c r="K51" s="45">
        <f>ROUND(I51+J51,0)</f>
        <v>133507</v>
      </c>
      <c r="L51" s="46">
        <f>K51*H51</f>
        <v>267014</v>
      </c>
      <c r="M51" s="16"/>
      <c r="N51" s="16"/>
      <c r="O51" s="16"/>
      <c r="P51" s="16"/>
    </row>
    <row r="52" spans="1:16" ht="51" x14ac:dyDescent="0.25">
      <c r="A52" s="12">
        <v>7</v>
      </c>
      <c r="B52" s="13">
        <v>47101600</v>
      </c>
      <c r="C52" s="14" t="s">
        <v>71</v>
      </c>
      <c r="D52" s="13" t="s">
        <v>27</v>
      </c>
      <c r="E52" s="13">
        <f>+'[1]Plan Necesidades Centralizado'!L111</f>
        <v>0</v>
      </c>
      <c r="F52" s="13">
        <f>+'[1]Plan Necesidades Centralizado'!M111</f>
        <v>1</v>
      </c>
      <c r="G52" s="13">
        <f>+'[1]Plan Necesidades Centralizado'!N111</f>
        <v>1</v>
      </c>
      <c r="H52" s="15">
        <f t="shared" si="7"/>
        <v>2</v>
      </c>
      <c r="I52" s="43">
        <v>114690.75630252101</v>
      </c>
      <c r="J52" s="44">
        <f t="shared" si="6"/>
        <v>21791.243697478993</v>
      </c>
      <c r="K52" s="45">
        <f>ROUND(I52+J52,0)</f>
        <v>136482</v>
      </c>
      <c r="L52" s="46">
        <f>K52*H52</f>
        <v>272964</v>
      </c>
      <c r="M52" s="16"/>
      <c r="N52" s="16"/>
      <c r="O52" s="16"/>
      <c r="P52" s="16"/>
    </row>
    <row r="53" spans="1:16" ht="38.25" x14ac:dyDescent="0.25">
      <c r="A53" s="12">
        <v>8</v>
      </c>
      <c r="B53" s="17">
        <v>47101600</v>
      </c>
      <c r="C53" s="18" t="s">
        <v>60</v>
      </c>
      <c r="D53" s="17" t="s">
        <v>19</v>
      </c>
      <c r="E53" s="13">
        <f>+'[1]Plan Necesidades Centralizado'!L112</f>
        <v>0</v>
      </c>
      <c r="F53" s="13">
        <f>+'[1]Plan Necesidades Centralizado'!M112</f>
        <v>0</v>
      </c>
      <c r="G53" s="13">
        <f>+'[1]Plan Necesidades Centralizado'!N112</f>
        <v>1</v>
      </c>
      <c r="H53" s="15">
        <f t="shared" si="7"/>
        <v>1</v>
      </c>
      <c r="I53" s="43">
        <v>830003</v>
      </c>
      <c r="J53" s="44">
        <v>0</v>
      </c>
      <c r="K53" s="45">
        <f>ROUND(I53+J53,0)</f>
        <v>830003</v>
      </c>
      <c r="L53" s="46">
        <f>K53*H53</f>
        <v>830003</v>
      </c>
      <c r="M53" s="16"/>
      <c r="N53" s="16"/>
      <c r="O53" s="16"/>
      <c r="P53" s="16"/>
    </row>
    <row r="54" spans="1:16" ht="51.75" customHeight="1" x14ac:dyDescent="0.25">
      <c r="A54" s="12">
        <v>9</v>
      </c>
      <c r="B54" s="17">
        <v>47101600</v>
      </c>
      <c r="C54" s="18" t="s">
        <v>72</v>
      </c>
      <c r="D54" s="17" t="s">
        <v>27</v>
      </c>
      <c r="E54" s="13">
        <f>+'[1]Plan Necesidades Centralizado'!L113</f>
        <v>0</v>
      </c>
      <c r="F54" s="13">
        <f>+'[1]Plan Necesidades Centralizado'!M113</f>
        <v>1</v>
      </c>
      <c r="G54" s="13">
        <f>+'[1]Plan Necesidades Centralizado'!N113</f>
        <v>1</v>
      </c>
      <c r="H54" s="15">
        <f t="shared" si="7"/>
        <v>2</v>
      </c>
      <c r="I54" s="43">
        <v>525500</v>
      </c>
      <c r="J54" s="44">
        <f t="shared" si="6"/>
        <v>99845</v>
      </c>
      <c r="K54" s="45">
        <f>ROUND(I54+J54,0)</f>
        <v>625345</v>
      </c>
      <c r="L54" s="46">
        <f>K54*H54</f>
        <v>1250690</v>
      </c>
      <c r="M54" s="16"/>
      <c r="N54" s="16"/>
      <c r="O54" s="16"/>
      <c r="P54" s="16"/>
    </row>
    <row r="55" spans="1:16" ht="46.5" customHeight="1" x14ac:dyDescent="0.25">
      <c r="A55" s="12">
        <v>10</v>
      </c>
      <c r="B55" s="13">
        <v>47101600</v>
      </c>
      <c r="C55" s="18" t="s">
        <v>42</v>
      </c>
      <c r="D55" s="13" t="s">
        <v>23</v>
      </c>
      <c r="E55" s="13">
        <f>+'[1]Plan Necesidades Centralizado'!L114</f>
        <v>0</v>
      </c>
      <c r="F55" s="13">
        <v>1</v>
      </c>
      <c r="G55" s="21">
        <v>0</v>
      </c>
      <c r="H55" s="15">
        <f t="shared" si="7"/>
        <v>1</v>
      </c>
      <c r="I55" s="43">
        <v>760859</v>
      </c>
      <c r="J55" s="44">
        <v>0</v>
      </c>
      <c r="K55" s="45">
        <f>ROUND(I55+J55,0)</f>
        <v>760859</v>
      </c>
      <c r="L55" s="46">
        <f>K55*H55</f>
        <v>760859</v>
      </c>
      <c r="M55" s="16"/>
      <c r="N55" s="16"/>
      <c r="O55" s="16"/>
      <c r="P55" s="16"/>
    </row>
    <row r="56" spans="1:16" ht="38.25" x14ac:dyDescent="0.25">
      <c r="A56" s="12">
        <v>11</v>
      </c>
      <c r="B56" s="13">
        <v>47101600</v>
      </c>
      <c r="C56" s="14" t="s">
        <v>60</v>
      </c>
      <c r="D56" s="13" t="s">
        <v>73</v>
      </c>
      <c r="E56" s="13">
        <f>+'[1]Plan Necesidades Centralizado'!L115</f>
        <v>0</v>
      </c>
      <c r="F56" s="13">
        <f>+'[1]Plan Necesidades Centralizado'!M115</f>
        <v>0</v>
      </c>
      <c r="G56" s="13">
        <f>+'[1]Plan Necesidades Centralizado'!N115</f>
        <v>1</v>
      </c>
      <c r="H56" s="15">
        <f t="shared" si="7"/>
        <v>1</v>
      </c>
      <c r="I56" s="43">
        <v>487362</v>
      </c>
      <c r="J56" s="44">
        <v>0</v>
      </c>
      <c r="K56" s="45">
        <f>ROUND(I56+J56,0)</f>
        <v>487362</v>
      </c>
      <c r="L56" s="46">
        <f>K56*H56</f>
        <v>487362</v>
      </c>
      <c r="M56" s="16"/>
      <c r="N56" s="16"/>
      <c r="O56" s="16"/>
      <c r="P56" s="16"/>
    </row>
    <row r="57" spans="1:16" ht="53.25" customHeight="1" x14ac:dyDescent="0.25">
      <c r="A57" s="12">
        <v>12</v>
      </c>
      <c r="B57" s="13">
        <v>47101600</v>
      </c>
      <c r="C57" s="14" t="s">
        <v>51</v>
      </c>
      <c r="D57" s="13" t="s">
        <v>52</v>
      </c>
      <c r="E57" s="13">
        <f>+'[1]Plan Necesidades Centralizado'!L116</f>
        <v>0</v>
      </c>
      <c r="F57" s="13">
        <f>+'[1]Plan Necesidades Centralizado'!M116</f>
        <v>0</v>
      </c>
      <c r="G57" s="13">
        <f>+'[1]Plan Necesidades Centralizado'!N116</f>
        <v>1</v>
      </c>
      <c r="H57" s="15">
        <f t="shared" si="7"/>
        <v>1</v>
      </c>
      <c r="I57" s="43">
        <v>85394.117647058825</v>
      </c>
      <c r="J57" s="44">
        <f t="shared" ref="J57" si="8">I57*19%</f>
        <v>16224.882352941177</v>
      </c>
      <c r="K57" s="45">
        <f>ROUND(I57+J57,0)</f>
        <v>101619</v>
      </c>
      <c r="L57" s="46">
        <f>K57*H57</f>
        <v>101619</v>
      </c>
      <c r="M57" s="16"/>
      <c r="N57" s="16"/>
      <c r="O57" s="16"/>
      <c r="P57" s="16"/>
    </row>
    <row r="58" spans="1:16" ht="143.25" customHeight="1" x14ac:dyDescent="0.25">
      <c r="A58" s="12">
        <v>13</v>
      </c>
      <c r="B58" s="13">
        <v>47101600</v>
      </c>
      <c r="C58" s="14" t="s">
        <v>74</v>
      </c>
      <c r="D58" s="13" t="s">
        <v>75</v>
      </c>
      <c r="E58" s="13">
        <f>+'[1]Plan Necesidades Centralizado'!L117</f>
        <v>0</v>
      </c>
      <c r="F58" s="13">
        <v>1</v>
      </c>
      <c r="G58" s="13">
        <f>+'[1]Plan Necesidades Centralizado'!N117</f>
        <v>1</v>
      </c>
      <c r="H58" s="15">
        <f t="shared" si="7"/>
        <v>2</v>
      </c>
      <c r="I58" s="43">
        <v>520725</v>
      </c>
      <c r="J58" s="44">
        <v>0</v>
      </c>
      <c r="K58" s="45">
        <f>ROUND(I58+J58,0)</f>
        <v>520725</v>
      </c>
      <c r="L58" s="46">
        <f>K58*H58</f>
        <v>1041450</v>
      </c>
      <c r="M58" s="16"/>
      <c r="N58" s="16"/>
      <c r="O58" s="16"/>
      <c r="P58" s="16"/>
    </row>
    <row r="59" spans="1:16" ht="147.75" customHeight="1" x14ac:dyDescent="0.25">
      <c r="A59" s="12">
        <v>14</v>
      </c>
      <c r="B59" s="13">
        <v>47101600</v>
      </c>
      <c r="C59" s="14" t="s">
        <v>76</v>
      </c>
      <c r="D59" s="13" t="s">
        <v>77</v>
      </c>
      <c r="E59" s="13">
        <f>+'[1]Plan Necesidades Centralizado'!L118</f>
        <v>0</v>
      </c>
      <c r="F59" s="13">
        <v>1</v>
      </c>
      <c r="G59" s="13">
        <v>1</v>
      </c>
      <c r="H59" s="15">
        <f t="shared" si="7"/>
        <v>2</v>
      </c>
      <c r="I59" s="43">
        <v>110223</v>
      </c>
      <c r="J59" s="44">
        <v>0</v>
      </c>
      <c r="K59" s="45">
        <f>ROUND(I59+J59,0)</f>
        <v>110223</v>
      </c>
      <c r="L59" s="46">
        <f>K59*H59</f>
        <v>220446</v>
      </c>
      <c r="M59" s="16"/>
      <c r="N59" s="16"/>
      <c r="O59" s="16"/>
      <c r="P59" s="16"/>
    </row>
    <row r="60" spans="1:16" ht="141" customHeight="1" x14ac:dyDescent="0.25">
      <c r="A60" s="12">
        <v>15</v>
      </c>
      <c r="B60" s="13">
        <v>47101600</v>
      </c>
      <c r="C60" s="18" t="s">
        <v>78</v>
      </c>
      <c r="D60" s="17" t="s">
        <v>79</v>
      </c>
      <c r="E60" s="13">
        <f>+'[1]Plan Necesidades Centralizado'!L119</f>
        <v>0</v>
      </c>
      <c r="F60" s="13">
        <v>1</v>
      </c>
      <c r="G60" s="13">
        <v>1</v>
      </c>
      <c r="H60" s="15">
        <f t="shared" si="7"/>
        <v>2</v>
      </c>
      <c r="I60" s="43">
        <v>170285</v>
      </c>
      <c r="J60" s="44">
        <v>0</v>
      </c>
      <c r="K60" s="45">
        <f>ROUND(I60+J60,0)</f>
        <v>170285</v>
      </c>
      <c r="L60" s="46">
        <f>K60*H60</f>
        <v>340570</v>
      </c>
      <c r="M60" s="16"/>
      <c r="N60" s="16"/>
      <c r="O60" s="16"/>
      <c r="P60" s="16"/>
    </row>
    <row r="61" spans="1:16" ht="76.5" customHeight="1" x14ac:dyDescent="0.25">
      <c r="A61" s="12">
        <v>16</v>
      </c>
      <c r="B61" s="13">
        <v>47101600</v>
      </c>
      <c r="C61" s="18" t="s">
        <v>62</v>
      </c>
      <c r="D61" s="17" t="s">
        <v>27</v>
      </c>
      <c r="E61" s="13">
        <f>+'[1]Plan Necesidades Centralizado'!L120</f>
        <v>0</v>
      </c>
      <c r="F61" s="13">
        <v>1</v>
      </c>
      <c r="G61" s="13">
        <v>1</v>
      </c>
      <c r="H61" s="15">
        <f t="shared" si="7"/>
        <v>2</v>
      </c>
      <c r="I61" s="43">
        <v>525500</v>
      </c>
      <c r="J61" s="44">
        <f t="shared" ref="J61:J70" si="9">I61*19%</f>
        <v>99845</v>
      </c>
      <c r="K61" s="45">
        <f>ROUND(I61+J61,0)</f>
        <v>625345</v>
      </c>
      <c r="L61" s="46">
        <f>K61*H61</f>
        <v>1250690</v>
      </c>
      <c r="M61" s="16"/>
      <c r="N61" s="16"/>
      <c r="O61" s="16"/>
      <c r="P61" s="16"/>
    </row>
    <row r="62" spans="1:16" ht="38.25" x14ac:dyDescent="0.25">
      <c r="A62" s="12">
        <v>17</v>
      </c>
      <c r="B62" s="13">
        <v>47101600</v>
      </c>
      <c r="C62" s="18" t="s">
        <v>22</v>
      </c>
      <c r="D62" s="17" t="s">
        <v>23</v>
      </c>
      <c r="E62" s="13">
        <f>+'[1]Plan Necesidades Centralizado'!L121</f>
        <v>0</v>
      </c>
      <c r="F62" s="13">
        <f>+'[1]Plan Necesidades Centralizado'!M121</f>
        <v>0</v>
      </c>
      <c r="G62" s="13">
        <f>+'[1]Plan Necesidades Centralizado'!N121</f>
        <v>1</v>
      </c>
      <c r="H62" s="15">
        <f t="shared" si="7"/>
        <v>1</v>
      </c>
      <c r="I62" s="43">
        <v>687750.42016806721</v>
      </c>
      <c r="J62" s="44">
        <f t="shared" si="9"/>
        <v>130672.57983193277</v>
      </c>
      <c r="K62" s="45">
        <f>ROUND(I62+J62,0)</f>
        <v>818423</v>
      </c>
      <c r="L62" s="46">
        <f>K62*H62</f>
        <v>818423</v>
      </c>
      <c r="M62" s="16"/>
      <c r="N62" s="16"/>
      <c r="O62" s="16"/>
      <c r="P62" s="16"/>
    </row>
    <row r="63" spans="1:16" ht="38.25" x14ac:dyDescent="0.25">
      <c r="A63" s="12">
        <v>18</v>
      </c>
      <c r="B63" s="13">
        <v>47101600</v>
      </c>
      <c r="C63" s="18" t="s">
        <v>28</v>
      </c>
      <c r="D63" s="17" t="s">
        <v>29</v>
      </c>
      <c r="E63" s="13">
        <f>+'[1]Plan Necesidades Centralizado'!L122</f>
        <v>0</v>
      </c>
      <c r="F63" s="13">
        <f>+'[1]Plan Necesidades Centralizado'!M122</f>
        <v>0</v>
      </c>
      <c r="G63" s="13">
        <f>+'[1]Plan Necesidades Centralizado'!N122</f>
        <v>1</v>
      </c>
      <c r="H63" s="15">
        <f t="shared" si="7"/>
        <v>1</v>
      </c>
      <c r="I63" s="43">
        <v>17500</v>
      </c>
      <c r="J63" s="44">
        <f t="shared" si="9"/>
        <v>3325</v>
      </c>
      <c r="K63" s="45">
        <f>ROUND(I63+J63,0)</f>
        <v>20825</v>
      </c>
      <c r="L63" s="46">
        <f>K63*H63</f>
        <v>20825</v>
      </c>
      <c r="M63" s="16"/>
      <c r="N63" s="16"/>
      <c r="O63" s="16"/>
      <c r="P63" s="16"/>
    </row>
    <row r="64" spans="1:16" ht="60" customHeight="1" x14ac:dyDescent="0.25">
      <c r="A64" s="12">
        <v>19</v>
      </c>
      <c r="B64" s="13">
        <v>47101600</v>
      </c>
      <c r="C64" s="18" t="s">
        <v>80</v>
      </c>
      <c r="D64" s="17" t="s">
        <v>41</v>
      </c>
      <c r="E64" s="13">
        <f>+'[1]Plan Necesidades Centralizado'!L123</f>
        <v>0</v>
      </c>
      <c r="F64" s="13">
        <f>+'[1]Plan Necesidades Centralizado'!M123</f>
        <v>0</v>
      </c>
      <c r="G64" s="13">
        <f>+'[1]Plan Necesidades Centralizado'!N123</f>
        <v>1</v>
      </c>
      <c r="H64" s="15">
        <f t="shared" si="7"/>
        <v>1</v>
      </c>
      <c r="I64" s="43">
        <v>225643.69747899161</v>
      </c>
      <c r="J64" s="44">
        <f t="shared" si="9"/>
        <v>42872.302521008409</v>
      </c>
      <c r="K64" s="45">
        <f>ROUND(I64+J64,0)</f>
        <v>268516</v>
      </c>
      <c r="L64" s="46">
        <f>K64*H64</f>
        <v>268516</v>
      </c>
      <c r="M64" s="16"/>
      <c r="N64" s="16"/>
      <c r="O64" s="16"/>
      <c r="P64" s="16"/>
    </row>
    <row r="65" spans="1:16" ht="80.25" customHeight="1" x14ac:dyDescent="0.25">
      <c r="A65" s="12">
        <v>20</v>
      </c>
      <c r="B65" s="13">
        <v>47101600</v>
      </c>
      <c r="C65" s="14" t="s">
        <v>63</v>
      </c>
      <c r="D65" s="13" t="s">
        <v>64</v>
      </c>
      <c r="E65" s="13">
        <f>+'[1]Plan Necesidades Centralizado'!L124</f>
        <v>0</v>
      </c>
      <c r="F65" s="13">
        <v>1</v>
      </c>
      <c r="G65" s="13">
        <v>1</v>
      </c>
      <c r="H65" s="15">
        <f t="shared" si="7"/>
        <v>2</v>
      </c>
      <c r="I65" s="43">
        <v>141922.68907563025</v>
      </c>
      <c r="J65" s="44">
        <f t="shared" si="9"/>
        <v>26965.310924369747</v>
      </c>
      <c r="K65" s="45">
        <f>ROUND(I65+J65,0)</f>
        <v>168888</v>
      </c>
      <c r="L65" s="46">
        <f>K65*H65</f>
        <v>337776</v>
      </c>
      <c r="M65" s="16"/>
      <c r="N65" s="16"/>
      <c r="O65" s="16"/>
      <c r="P65" s="16"/>
    </row>
    <row r="66" spans="1:16" ht="38.25" x14ac:dyDescent="0.25">
      <c r="A66" s="12">
        <v>21</v>
      </c>
      <c r="B66" s="13">
        <v>47101600</v>
      </c>
      <c r="C66" s="14" t="s">
        <v>81</v>
      </c>
      <c r="D66" s="13" t="s">
        <v>23</v>
      </c>
      <c r="E66" s="13">
        <f>+'[1]Plan Necesidades Centralizado'!L125</f>
        <v>0</v>
      </c>
      <c r="F66" s="13">
        <f>+'[1]Plan Necesidades Centralizado'!M125</f>
        <v>0</v>
      </c>
      <c r="G66" s="13">
        <f>+'[1]Plan Necesidades Centralizado'!N125</f>
        <v>1</v>
      </c>
      <c r="H66" s="15">
        <f t="shared" si="7"/>
        <v>1</v>
      </c>
      <c r="I66" s="43">
        <v>622089.91596638656</v>
      </c>
      <c r="J66" s="44">
        <f t="shared" si="9"/>
        <v>118197.08403361344</v>
      </c>
      <c r="K66" s="45">
        <f>ROUND(I66+J66,0)</f>
        <v>740287</v>
      </c>
      <c r="L66" s="46">
        <f>K66*H66</f>
        <v>740287</v>
      </c>
      <c r="M66" s="16"/>
      <c r="N66" s="16"/>
      <c r="O66" s="16"/>
      <c r="P66" s="16"/>
    </row>
    <row r="67" spans="1:16" ht="23.25" customHeight="1" x14ac:dyDescent="0.25">
      <c r="A67" s="12">
        <v>22</v>
      </c>
      <c r="B67" s="13">
        <v>47101600</v>
      </c>
      <c r="C67" s="14" t="s">
        <v>82</v>
      </c>
      <c r="D67" s="13" t="s">
        <v>83</v>
      </c>
      <c r="E67" s="13">
        <f>+'[1]Plan Necesidades Centralizado'!L126</f>
        <v>0</v>
      </c>
      <c r="F67" s="13">
        <v>1</v>
      </c>
      <c r="G67" s="13">
        <v>3</v>
      </c>
      <c r="H67" s="15">
        <f t="shared" si="7"/>
        <v>4</v>
      </c>
      <c r="I67" s="43">
        <v>41794</v>
      </c>
      <c r="J67" s="44">
        <v>0</v>
      </c>
      <c r="K67" s="45">
        <f>ROUND(I67+J67,0)</f>
        <v>41794</v>
      </c>
      <c r="L67" s="46">
        <f>K67*H67</f>
        <v>167176</v>
      </c>
      <c r="M67" s="16"/>
      <c r="N67" s="16"/>
      <c r="O67" s="16"/>
      <c r="P67" s="16"/>
    </row>
    <row r="68" spans="1:16" ht="53.25" customHeight="1" x14ac:dyDescent="0.25">
      <c r="A68" s="12">
        <v>23</v>
      </c>
      <c r="B68" s="13">
        <v>47101600</v>
      </c>
      <c r="C68" s="22" t="s">
        <v>84</v>
      </c>
      <c r="D68" s="13" t="s">
        <v>27</v>
      </c>
      <c r="E68" s="13">
        <f>+'[1]Plan Necesidades Centralizado'!L127</f>
        <v>0</v>
      </c>
      <c r="F68" s="13">
        <v>1</v>
      </c>
      <c r="G68" s="13">
        <f>+'[1]Plan Necesidades Centralizado'!N127</f>
        <v>1</v>
      </c>
      <c r="H68" s="15">
        <f t="shared" si="7"/>
        <v>2</v>
      </c>
      <c r="I68" s="43">
        <v>44338.655462184877</v>
      </c>
      <c r="J68" s="44">
        <f t="shared" si="9"/>
        <v>8424.3445378151264</v>
      </c>
      <c r="K68" s="45">
        <f>ROUND(I68+J68,0)</f>
        <v>52763</v>
      </c>
      <c r="L68" s="46">
        <f>K68*H68</f>
        <v>105526</v>
      </c>
      <c r="M68" s="16"/>
      <c r="N68" s="16"/>
      <c r="O68" s="16"/>
      <c r="P68" s="16"/>
    </row>
    <row r="69" spans="1:16" ht="56.25" customHeight="1" x14ac:dyDescent="0.25">
      <c r="A69" s="12">
        <v>24</v>
      </c>
      <c r="B69" s="13">
        <v>47101600</v>
      </c>
      <c r="C69" s="18" t="s">
        <v>53</v>
      </c>
      <c r="D69" s="17" t="s">
        <v>27</v>
      </c>
      <c r="E69" s="13">
        <f>+'[1]Plan Necesidades Centralizado'!L128</f>
        <v>0</v>
      </c>
      <c r="F69" s="13">
        <v>1</v>
      </c>
      <c r="G69" s="13">
        <f>+'[1]Plan Necesidades Centralizado'!N128</f>
        <v>1</v>
      </c>
      <c r="H69" s="15">
        <f t="shared" si="7"/>
        <v>2</v>
      </c>
      <c r="I69" s="43">
        <v>44338.655462184877</v>
      </c>
      <c r="J69" s="44">
        <f t="shared" si="9"/>
        <v>8424.3445378151264</v>
      </c>
      <c r="K69" s="45">
        <f>ROUND(I69+J69,0)</f>
        <v>52763</v>
      </c>
      <c r="L69" s="46">
        <f>K69*H69</f>
        <v>105526</v>
      </c>
      <c r="M69" s="16"/>
      <c r="N69" s="16"/>
      <c r="O69" s="16"/>
      <c r="P69" s="16"/>
    </row>
    <row r="70" spans="1:16" ht="42" customHeight="1" x14ac:dyDescent="0.25">
      <c r="A70" s="12">
        <v>25</v>
      </c>
      <c r="B70" s="13">
        <v>47101600</v>
      </c>
      <c r="C70" s="14" t="s">
        <v>85</v>
      </c>
      <c r="D70" s="13" t="s">
        <v>86</v>
      </c>
      <c r="E70" s="13">
        <f>+'[1]Plan Necesidades Centralizado'!L129</f>
        <v>0</v>
      </c>
      <c r="F70" s="13">
        <v>1</v>
      </c>
      <c r="G70" s="13">
        <v>1</v>
      </c>
      <c r="H70" s="15">
        <f t="shared" si="7"/>
        <v>2</v>
      </c>
      <c r="I70" s="43">
        <v>130768.90756302522</v>
      </c>
      <c r="J70" s="44">
        <f t="shared" si="9"/>
        <v>24846.092436974792</v>
      </c>
      <c r="K70" s="45">
        <f>ROUND(I70+J70,0)</f>
        <v>155615</v>
      </c>
      <c r="L70" s="46">
        <f>K70*H70</f>
        <v>311230</v>
      </c>
      <c r="M70" s="16"/>
      <c r="N70" s="16"/>
      <c r="O70" s="16"/>
      <c r="P70" s="16"/>
    </row>
    <row r="71" spans="1:16" ht="15" x14ac:dyDescent="0.25">
      <c r="A71" s="23"/>
      <c r="B71" s="24"/>
      <c r="C71" s="25"/>
      <c r="D71" s="25"/>
      <c r="E71" s="24">
        <f>SUM(E2:E70)</f>
        <v>29</v>
      </c>
      <c r="F71" s="24">
        <f>SUM(F2:F70)</f>
        <v>73</v>
      </c>
      <c r="G71" s="24">
        <f>SUM(G2:G70)</f>
        <v>384</v>
      </c>
      <c r="H71" s="24">
        <f>SUM(H2:H70)</f>
        <v>486</v>
      </c>
      <c r="I71" s="24"/>
      <c r="J71" s="26"/>
      <c r="K71" s="4"/>
      <c r="L71" s="32">
        <f>SUM(L5:L70)</f>
        <v>64859032</v>
      </c>
      <c r="M71" s="4"/>
      <c r="N71" s="4"/>
      <c r="O71" s="4"/>
      <c r="P71" s="32">
        <f>SUM(P5:P70)</f>
        <v>0</v>
      </c>
    </row>
    <row r="72" spans="1:16" s="26" customFormat="1" ht="15.75" x14ac:dyDescent="0.25">
      <c r="A72" s="27"/>
      <c r="B72" s="28"/>
      <c r="C72" s="28"/>
      <c r="D72" s="28"/>
      <c r="E72" s="28"/>
      <c r="F72" s="28"/>
      <c r="G72" s="28"/>
      <c r="H72" s="28"/>
      <c r="I72" s="28"/>
      <c r="L72" s="33"/>
      <c r="M72" s="4"/>
      <c r="N72" s="4"/>
      <c r="O72" s="4"/>
    </row>
    <row r="73" spans="1:16" s="26" customFormat="1" ht="15.75" x14ac:dyDescent="0.25">
      <c r="A73" s="27"/>
      <c r="B73" s="28"/>
      <c r="C73" s="28" t="s">
        <v>89</v>
      </c>
      <c r="D73" s="28"/>
      <c r="E73" s="28"/>
      <c r="F73" s="28"/>
      <c r="G73" s="28"/>
      <c r="H73" s="28"/>
      <c r="I73" s="28"/>
      <c r="L73" s="33"/>
      <c r="M73" s="49"/>
      <c r="N73" s="50"/>
      <c r="O73" s="50"/>
      <c r="P73" s="51"/>
    </row>
    <row r="74" spans="1:16" s="26" customFormat="1" ht="15.75" x14ac:dyDescent="0.25">
      <c r="A74" s="27"/>
      <c r="B74" s="28"/>
      <c r="C74" s="28" t="s">
        <v>90</v>
      </c>
      <c r="D74" s="28"/>
      <c r="E74" s="28"/>
      <c r="F74" s="28"/>
      <c r="G74" s="28"/>
      <c r="H74" s="28"/>
      <c r="I74" s="28"/>
      <c r="J74" s="5"/>
      <c r="L74" s="33"/>
    </row>
    <row r="75" spans="1:16" s="26" customFormat="1" ht="15.75" x14ac:dyDescent="0.25">
      <c r="A75" s="27"/>
      <c r="B75" s="28"/>
      <c r="C75" s="28" t="s">
        <v>91</v>
      </c>
      <c r="D75" s="28"/>
      <c r="E75" s="28"/>
      <c r="F75" s="28"/>
      <c r="G75" s="28"/>
      <c r="H75" s="28"/>
      <c r="I75" s="28"/>
      <c r="J75" s="5"/>
      <c r="L75" s="33"/>
    </row>
    <row r="76" spans="1:16" s="26" customFormat="1" ht="15.75" x14ac:dyDescent="0.25">
      <c r="A76" s="27"/>
      <c r="B76" s="28"/>
      <c r="C76" s="28"/>
      <c r="D76" s="28"/>
      <c r="E76" s="28"/>
      <c r="F76" s="28"/>
      <c r="G76" s="28"/>
      <c r="H76" s="28"/>
      <c r="I76" s="28"/>
      <c r="J76" s="5"/>
      <c r="L76" s="33"/>
    </row>
    <row r="77" spans="1:16" s="26" customFormat="1" ht="15.75" x14ac:dyDescent="0.25">
      <c r="A77" s="27"/>
      <c r="B77" s="28"/>
      <c r="C77" s="28"/>
      <c r="D77" s="28"/>
      <c r="E77" s="28"/>
      <c r="F77" s="28"/>
      <c r="G77" s="28"/>
      <c r="H77" s="28"/>
      <c r="I77" s="28"/>
      <c r="J77" s="5"/>
      <c r="L77" s="33"/>
    </row>
    <row r="78" spans="1:16" ht="15" x14ac:dyDescent="0.25">
      <c r="A78" s="29"/>
      <c r="B78" s="29"/>
      <c r="C78" s="29"/>
      <c r="D78" s="29"/>
      <c r="E78" s="29"/>
      <c r="F78" s="29"/>
      <c r="G78" s="29"/>
      <c r="H78" s="29"/>
      <c r="I78" s="29"/>
    </row>
  </sheetData>
  <mergeCells count="21">
    <mergeCell ref="M31:P31"/>
    <mergeCell ref="I44:L44"/>
    <mergeCell ref="M44:P44"/>
    <mergeCell ref="A43:C43"/>
    <mergeCell ref="D43:H43"/>
    <mergeCell ref="A44:C44"/>
    <mergeCell ref="D44:H44"/>
    <mergeCell ref="M1:P1"/>
    <mergeCell ref="I1:L1"/>
    <mergeCell ref="A42:L42"/>
    <mergeCell ref="A29:H29"/>
    <mergeCell ref="A30:C30"/>
    <mergeCell ref="D30:H30"/>
    <mergeCell ref="A31:C31"/>
    <mergeCell ref="D31:H31"/>
    <mergeCell ref="I31:L31"/>
    <mergeCell ref="A2:H2"/>
    <mergeCell ref="A3:C3"/>
    <mergeCell ref="D3:H3"/>
    <mergeCell ref="A4:C4"/>
    <mergeCell ref="D4:H4"/>
  </mergeCells>
  <conditionalFormatting sqref="C78">
    <cfRule type="duplicateValues" dxfId="0" priority="1"/>
  </conditionalFormatting>
  <pageMargins left="0.70866141732283472" right="0.70866141732283472" top="0.45" bottom="0.44" header="0.16" footer="0.31496062992125984"/>
  <pageSetup scale="51" orientation="landscape" r:id="rId1"/>
  <headerFooter differentFirst="1">
    <oddHeader>&amp;L&amp;"Arial,Normal"&amp;12PLAN DE NECESIDADES CENTRALIZADO N°__________________________/QUE EMITE LA DÉCIMA PRIMERA BRIGADA PARA LA PARTIDA FIJA MATERIALES REACTIVOS DE LABORATORIO Y QUÍMICOS – PISCINA, PTAP Y PTAR CORRESPONDIENTE  A LA VIGENCIA DE 2026.</oddHeader>
    <oddFooter>&amp;C&amp;P de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FORMULARIO OFERTA ECONOMICA</vt:lpstr>
      <vt:lpstr>'FORMULARIO OFERTA ECONOMICA'!Área_de_impresión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Sebastián Moya Guerrero</dc:creator>
  <cp:lastModifiedBy>Sebastián Moya Guerrero</cp:lastModifiedBy>
  <dcterms:created xsi:type="dcterms:W3CDTF">2026-06-02T16:37:00Z</dcterms:created>
  <dcterms:modified xsi:type="dcterms:W3CDTF">2026-06-02T16:50:00Z</dcterms:modified>
</cp:coreProperties>
</file>